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12240" windowHeight="9240"/>
  </bookViews>
  <sheets>
    <sheet name="Upravičeni stroški" sheetId="1" r:id="rId1"/>
    <sheet name="Projekt skupno" sheetId="3" r:id="rId2"/>
  </sheets>
  <definedNames>
    <definedName name="_xlnm.Print_Area" localSheetId="0">'Upravičeni stroški'!$A$1:$R$58</definedName>
    <definedName name="_xlnm.Print_Titles" localSheetId="0">'Upravičeni stroški'!$1:$13</definedName>
  </definedNames>
  <calcPr calcId="125725"/>
  <fileRecoveryPr repairLoad="1"/>
</workbook>
</file>

<file path=xl/calcChain.xml><?xml version="1.0" encoding="utf-8"?>
<calcChain xmlns="http://schemas.openxmlformats.org/spreadsheetml/2006/main">
  <c r="O44" i="1"/>
  <c r="J44"/>
  <c r="E44"/>
  <c r="D44"/>
  <c r="O43"/>
  <c r="J43"/>
  <c r="D43"/>
  <c r="E43" s="1"/>
  <c r="O42"/>
  <c r="J42"/>
  <c r="E42"/>
  <c r="D42"/>
  <c r="O41"/>
  <c r="J41"/>
  <c r="D41"/>
  <c r="E41" s="1"/>
  <c r="O40"/>
  <c r="J40"/>
  <c r="E40"/>
  <c r="D40"/>
  <c r="O39"/>
  <c r="J39"/>
  <c r="D39"/>
  <c r="E39" s="1"/>
  <c r="O38"/>
  <c r="J38"/>
  <c r="E38"/>
  <c r="D38"/>
  <c r="L39" l="1"/>
  <c r="Q39" s="1"/>
  <c r="M39"/>
  <c r="H39"/>
  <c r="F39"/>
  <c r="L43"/>
  <c r="Q43" s="1"/>
  <c r="M43"/>
  <c r="H43"/>
  <c r="F43"/>
  <c r="L41"/>
  <c r="Q41" s="1"/>
  <c r="H41"/>
  <c r="M41" s="1"/>
  <c r="F41"/>
  <c r="L40"/>
  <c r="Q40" s="1"/>
  <c r="L42"/>
  <c r="Q42" s="1"/>
  <c r="L44"/>
  <c r="Q44" s="1"/>
  <c r="L38"/>
  <c r="Q38" s="1"/>
  <c r="F38"/>
  <c r="H38"/>
  <c r="M38" s="1"/>
  <c r="F40"/>
  <c r="H40"/>
  <c r="M40" s="1"/>
  <c r="F42"/>
  <c r="H42"/>
  <c r="M42" s="1"/>
  <c r="F44"/>
  <c r="H44"/>
  <c r="M44" s="1"/>
  <c r="O57" l="1"/>
  <c r="O56"/>
  <c r="O55"/>
  <c r="O54"/>
  <c r="O53"/>
  <c r="O52"/>
  <c r="O51"/>
  <c r="O50"/>
  <c r="O49"/>
  <c r="O48"/>
  <c r="O47"/>
  <c r="O46"/>
  <c r="O45"/>
  <c r="O37"/>
  <c r="J57"/>
  <c r="J56"/>
  <c r="J55"/>
  <c r="J54"/>
  <c r="J53"/>
  <c r="J52"/>
  <c r="J51"/>
  <c r="J50"/>
  <c r="J49"/>
  <c r="J48"/>
  <c r="J47"/>
  <c r="J46"/>
  <c r="J45"/>
  <c r="J37"/>
  <c r="D56" l="1"/>
  <c r="E56" s="1"/>
  <c r="D55"/>
  <c r="E55" s="1"/>
  <c r="D54"/>
  <c r="E54" s="1"/>
  <c r="D53"/>
  <c r="E53" s="1"/>
  <c r="D52"/>
  <c r="E52" s="1"/>
  <c r="D51"/>
  <c r="E51" s="1"/>
  <c r="D50"/>
  <c r="E50" s="1"/>
  <c r="D49"/>
  <c r="E49" s="1"/>
  <c r="D48"/>
  <c r="E48" s="1"/>
  <c r="D47"/>
  <c r="E47" s="1"/>
  <c r="D46"/>
  <c r="E46" s="1"/>
  <c r="D45"/>
  <c r="E45" s="1"/>
  <c r="D37"/>
  <c r="E37" s="1"/>
  <c r="D35"/>
  <c r="E35" s="1"/>
  <c r="D34"/>
  <c r="E34" s="1"/>
  <c r="D33"/>
  <c r="E33" s="1"/>
  <c r="L37" l="1"/>
  <c r="Q37" s="1"/>
  <c r="L48"/>
  <c r="Q48" s="1"/>
  <c r="L52"/>
  <c r="Q52" s="1"/>
  <c r="L56"/>
  <c r="Q56" s="1"/>
  <c r="L46"/>
  <c r="Q46" s="1"/>
  <c r="L50"/>
  <c r="Q50" s="1"/>
  <c r="L54"/>
  <c r="Q54" s="1"/>
  <c r="L45"/>
  <c r="Q45" s="1"/>
  <c r="L47"/>
  <c r="Q47" s="1"/>
  <c r="L49"/>
  <c r="Q49" s="1"/>
  <c r="L51"/>
  <c r="Q51" s="1"/>
  <c r="L53"/>
  <c r="Q53" s="1"/>
  <c r="L55"/>
  <c r="Q55" s="1"/>
  <c r="O36"/>
  <c r="O35"/>
  <c r="O34"/>
  <c r="O33"/>
  <c r="J36"/>
  <c r="J35"/>
  <c r="J34"/>
  <c r="D36"/>
  <c r="E36" s="1"/>
  <c r="F35" l="1"/>
  <c r="H35"/>
  <c r="H36"/>
  <c r="M36" s="1"/>
  <c r="M35"/>
  <c r="L35"/>
  <c r="Q35" s="1"/>
  <c r="L36"/>
  <c r="Q36" s="1"/>
  <c r="F36"/>
  <c r="J33"/>
  <c r="F33" l="1"/>
  <c r="H33"/>
  <c r="M33" s="1"/>
  <c r="J58" l="1"/>
  <c r="D57"/>
  <c r="E57" s="1"/>
  <c r="B21"/>
  <c r="B22" s="1"/>
  <c r="P42" l="1"/>
  <c r="K42"/>
  <c r="P41"/>
  <c r="K41"/>
  <c r="P38"/>
  <c r="K38"/>
  <c r="K44"/>
  <c r="P43"/>
  <c r="K43"/>
  <c r="P40"/>
  <c r="P39"/>
  <c r="P44"/>
  <c r="K40"/>
  <c r="K39"/>
  <c r="G43"/>
  <c r="R43" s="1"/>
  <c r="G38"/>
  <c r="G39"/>
  <c r="R39" s="1"/>
  <c r="G41"/>
  <c r="G40"/>
  <c r="R40" s="1"/>
  <c r="G42"/>
  <c r="G44"/>
  <c r="R44" s="1"/>
  <c r="F57"/>
  <c r="H57"/>
  <c r="M57" s="1"/>
  <c r="L57"/>
  <c r="Q57" s="1"/>
  <c r="P56"/>
  <c r="P52"/>
  <c r="P48"/>
  <c r="P37"/>
  <c r="K56"/>
  <c r="K52"/>
  <c r="K48"/>
  <c r="K37"/>
  <c r="P55"/>
  <c r="P51"/>
  <c r="P47"/>
  <c r="K55"/>
  <c r="K51"/>
  <c r="K47"/>
  <c r="P54"/>
  <c r="P50"/>
  <c r="P46"/>
  <c r="K54"/>
  <c r="K50"/>
  <c r="K46"/>
  <c r="P57"/>
  <c r="P53"/>
  <c r="P49"/>
  <c r="P45"/>
  <c r="K57"/>
  <c r="K53"/>
  <c r="K49"/>
  <c r="K45"/>
  <c r="G57"/>
  <c r="R57" s="1"/>
  <c r="G36"/>
  <c r="G35"/>
  <c r="G33"/>
  <c r="F51"/>
  <c r="H51"/>
  <c r="M51" s="1"/>
  <c r="G51"/>
  <c r="P35"/>
  <c r="P33"/>
  <c r="K36"/>
  <c r="K34"/>
  <c r="P36"/>
  <c r="P34"/>
  <c r="K35"/>
  <c r="K33"/>
  <c r="O58"/>
  <c r="D21" i="3" s="1"/>
  <c r="B17"/>
  <c r="B16"/>
  <c r="R42" i="1" l="1"/>
  <c r="R41"/>
  <c r="R38"/>
  <c r="R51"/>
  <c r="G46"/>
  <c r="R46" s="1"/>
  <c r="F46"/>
  <c r="H46"/>
  <c r="M46" s="1"/>
  <c r="G50"/>
  <c r="R50" s="1"/>
  <c r="F50"/>
  <c r="H50"/>
  <c r="M50" s="1"/>
  <c r="G54"/>
  <c r="R54" s="1"/>
  <c r="F54"/>
  <c r="H54"/>
  <c r="M54" s="1"/>
  <c r="G34"/>
  <c r="R34" s="1"/>
  <c r="F34"/>
  <c r="H34"/>
  <c r="F47"/>
  <c r="H47"/>
  <c r="M47" s="1"/>
  <c r="G47"/>
  <c r="R47" s="1"/>
  <c r="F53"/>
  <c r="H53"/>
  <c r="M53" s="1"/>
  <c r="G53"/>
  <c r="R53" s="1"/>
  <c r="G37"/>
  <c r="R37" s="1"/>
  <c r="F37"/>
  <c r="H37"/>
  <c r="M37" s="1"/>
  <c r="G48"/>
  <c r="R48" s="1"/>
  <c r="F48"/>
  <c r="H48"/>
  <c r="M48" s="1"/>
  <c r="G52"/>
  <c r="R52" s="1"/>
  <c r="F52"/>
  <c r="H52"/>
  <c r="M52" s="1"/>
  <c r="G56"/>
  <c r="R56" s="1"/>
  <c r="F56"/>
  <c r="H56"/>
  <c r="M56" s="1"/>
  <c r="F45"/>
  <c r="H45"/>
  <c r="M45" s="1"/>
  <c r="G45"/>
  <c r="R45" s="1"/>
  <c r="F49"/>
  <c r="H49"/>
  <c r="M49" s="1"/>
  <c r="G49"/>
  <c r="R49" s="1"/>
  <c r="F55"/>
  <c r="H55"/>
  <c r="M55" s="1"/>
  <c r="G55"/>
  <c r="R55" s="1"/>
  <c r="L34"/>
  <c r="Q34" s="1"/>
  <c r="P58"/>
  <c r="H21" i="3" s="1"/>
  <c r="R36" i="1"/>
  <c r="R35"/>
  <c r="L33"/>
  <c r="E58"/>
  <c r="B20" i="3" s="1"/>
  <c r="K58" i="1"/>
  <c r="H58" l="1"/>
  <c r="M34"/>
  <c r="M58" s="1"/>
  <c r="C20" i="3"/>
  <c r="L58" i="1"/>
  <c r="Q33"/>
  <c r="Q58" s="1"/>
  <c r="R33"/>
  <c r="R58" s="1"/>
  <c r="E21" i="3"/>
  <c r="F21"/>
  <c r="G58" i="1"/>
  <c r="B24" s="1"/>
  <c r="F58"/>
  <c r="B23" s="1"/>
  <c r="I20" i="3" l="1"/>
  <c r="N58" i="1"/>
  <c r="I21" i="3" s="1"/>
  <c r="G20"/>
  <c r="I58" i="1"/>
  <c r="D20" i="3"/>
  <c r="D22" s="1"/>
  <c r="B27" i="1"/>
  <c r="E20" i="3"/>
  <c r="E22" s="1"/>
  <c r="G21" l="1"/>
  <c r="G23" s="1"/>
  <c r="B21"/>
  <c r="D23"/>
  <c r="E23"/>
  <c r="F20"/>
  <c r="F22" s="1"/>
  <c r="G22" l="1"/>
  <c r="C21"/>
  <c r="C23" s="1"/>
  <c r="B22"/>
  <c r="C22" s="1"/>
  <c r="B23"/>
  <c r="F23"/>
  <c r="B25" i="1"/>
  <c r="I23" i="3"/>
  <c r="I22"/>
  <c r="H20"/>
  <c r="B26" i="1" s="1"/>
  <c r="H23" i="3" l="1"/>
  <c r="H22"/>
</calcChain>
</file>

<file path=xl/sharedStrings.xml><?xml version="1.0" encoding="utf-8"?>
<sst xmlns="http://schemas.openxmlformats.org/spreadsheetml/2006/main" count="56" uniqueCount="56">
  <si>
    <t>SKUPAJ</t>
  </si>
  <si>
    <t>Projekt:</t>
  </si>
  <si>
    <t>Podjetje:</t>
  </si>
  <si>
    <t>Velikost podjetja*:</t>
  </si>
  <si>
    <t>Ime in priimek člana projektne skupine (upravičeni so le stroški za zaposlene z najmanj VII. stopnjo izobrazbe). V primeru da gre za predvideno novo zaposlitev, navedite: Nova zaposlitev</t>
  </si>
  <si>
    <t>Znesek subvencije
(EUR)</t>
  </si>
  <si>
    <t>Delež sofinanciranja:</t>
  </si>
  <si>
    <t>Predvideno povprečno mesečno število ur, ki jih bo zaposleni opravil na projektu
(standardni obseg delovnih ur na mesec*povprečni delež zaposlitve na projektu)</t>
  </si>
  <si>
    <t>Maksimalni strošek na zaposlenega (standardni obseg stroška na uro*število ur na projektu)
(EUR)</t>
  </si>
  <si>
    <r>
      <t xml:space="preserve">Predvideni povprečni delež zaposlitve na projektu </t>
    </r>
    <r>
      <rPr>
        <b/>
        <sz val="11"/>
        <color theme="1"/>
        <rFont val="Calibri"/>
        <family val="2"/>
        <charset val="238"/>
        <scheme val="minor"/>
      </rPr>
      <t xml:space="preserve">v % </t>
    </r>
    <r>
      <rPr>
        <sz val="11"/>
        <color theme="1"/>
        <rFont val="Calibri"/>
        <family val="2"/>
        <charset val="238"/>
        <scheme val="minor"/>
      </rPr>
      <t xml:space="preserve">(navedite povprečni delež  delovnega časa, ki ga bo zaposleni opravil na projektu tekom celotnega trajanja projekta) </t>
    </r>
  </si>
  <si>
    <t>Preostanek planiranih delovnih ur na projektu po obdobju prvega poročila</t>
  </si>
  <si>
    <t>Nerealizirane ure na projektu, glede na plan</t>
  </si>
  <si>
    <t>Nerealiziran znesek sofinanciranja
(EUR)</t>
  </si>
  <si>
    <t>Opravljeno število delovnih ur, ki jih je zaposleni opravil na projektu v obdobju prvega poročila</t>
  </si>
  <si>
    <t>Opravljeno število delovnih ur, ki jih je zaposleni opravil na projektu v obdobju drugega poročila</t>
  </si>
  <si>
    <t>Plan</t>
  </si>
  <si>
    <t>Realizacija</t>
  </si>
  <si>
    <t>Število ur na projektu</t>
  </si>
  <si>
    <t>Znesek upravičenih stroškov
(EUR)</t>
  </si>
  <si>
    <t>Število ur na projektu v obdobju prvega poročila</t>
  </si>
  <si>
    <t>Število ur na projektu v obdobju drugega poročila</t>
  </si>
  <si>
    <t>Preostanek glede na plan</t>
  </si>
  <si>
    <t>Znesek subvencije v letu 2014
(EUR)</t>
  </si>
  <si>
    <t>Znesek subvencije v letu 2015
(EUR)</t>
  </si>
  <si>
    <t>Višina stroška za opravljene delovne ure na projektu v obdobju prvega poročila
(EUR)</t>
  </si>
  <si>
    <t>Višina stroška za opravljene delovne ure na projektu v obdobju drugega poročila
(EUR)</t>
  </si>
  <si>
    <t>Znesek subvencije za opravljene delovne ure na projektu v obdobju prvega poročila
(EUR)</t>
  </si>
  <si>
    <t>Znesek subvencije za opravljene delovne ure na projektuv obdobju drugega poročila
(EUR)</t>
  </si>
  <si>
    <t>Odstotek realizacije (%)</t>
  </si>
  <si>
    <t>Naziv RR projekta:</t>
  </si>
  <si>
    <t xml:space="preserve">Kratica RR projekta: </t>
  </si>
  <si>
    <t>Upravičeni stroški RR projekta v EUR</t>
  </si>
  <si>
    <t>Višina zaprošenega sofinanciranja za RR projekt v EUR</t>
  </si>
  <si>
    <t>Zasebna vlaganja podjetja v realizacijo projekta v EUR</t>
  </si>
  <si>
    <t>Znesek sofinanciranja/uro dela na projektu (EUR)</t>
  </si>
  <si>
    <t xml:space="preserve">Maksimalni znesek sofinanciranja
(EUR)
</t>
  </si>
  <si>
    <t>Obrazec 4: Finančni načrt  projekta</t>
  </si>
  <si>
    <t xml:space="preserve">Obrazec 4: Finančni načrt projekta </t>
  </si>
  <si>
    <t>* velikost podjetja določite skladno z določili Priloge 1 k Uredbi komisije (ES) št. 800/2008 z dne 6.8.2008</t>
  </si>
  <si>
    <t>Pojasnilo izračuna/višine: Razlika med upravičenimi stroški RR projekta in višino zaprošenega sofinanciranja</t>
  </si>
  <si>
    <t>Pojasnilo izračuna: (60.999/1.700)*delež sofinanciranja; zaokroženo navzdol na dve decimalki</t>
  </si>
  <si>
    <t>Pojasnilo:  Upravičeni stroški (vsota višine sofinanciranih stroškov z javnimi viri ter višine lastnih virov); Stroški člana/ov RR projektne skupine RNP 2013, na osnovi standardnega obsega stroškov na enoto .</t>
  </si>
  <si>
    <t xml:space="preserve">Pojasnilo:  Izračun sorazmerno upošteva predvidena razpoložljiva proračunska sredstva programa RNP za leto 2015 </t>
  </si>
  <si>
    <t xml:space="preserve">Pojasnilo:  Izračun sorazmerno upošteva predvidena razpoložljiva proračunska sredstva programa RNP za leto 2014 </t>
  </si>
  <si>
    <r>
      <t>Pojasnilo: Obrazec 4 izpolnite tako, da vpišete relevantne  podatke</t>
    </r>
    <r>
      <rPr>
        <sz val="12"/>
        <color theme="3" tint="0.39997558519241921"/>
        <rFont val="Times New Roman"/>
        <family val="1"/>
        <charset val="238"/>
      </rPr>
      <t xml:space="preserve"> v rumeno zapolnjene celice </t>
    </r>
    <r>
      <rPr>
        <sz val="12"/>
        <color theme="1"/>
        <rFont val="Times New Roman"/>
        <family val="1"/>
        <charset val="238"/>
      </rPr>
      <t>na zavihku upravičeni stroški. Pri navajanju upoštevajte Pojasnila, ki so del Obrazca 4.  Izpolnjen Obrazec 4: »Finančni načrt projekta« natisnite (oba zavihka Upravičeni stroški ter Projekt skupno) in ga vložite v mapo z sponko ali registrator, ter ga uporabite pri izdelavi elektronske kopije prijave na CD-ju ali na USB nosilcu. Elektronska kopija prijave mora vsebovati celoten pdf  prijave ter word datoteke (Obrazec 1: »Prijavni obrazec«, Obrazec 2: »Podatki o prijavitelju«, Obrazec 3: »Podatki o projektu«, Obrazec 5: »Pogodba o dodelitvi subvencije in izvedbi RR projekta«, Obrazec 6: »Predhodno vrednotenje prijave«) ter excel datoteko (Obrazec 4: »Finančni načrt RR projekta«).</t>
    </r>
  </si>
  <si>
    <t>Število FTE</t>
  </si>
  <si>
    <t>Izberite iz spustnega seznama</t>
  </si>
  <si>
    <t>Predvideno število mesecev zaposlitve na projektu (obdobje ne sme biti daljše od obdobja upravičenosti stroškov tj. od datuma objave obvestila o izboru končnih prejemnikov, do maksimalno 31.12.2013)</t>
  </si>
  <si>
    <t>Predvideno število delovnih ur, ki jih bo zaposleni opravil na projektu (povprečno mesečno število ur zaposlenega na projektu*število mesecev zaposlitve na projektu)</t>
  </si>
  <si>
    <t>Izpolnjujete v času prijave</t>
  </si>
  <si>
    <t>Izpolnjujete v času poročanja</t>
  </si>
  <si>
    <t>Načrtovano število delovnih ur v obdobju prvega poročila
(število upošteva proračunske omejitve)</t>
  </si>
  <si>
    <t>Načrtovano število delovnih ur v obdobju drugega poročila
(število upošteva proračunske omejitve)</t>
  </si>
  <si>
    <t>Podjetje prijavitelj:</t>
  </si>
  <si>
    <t>V letu 2014 predvideno sofinanciranje RR projekta v EUR</t>
  </si>
  <si>
    <t>V letu 2015 predvideno sofinanciranje RR projekta v EUR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</si>
</sst>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3" tint="0.3999755851924192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4" fontId="0" fillId="0" borderId="2" xfId="0" applyNumberFormat="1" applyBorder="1"/>
    <xf numFmtId="3" fontId="0" fillId="0" borderId="2" xfId="0" applyNumberFormat="1" applyBorder="1"/>
    <xf numFmtId="0" fontId="0" fillId="0" borderId="0" xfId="0" applyFill="1"/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0" borderId="10" xfId="0" applyNumberFormat="1" applyBorder="1"/>
    <xf numFmtId="0" fontId="0" fillId="0" borderId="11" xfId="0" applyBorder="1"/>
    <xf numFmtId="0" fontId="0" fillId="0" borderId="12" xfId="0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0" fillId="2" borderId="16" xfId="0" applyFill="1" applyBorder="1" applyAlignment="1">
      <alignment horizontal="center" vertical="center" wrapText="1"/>
    </xf>
    <xf numFmtId="3" fontId="0" fillId="0" borderId="12" xfId="0" applyNumberFormat="1" applyBorder="1"/>
    <xf numFmtId="3" fontId="0" fillId="0" borderId="2" xfId="0" applyNumberFormat="1" applyFill="1" applyBorder="1"/>
    <xf numFmtId="0" fontId="0" fillId="2" borderId="19" xfId="0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3" xfId="0" applyNumberFormat="1" applyBorder="1"/>
    <xf numFmtId="4" fontId="0" fillId="0" borderId="0" xfId="0" applyNumberFormat="1"/>
    <xf numFmtId="4" fontId="0" fillId="0" borderId="21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2" borderId="25" xfId="0" applyFill="1" applyBorder="1"/>
    <xf numFmtId="0" fontId="0" fillId="2" borderId="26" xfId="0" applyFill="1" applyBorder="1"/>
    <xf numFmtId="0" fontId="0" fillId="2" borderId="24" xfId="0" applyFill="1" applyBorder="1"/>
    <xf numFmtId="3" fontId="0" fillId="0" borderId="20" xfId="0" applyNumberFormat="1" applyBorder="1"/>
    <xf numFmtId="3" fontId="0" fillId="0" borderId="23" xfId="0" applyNumberFormat="1" applyBorder="1"/>
    <xf numFmtId="10" fontId="0" fillId="0" borderId="23" xfId="1" applyNumberFormat="1" applyFont="1" applyBorder="1"/>
    <xf numFmtId="10" fontId="0" fillId="0" borderId="12" xfId="1" applyNumberFormat="1" applyFont="1" applyBorder="1"/>
    <xf numFmtId="4" fontId="0" fillId="0" borderId="27" xfId="0" applyNumberFormat="1" applyBorder="1"/>
    <xf numFmtId="4" fontId="0" fillId="0" borderId="15" xfId="0" applyNumberFormat="1" applyBorder="1" applyAlignment="1">
      <alignment wrapText="1"/>
    </xf>
    <xf numFmtId="10" fontId="0" fillId="0" borderId="15" xfId="1" applyNumberFormat="1" applyFont="1" applyBorder="1" applyAlignment="1">
      <alignment wrapText="1"/>
    </xf>
    <xf numFmtId="4" fontId="0" fillId="0" borderId="28" xfId="0" applyNumberFormat="1" applyBorder="1"/>
    <xf numFmtId="10" fontId="0" fillId="0" borderId="11" xfId="1" applyNumberFormat="1" applyFont="1" applyBorder="1"/>
    <xf numFmtId="4" fontId="0" fillId="0" borderId="11" xfId="0" applyNumberFormat="1" applyBorder="1" applyAlignment="1">
      <alignment wrapText="1"/>
    </xf>
    <xf numFmtId="3" fontId="0" fillId="0" borderId="29" xfId="0" applyNumberFormat="1" applyBorder="1"/>
    <xf numFmtId="4" fontId="0" fillId="0" borderId="30" xfId="0" applyNumberFormat="1" applyBorder="1" applyAlignment="1">
      <alignment wrapText="1"/>
    </xf>
    <xf numFmtId="10" fontId="0" fillId="0" borderId="31" xfId="1" applyNumberFormat="1" applyFont="1" applyBorder="1"/>
    <xf numFmtId="10" fontId="0" fillId="0" borderId="32" xfId="1" applyNumberFormat="1" applyFont="1" applyBorder="1"/>
    <xf numFmtId="3" fontId="0" fillId="0" borderId="13" xfId="0" applyNumberFormat="1" applyBorder="1"/>
    <xf numFmtId="3" fontId="0" fillId="0" borderId="18" xfId="0" applyNumberFormat="1" applyFill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14" xfId="0" applyNumberFormat="1" applyBorder="1"/>
    <xf numFmtId="3" fontId="0" fillId="0" borderId="4" xfId="0" applyNumberFormat="1" applyBorder="1"/>
    <xf numFmtId="3" fontId="0" fillId="0" borderId="33" xfId="0" applyNumberFormat="1" applyBorder="1"/>
    <xf numFmtId="3" fontId="0" fillId="0" borderId="15" xfId="0" applyNumberFormat="1" applyBorder="1"/>
    <xf numFmtId="0" fontId="0" fillId="2" borderId="34" xfId="0" applyFill="1" applyBorder="1" applyAlignment="1">
      <alignment horizontal="center" vertical="center" wrapText="1"/>
    </xf>
    <xf numFmtId="3" fontId="0" fillId="0" borderId="35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0" fontId="6" fillId="0" borderId="0" xfId="0" applyFont="1" applyAlignment="1">
      <alignment horizontal="justify" vertical="center"/>
    </xf>
    <xf numFmtId="0" fontId="0" fillId="0" borderId="39" xfId="0" applyBorder="1"/>
    <xf numFmtId="0" fontId="0" fillId="0" borderId="0" xfId="0" applyAlignment="1"/>
    <xf numFmtId="0" fontId="0" fillId="2" borderId="39" xfId="0" applyFill="1" applyBorder="1" applyAlignment="1">
      <alignment horizontal="right"/>
    </xf>
    <xf numFmtId="4" fontId="0" fillId="4" borderId="39" xfId="0" applyNumberFormat="1" applyFill="1" applyBorder="1"/>
    <xf numFmtId="0" fontId="7" fillId="0" borderId="0" xfId="0" applyFont="1" applyAlignment="1"/>
    <xf numFmtId="10" fontId="0" fillId="0" borderId="42" xfId="1" applyNumberFormat="1" applyFont="1" applyBorder="1"/>
    <xf numFmtId="4" fontId="0" fillId="0" borderId="41" xfId="0" applyNumberFormat="1" applyBorder="1"/>
    <xf numFmtId="4" fontId="0" fillId="0" borderId="42" xfId="0" applyNumberFormat="1" applyBorder="1"/>
    <xf numFmtId="0" fontId="0" fillId="0" borderId="42" xfId="0" applyBorder="1"/>
    <xf numFmtId="3" fontId="0" fillId="0" borderId="12" xfId="0" applyNumberFormat="1" applyBorder="1" applyAlignment="1">
      <alignment vertical="center"/>
    </xf>
    <xf numFmtId="0" fontId="0" fillId="3" borderId="3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9" fontId="0" fillId="3" borderId="1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5" xfId="0" applyFill="1" applyBorder="1" applyProtection="1">
      <protection locked="0"/>
    </xf>
    <xf numFmtId="3" fontId="0" fillId="3" borderId="2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0" fontId="0" fillId="2" borderId="43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5" fillId="5" borderId="4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40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8" fillId="0" borderId="0" xfId="2" applyFill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3">
    <cellStyle name="Hiperpovezava" xfId="2" builtinId="8"/>
    <cellStyle name="Navadno" xfId="0" builtinId="0"/>
    <cellStyle name="Odstotek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svlr.gov.si/fileadmin/svlsrp.gov.si/pageuploads/KOHEZIJA/Tehnicna_pomoc/LOGOTIP-ESRR-SLO.jpg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://www.svlr.gov.si/fileadmin/svlsrp.gov.si/pageuploads/KOHEZIJA/Tehnicna_pomoc/LOGOTIP-ESRR-SLO.jpg" TargetMode="External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783145</xdr:colOff>
      <xdr:row>2</xdr:row>
      <xdr:rowOff>180975</xdr:rowOff>
    </xdr:from>
    <xdr:to>
      <xdr:col>5</xdr:col>
      <xdr:colOff>745045</xdr:colOff>
      <xdr:row>7</xdr:row>
      <xdr:rowOff>57150</xdr:rowOff>
    </xdr:to>
    <xdr:pic>
      <xdr:nvPicPr>
        <xdr:cNvPr id="5" name="Slika 4" descr="http://www.svlr.gov.si/fileadmin/svlsrp.gov.si/pageuploads/KOHEZIJA/Tehnicna_pomoc/LOGOTIP-ESRR-SLO.jpg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96645" y="561975"/>
          <a:ext cx="2893483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1009650</xdr:colOff>
      <xdr:row>3</xdr:row>
      <xdr:rowOff>57150</xdr:rowOff>
    </xdr:from>
    <xdr:to>
      <xdr:col>1</xdr:col>
      <xdr:colOff>495300</xdr:colOff>
      <xdr:row>6</xdr:row>
      <xdr:rowOff>57150</xdr:rowOff>
    </xdr:to>
    <xdr:pic>
      <xdr:nvPicPr>
        <xdr:cNvPr id="6" name="Slika 2" descr="Opis: glava_deljen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09650" y="628650"/>
          <a:ext cx="29622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855119</xdr:colOff>
      <xdr:row>8</xdr:row>
      <xdr:rowOff>0</xdr:rowOff>
    </xdr:from>
    <xdr:to>
      <xdr:col>3</xdr:col>
      <xdr:colOff>167202</xdr:colOff>
      <xdr:row>11</xdr:row>
      <xdr:rowOff>171450</xdr:rowOff>
    </xdr:to>
    <xdr:pic>
      <xdr:nvPicPr>
        <xdr:cNvPr id="9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7036" y="1524000"/>
          <a:ext cx="2243666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28575</xdr:rowOff>
    </xdr:from>
    <xdr:to>
      <xdr:col>1</xdr:col>
      <xdr:colOff>1200150</xdr:colOff>
      <xdr:row>5</xdr:row>
      <xdr:rowOff>28575</xdr:rowOff>
    </xdr:to>
    <xdr:pic>
      <xdr:nvPicPr>
        <xdr:cNvPr id="2" name="Slika 2" descr="Opis: glava_delje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219075"/>
          <a:ext cx="29622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2</xdr:row>
      <xdr:rowOff>38100</xdr:rowOff>
    </xdr:from>
    <xdr:to>
      <xdr:col>6</xdr:col>
      <xdr:colOff>1400175</xdr:colOff>
      <xdr:row>6</xdr:row>
      <xdr:rowOff>104775</xdr:rowOff>
    </xdr:to>
    <xdr:pic>
      <xdr:nvPicPr>
        <xdr:cNvPr id="4" name="Slika 3" descr="http://www.svlr.gov.si/fileadmin/svlsrp.gov.si/pageuploads/KOHEZIJA/Tehnicna_pomoc/LOGOTIP-ESRR-SLO.jpg"/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53375" y="419100"/>
          <a:ext cx="289560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4</xdr:col>
      <xdr:colOff>1123950</xdr:colOff>
      <xdr:row>10</xdr:row>
      <xdr:rowOff>171450</xdr:rowOff>
    </xdr:to>
    <xdr:pic>
      <xdr:nvPicPr>
        <xdr:cNvPr id="6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1333500"/>
          <a:ext cx="22479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xUriServ/LexUriServ.do?uri=OJ:L:2008:214:0003:0047:sl: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0"/>
  <sheetViews>
    <sheetView tabSelected="1" topLeftCell="A43" zoomScale="90" zoomScaleNormal="90" workbookViewId="0">
      <selection activeCell="I15" sqref="A1:XFD1048576"/>
    </sheetView>
  </sheetViews>
  <sheetFormatPr defaultRowHeight="15"/>
  <cols>
    <col min="1" max="1" width="52.140625" customWidth="1"/>
    <col min="2" max="2" width="23.7109375" customWidth="1"/>
    <col min="3" max="3" width="20.28515625" customWidth="1"/>
    <col min="4" max="4" width="22.7109375" customWidth="1"/>
    <col min="5" max="5" width="21.28515625" customWidth="1"/>
    <col min="6" max="6" width="18.140625" customWidth="1"/>
    <col min="7" max="7" width="14.7109375" customWidth="1"/>
    <col min="8" max="9" width="17.7109375" customWidth="1"/>
    <col min="10" max="12" width="14.7109375" customWidth="1"/>
    <col min="13" max="14" width="17.7109375" customWidth="1"/>
    <col min="15" max="15" width="14.7109375" customWidth="1"/>
    <col min="16" max="16" width="13" customWidth="1"/>
    <col min="17" max="17" width="15.42578125" customWidth="1"/>
    <col min="18" max="18" width="16.28515625" customWidth="1"/>
  </cols>
  <sheetData>
    <row r="1" spans="1:17">
      <c r="A1" s="76" t="s">
        <v>37</v>
      </c>
      <c r="B1" s="77"/>
      <c r="C1" s="77"/>
      <c r="D1" s="77"/>
      <c r="E1" s="77"/>
      <c r="F1" s="77"/>
      <c r="G1" s="77"/>
    </row>
    <row r="2" spans="1:17" ht="15" customHeight="1">
      <c r="A2" s="1"/>
      <c r="B2" s="2"/>
    </row>
    <row r="3" spans="1:17" ht="15" customHeight="1">
      <c r="A3" s="1"/>
      <c r="B3" s="2"/>
    </row>
    <row r="4" spans="1:17" ht="15" customHeight="1">
      <c r="A4" s="1"/>
      <c r="B4" s="2"/>
    </row>
    <row r="13" spans="1:17" ht="79.5" customHeight="1">
      <c r="A13" s="82" t="s">
        <v>44</v>
      </c>
      <c r="B13" s="82"/>
      <c r="C13" s="82"/>
      <c r="D13" s="82"/>
      <c r="E13" s="82"/>
      <c r="F13" s="82"/>
      <c r="G13" s="82"/>
      <c r="H13" s="61"/>
      <c r="I13" s="61"/>
      <c r="J13" s="61"/>
      <c r="K13" s="61"/>
      <c r="L13" s="61"/>
      <c r="M13" s="61"/>
      <c r="N13" s="61"/>
      <c r="O13" s="61"/>
      <c r="P13" s="61"/>
      <c r="Q13" s="61"/>
    </row>
    <row r="14" spans="1:17">
      <c r="A14" s="56"/>
    </row>
    <row r="16" spans="1:17" ht="15.75" thickBot="1"/>
    <row r="17" spans="1:18" ht="15.75" thickBot="1">
      <c r="A17" s="57" t="s">
        <v>29</v>
      </c>
      <c r="B17" s="67"/>
    </row>
    <row r="18" spans="1:18" ht="15.75" thickBot="1">
      <c r="A18" s="57" t="s">
        <v>30</v>
      </c>
      <c r="B18" s="67"/>
    </row>
    <row r="19" spans="1:18" ht="15.75" thickBot="1">
      <c r="A19" s="57" t="s">
        <v>53</v>
      </c>
      <c r="B19" s="67"/>
    </row>
    <row r="20" spans="1:18" ht="15.75" customHeight="1" thickBot="1">
      <c r="A20" s="57" t="s">
        <v>3</v>
      </c>
      <c r="B20" s="67"/>
      <c r="C20" s="78" t="s">
        <v>46</v>
      </c>
      <c r="D20" s="79"/>
      <c r="E20" s="79"/>
      <c r="F20" s="79"/>
      <c r="G20" s="79"/>
    </row>
    <row r="21" spans="1:18" ht="15.75" thickBot="1">
      <c r="A21" s="57" t="s">
        <v>6</v>
      </c>
      <c r="B21" s="59" t="str">
        <f>IF($B$20="veliko","25%",IF($B$20="srednje veliko","35%",IF($B$20="mikro oz. malo","45%","0")))</f>
        <v>0</v>
      </c>
    </row>
    <row r="22" spans="1:18" ht="15.75" customHeight="1" thickBot="1">
      <c r="A22" s="57" t="s">
        <v>34</v>
      </c>
      <c r="B22" s="59">
        <f>ROUNDDOWN(60999/1700*$B$21,2)</f>
        <v>0</v>
      </c>
      <c r="C22" s="78" t="s">
        <v>40</v>
      </c>
      <c r="D22" s="79"/>
      <c r="E22" s="79"/>
      <c r="F22" s="79"/>
      <c r="G22" s="79"/>
    </row>
    <row r="23" spans="1:18" ht="39.75" customHeight="1" thickBot="1">
      <c r="A23" s="57" t="s">
        <v>31</v>
      </c>
      <c r="B23" s="60">
        <f>F58</f>
        <v>0</v>
      </c>
      <c r="C23" s="80" t="s">
        <v>41</v>
      </c>
      <c r="D23" s="81"/>
      <c r="E23" s="81"/>
      <c r="F23" s="81"/>
      <c r="G23" s="81"/>
    </row>
    <row r="24" spans="1:18" ht="15.75" thickBot="1">
      <c r="A24" s="57" t="s">
        <v>32</v>
      </c>
      <c r="B24" s="60">
        <f>G58</f>
        <v>0</v>
      </c>
      <c r="C24" s="58"/>
    </row>
    <row r="25" spans="1:18" ht="30" customHeight="1" thickBot="1">
      <c r="A25" s="57" t="s">
        <v>54</v>
      </c>
      <c r="B25" s="60">
        <f>'Projekt skupno'!F20</f>
        <v>0</v>
      </c>
      <c r="C25" s="78" t="s">
        <v>43</v>
      </c>
      <c r="D25" s="79"/>
      <c r="E25" s="79"/>
      <c r="F25" s="79"/>
      <c r="G25" s="79"/>
    </row>
    <row r="26" spans="1:18" ht="30" customHeight="1" thickBot="1">
      <c r="A26" s="57" t="s">
        <v>55</v>
      </c>
      <c r="B26" s="60">
        <f>'Projekt skupno'!H20</f>
        <v>0</v>
      </c>
      <c r="C26" s="78" t="s">
        <v>42</v>
      </c>
      <c r="D26" s="79"/>
      <c r="E26" s="79"/>
      <c r="F26" s="79"/>
      <c r="G26" s="79"/>
    </row>
    <row r="27" spans="1:18" ht="29.25" customHeight="1" thickBot="1">
      <c r="A27" s="57" t="s">
        <v>33</v>
      </c>
      <c r="B27" s="60">
        <f>B23-B24</f>
        <v>0</v>
      </c>
      <c r="C27" s="78" t="s">
        <v>39</v>
      </c>
      <c r="D27" s="79"/>
      <c r="E27" s="79"/>
      <c r="F27" s="79"/>
      <c r="G27" s="79"/>
    </row>
    <row r="28" spans="1:18">
      <c r="B28" s="5"/>
    </row>
    <row r="29" spans="1:18">
      <c r="B29" s="5"/>
    </row>
    <row r="30" spans="1:18">
      <c r="B30" s="5"/>
    </row>
    <row r="31" spans="1:18" ht="15.75" thickBot="1">
      <c r="A31" s="84" t="s">
        <v>49</v>
      </c>
      <c r="B31" s="85"/>
      <c r="C31" s="85"/>
      <c r="D31" s="85"/>
      <c r="E31" s="85"/>
      <c r="F31" s="85"/>
      <c r="G31" s="86"/>
      <c r="H31" s="84" t="s">
        <v>50</v>
      </c>
      <c r="I31" s="85"/>
      <c r="J31" s="85"/>
      <c r="K31" s="85"/>
      <c r="L31" s="85"/>
      <c r="M31" s="85"/>
      <c r="N31" s="85"/>
      <c r="O31" s="85"/>
      <c r="P31" s="85"/>
      <c r="Q31" s="85"/>
      <c r="R31" s="86"/>
    </row>
    <row r="32" spans="1:18" ht="151.5" thickTop="1" thickBot="1">
      <c r="A32" s="6" t="s">
        <v>4</v>
      </c>
      <c r="B32" s="19" t="s">
        <v>47</v>
      </c>
      <c r="C32" s="7" t="s">
        <v>9</v>
      </c>
      <c r="D32" s="7" t="s">
        <v>7</v>
      </c>
      <c r="E32" s="7" t="s">
        <v>48</v>
      </c>
      <c r="F32" s="7" t="s">
        <v>8</v>
      </c>
      <c r="G32" s="16" t="s">
        <v>35</v>
      </c>
      <c r="H32" s="6" t="s">
        <v>51</v>
      </c>
      <c r="I32" s="7" t="s">
        <v>13</v>
      </c>
      <c r="J32" s="19" t="s">
        <v>24</v>
      </c>
      <c r="K32" s="19" t="s">
        <v>26</v>
      </c>
      <c r="L32" s="16" t="s">
        <v>10</v>
      </c>
      <c r="M32" s="51" t="s">
        <v>52</v>
      </c>
      <c r="N32" s="7" t="s">
        <v>14</v>
      </c>
      <c r="O32" s="19" t="s">
        <v>25</v>
      </c>
      <c r="P32" s="19" t="s">
        <v>27</v>
      </c>
      <c r="Q32" s="7" t="s">
        <v>11</v>
      </c>
      <c r="R32" s="8" t="s">
        <v>12</v>
      </c>
    </row>
    <row r="33" spans="1:19">
      <c r="A33" s="68"/>
      <c r="B33" s="69"/>
      <c r="C33" s="70"/>
      <c r="D33" s="3">
        <f t="shared" ref="D33:D35" si="0">1700/12*C33</f>
        <v>0</v>
      </c>
      <c r="E33" s="18">
        <f>ROUND(B33*D33,0)</f>
        <v>0</v>
      </c>
      <c r="F33" s="3">
        <f t="shared" ref="F33:F57" si="1">ROUNDDOWN(60999/1700*E33,2)</f>
        <v>0</v>
      </c>
      <c r="G33" s="14">
        <f t="shared" ref="G33:G57" si="2">E33*$B$22</f>
        <v>0</v>
      </c>
      <c r="H33" s="44">
        <f t="shared" ref="H33:H35" si="3">ROUNDDOWN(E33/3,0)</f>
        <v>0</v>
      </c>
      <c r="I33" s="73"/>
      <c r="J33" s="3">
        <f>ROUNDDOWN(60999/1700*I33,2)</f>
        <v>0</v>
      </c>
      <c r="K33" s="3">
        <f>I33*$B$22</f>
        <v>0</v>
      </c>
      <c r="L33" s="47">
        <f>E33-I33</f>
        <v>0</v>
      </c>
      <c r="M33" s="52">
        <f>E33-H33</f>
        <v>0</v>
      </c>
      <c r="N33" s="73"/>
      <c r="O33" s="3">
        <f>ROUNDDOWN(60999/1700*N33,2)</f>
        <v>0</v>
      </c>
      <c r="P33" s="3">
        <f>N33*$B$22</f>
        <v>0</v>
      </c>
      <c r="Q33" s="4">
        <f>L33-N33</f>
        <v>0</v>
      </c>
      <c r="R33" s="9">
        <f>G33-K33-P33</f>
        <v>0</v>
      </c>
      <c r="S33" s="22"/>
    </row>
    <row r="34" spans="1:19">
      <c r="A34" s="68"/>
      <c r="B34" s="69"/>
      <c r="C34" s="70"/>
      <c r="D34" s="3">
        <f t="shared" si="0"/>
        <v>0</v>
      </c>
      <c r="E34" s="18">
        <f t="shared" ref="E34:E57" si="4">ROUND(B34*D34,0)</f>
        <v>0</v>
      </c>
      <c r="F34" s="3">
        <f t="shared" si="1"/>
        <v>0</v>
      </c>
      <c r="G34" s="14">
        <f t="shared" si="2"/>
        <v>0</v>
      </c>
      <c r="H34" s="44">
        <f t="shared" si="3"/>
        <v>0</v>
      </c>
      <c r="I34" s="74"/>
      <c r="J34" s="3">
        <f t="shared" ref="J34:J57" si="5">ROUNDDOWN(60999/1700*I34,2)</f>
        <v>0</v>
      </c>
      <c r="K34" s="3">
        <f t="shared" ref="K34:K57" si="6">I34*$B$22</f>
        <v>0</v>
      </c>
      <c r="L34" s="48">
        <f t="shared" ref="L34:L57" si="7">E34-I34</f>
        <v>0</v>
      </c>
      <c r="M34" s="52">
        <f t="shared" ref="M34:M57" si="8">E34-H34</f>
        <v>0</v>
      </c>
      <c r="N34" s="74"/>
      <c r="O34" s="3">
        <f t="shared" ref="O34:O57" si="9">ROUNDDOWN(60999/1700*N34,2)</f>
        <v>0</v>
      </c>
      <c r="P34" s="3">
        <f t="shared" ref="P34:P57" si="10">N34*$B$22</f>
        <v>0</v>
      </c>
      <c r="Q34" s="4">
        <f t="shared" ref="Q34:Q57" si="11">L34-N34</f>
        <v>0</v>
      </c>
      <c r="R34" s="9">
        <f t="shared" ref="R34:R57" si="12">G34-K34-P34</f>
        <v>0</v>
      </c>
    </row>
    <row r="35" spans="1:19">
      <c r="A35" s="68"/>
      <c r="B35" s="69"/>
      <c r="C35" s="70"/>
      <c r="D35" s="3">
        <f t="shared" si="0"/>
        <v>0</v>
      </c>
      <c r="E35" s="18">
        <f t="shared" si="4"/>
        <v>0</v>
      </c>
      <c r="F35" s="3">
        <f t="shared" si="1"/>
        <v>0</v>
      </c>
      <c r="G35" s="14">
        <f t="shared" si="2"/>
        <v>0</v>
      </c>
      <c r="H35" s="44">
        <f t="shared" si="3"/>
        <v>0</v>
      </c>
      <c r="I35" s="74"/>
      <c r="J35" s="3">
        <f t="shared" si="5"/>
        <v>0</v>
      </c>
      <c r="K35" s="3">
        <f t="shared" si="6"/>
        <v>0</v>
      </c>
      <c r="L35" s="48">
        <f t="shared" si="7"/>
        <v>0</v>
      </c>
      <c r="M35" s="52">
        <f t="shared" si="8"/>
        <v>0</v>
      </c>
      <c r="N35" s="74"/>
      <c r="O35" s="3">
        <f t="shared" si="9"/>
        <v>0</v>
      </c>
      <c r="P35" s="3">
        <f t="shared" si="10"/>
        <v>0</v>
      </c>
      <c r="Q35" s="4">
        <f t="shared" si="11"/>
        <v>0</v>
      </c>
      <c r="R35" s="9">
        <f t="shared" si="12"/>
        <v>0</v>
      </c>
    </row>
    <row r="36" spans="1:19">
      <c r="A36" s="68"/>
      <c r="B36" s="69"/>
      <c r="C36" s="70"/>
      <c r="D36" s="3">
        <f>1700/12*C36</f>
        <v>0</v>
      </c>
      <c r="E36" s="18">
        <f t="shared" si="4"/>
        <v>0</v>
      </c>
      <c r="F36" s="3">
        <f t="shared" ref="F36" si="13">ROUNDDOWN(60999/1700*E36,2)</f>
        <v>0</v>
      </c>
      <c r="G36" s="14">
        <f t="shared" si="2"/>
        <v>0</v>
      </c>
      <c r="H36" s="44">
        <f>ROUNDDOWN(E36/3,0)</f>
        <v>0</v>
      </c>
      <c r="I36" s="74"/>
      <c r="J36" s="3">
        <f t="shared" si="5"/>
        <v>0</v>
      </c>
      <c r="K36" s="3">
        <f t="shared" si="6"/>
        <v>0</v>
      </c>
      <c r="L36" s="48">
        <f t="shared" si="7"/>
        <v>0</v>
      </c>
      <c r="M36" s="52">
        <f t="shared" si="8"/>
        <v>0</v>
      </c>
      <c r="N36" s="74"/>
      <c r="O36" s="3">
        <f t="shared" si="9"/>
        <v>0</v>
      </c>
      <c r="P36" s="3">
        <f t="shared" si="10"/>
        <v>0</v>
      </c>
      <c r="Q36" s="4">
        <f t="shared" si="11"/>
        <v>0</v>
      </c>
      <c r="R36" s="9">
        <f t="shared" si="12"/>
        <v>0</v>
      </c>
    </row>
    <row r="37" spans="1:19">
      <c r="A37" s="71"/>
      <c r="B37" s="72"/>
      <c r="C37" s="70"/>
      <c r="D37" s="3">
        <f t="shared" ref="D37:D56" si="14">1700/12*C37</f>
        <v>0</v>
      </c>
      <c r="E37" s="18">
        <f t="shared" si="4"/>
        <v>0</v>
      </c>
      <c r="F37" s="3">
        <f t="shared" si="1"/>
        <v>0</v>
      </c>
      <c r="G37" s="14">
        <f t="shared" si="2"/>
        <v>0</v>
      </c>
      <c r="H37" s="45">
        <f t="shared" ref="H37:H57" si="15">ROUNDDOWN(E37/3,0)</f>
        <v>0</v>
      </c>
      <c r="I37" s="74"/>
      <c r="J37" s="3">
        <f t="shared" si="5"/>
        <v>0</v>
      </c>
      <c r="K37" s="3">
        <f t="shared" si="6"/>
        <v>0</v>
      </c>
      <c r="L37" s="48">
        <f t="shared" si="7"/>
        <v>0</v>
      </c>
      <c r="M37" s="53">
        <f t="shared" si="8"/>
        <v>0</v>
      </c>
      <c r="N37" s="74"/>
      <c r="O37" s="3">
        <f t="shared" si="9"/>
        <v>0</v>
      </c>
      <c r="P37" s="3">
        <f t="shared" si="10"/>
        <v>0</v>
      </c>
      <c r="Q37" s="20">
        <f t="shared" si="11"/>
        <v>0</v>
      </c>
      <c r="R37" s="9">
        <f t="shared" si="12"/>
        <v>0</v>
      </c>
    </row>
    <row r="38" spans="1:19">
      <c r="A38" s="71"/>
      <c r="B38" s="72"/>
      <c r="C38" s="70"/>
      <c r="D38" s="3">
        <f t="shared" si="14"/>
        <v>0</v>
      </c>
      <c r="E38" s="18">
        <f t="shared" si="4"/>
        <v>0</v>
      </c>
      <c r="F38" s="3">
        <f t="shared" ref="F38:F44" si="16">ROUNDDOWN(60999/1700*E38,2)</f>
        <v>0</v>
      </c>
      <c r="G38" s="14">
        <f t="shared" ref="G38:G44" si="17">E38*$B$22</f>
        <v>0</v>
      </c>
      <c r="H38" s="45">
        <f t="shared" si="15"/>
        <v>0</v>
      </c>
      <c r="I38" s="74"/>
      <c r="J38" s="3">
        <f t="shared" si="5"/>
        <v>0</v>
      </c>
      <c r="K38" s="3">
        <f t="shared" si="6"/>
        <v>0</v>
      </c>
      <c r="L38" s="48">
        <f t="shared" si="7"/>
        <v>0</v>
      </c>
      <c r="M38" s="53">
        <f t="shared" si="8"/>
        <v>0</v>
      </c>
      <c r="N38" s="74"/>
      <c r="O38" s="3">
        <f t="shared" si="9"/>
        <v>0</v>
      </c>
      <c r="P38" s="3">
        <f t="shared" si="10"/>
        <v>0</v>
      </c>
      <c r="Q38" s="20">
        <f t="shared" si="11"/>
        <v>0</v>
      </c>
      <c r="R38" s="9">
        <f t="shared" si="12"/>
        <v>0</v>
      </c>
    </row>
    <row r="39" spans="1:19">
      <c r="A39" s="71"/>
      <c r="B39" s="72"/>
      <c r="C39" s="70"/>
      <c r="D39" s="3">
        <f t="shared" si="14"/>
        <v>0</v>
      </c>
      <c r="E39" s="18">
        <f t="shared" si="4"/>
        <v>0</v>
      </c>
      <c r="F39" s="3">
        <f t="shared" si="16"/>
        <v>0</v>
      </c>
      <c r="G39" s="14">
        <f t="shared" si="17"/>
        <v>0</v>
      </c>
      <c r="H39" s="45">
        <f t="shared" si="15"/>
        <v>0</v>
      </c>
      <c r="I39" s="74"/>
      <c r="J39" s="3">
        <f t="shared" si="5"/>
        <v>0</v>
      </c>
      <c r="K39" s="3">
        <f t="shared" si="6"/>
        <v>0</v>
      </c>
      <c r="L39" s="48">
        <f t="shared" si="7"/>
        <v>0</v>
      </c>
      <c r="M39" s="53">
        <f t="shared" si="8"/>
        <v>0</v>
      </c>
      <c r="N39" s="74"/>
      <c r="O39" s="3">
        <f t="shared" si="9"/>
        <v>0</v>
      </c>
      <c r="P39" s="3">
        <f t="shared" si="10"/>
        <v>0</v>
      </c>
      <c r="Q39" s="20">
        <f t="shared" si="11"/>
        <v>0</v>
      </c>
      <c r="R39" s="9">
        <f t="shared" si="12"/>
        <v>0</v>
      </c>
    </row>
    <row r="40" spans="1:19">
      <c r="A40" s="71"/>
      <c r="B40" s="72"/>
      <c r="C40" s="70"/>
      <c r="D40" s="3">
        <f t="shared" si="14"/>
        <v>0</v>
      </c>
      <c r="E40" s="18">
        <f t="shared" si="4"/>
        <v>0</v>
      </c>
      <c r="F40" s="3">
        <f t="shared" si="16"/>
        <v>0</v>
      </c>
      <c r="G40" s="14">
        <f t="shared" si="17"/>
        <v>0</v>
      </c>
      <c r="H40" s="45">
        <f t="shared" si="15"/>
        <v>0</v>
      </c>
      <c r="I40" s="74"/>
      <c r="J40" s="3">
        <f t="shared" si="5"/>
        <v>0</v>
      </c>
      <c r="K40" s="3">
        <f t="shared" si="6"/>
        <v>0</v>
      </c>
      <c r="L40" s="48">
        <f t="shared" si="7"/>
        <v>0</v>
      </c>
      <c r="M40" s="53">
        <f t="shared" si="8"/>
        <v>0</v>
      </c>
      <c r="N40" s="74"/>
      <c r="O40" s="3">
        <f t="shared" si="9"/>
        <v>0</v>
      </c>
      <c r="P40" s="3">
        <f t="shared" si="10"/>
        <v>0</v>
      </c>
      <c r="Q40" s="20">
        <f t="shared" si="11"/>
        <v>0</v>
      </c>
      <c r="R40" s="9">
        <f t="shared" si="12"/>
        <v>0</v>
      </c>
    </row>
    <row r="41" spans="1:19">
      <c r="A41" s="71"/>
      <c r="B41" s="72"/>
      <c r="C41" s="70"/>
      <c r="D41" s="3">
        <f t="shared" si="14"/>
        <v>0</v>
      </c>
      <c r="E41" s="18">
        <f t="shared" si="4"/>
        <v>0</v>
      </c>
      <c r="F41" s="3">
        <f t="shared" si="16"/>
        <v>0</v>
      </c>
      <c r="G41" s="14">
        <f t="shared" si="17"/>
        <v>0</v>
      </c>
      <c r="H41" s="45">
        <f t="shared" si="15"/>
        <v>0</v>
      </c>
      <c r="I41" s="74"/>
      <c r="J41" s="3">
        <f t="shared" si="5"/>
        <v>0</v>
      </c>
      <c r="K41" s="3">
        <f t="shared" si="6"/>
        <v>0</v>
      </c>
      <c r="L41" s="48">
        <f t="shared" si="7"/>
        <v>0</v>
      </c>
      <c r="M41" s="53">
        <f t="shared" si="8"/>
        <v>0</v>
      </c>
      <c r="N41" s="74"/>
      <c r="O41" s="3">
        <f t="shared" si="9"/>
        <v>0</v>
      </c>
      <c r="P41" s="3">
        <f t="shared" si="10"/>
        <v>0</v>
      </c>
      <c r="Q41" s="20">
        <f t="shared" si="11"/>
        <v>0</v>
      </c>
      <c r="R41" s="9">
        <f t="shared" si="12"/>
        <v>0</v>
      </c>
    </row>
    <row r="42" spans="1:19">
      <c r="A42" s="71"/>
      <c r="B42" s="72"/>
      <c r="C42" s="70"/>
      <c r="D42" s="3">
        <f t="shared" si="14"/>
        <v>0</v>
      </c>
      <c r="E42" s="18">
        <f t="shared" si="4"/>
        <v>0</v>
      </c>
      <c r="F42" s="3">
        <f t="shared" si="16"/>
        <v>0</v>
      </c>
      <c r="G42" s="14">
        <f t="shared" si="17"/>
        <v>0</v>
      </c>
      <c r="H42" s="45">
        <f t="shared" si="15"/>
        <v>0</v>
      </c>
      <c r="I42" s="74"/>
      <c r="J42" s="3">
        <f t="shared" si="5"/>
        <v>0</v>
      </c>
      <c r="K42" s="3">
        <f t="shared" si="6"/>
        <v>0</v>
      </c>
      <c r="L42" s="48">
        <f t="shared" si="7"/>
        <v>0</v>
      </c>
      <c r="M42" s="53">
        <f t="shared" si="8"/>
        <v>0</v>
      </c>
      <c r="N42" s="74"/>
      <c r="O42" s="3">
        <f t="shared" si="9"/>
        <v>0</v>
      </c>
      <c r="P42" s="3">
        <f t="shared" si="10"/>
        <v>0</v>
      </c>
      <c r="Q42" s="20">
        <f t="shared" si="11"/>
        <v>0</v>
      </c>
      <c r="R42" s="9">
        <f t="shared" si="12"/>
        <v>0</v>
      </c>
    </row>
    <row r="43" spans="1:19">
      <c r="A43" s="71"/>
      <c r="B43" s="72"/>
      <c r="C43" s="70"/>
      <c r="D43" s="3">
        <f t="shared" si="14"/>
        <v>0</v>
      </c>
      <c r="E43" s="18">
        <f t="shared" si="4"/>
        <v>0</v>
      </c>
      <c r="F43" s="3">
        <f t="shared" si="16"/>
        <v>0</v>
      </c>
      <c r="G43" s="14">
        <f t="shared" si="17"/>
        <v>0</v>
      </c>
      <c r="H43" s="45">
        <f t="shared" si="15"/>
        <v>0</v>
      </c>
      <c r="I43" s="74"/>
      <c r="J43" s="3">
        <f t="shared" si="5"/>
        <v>0</v>
      </c>
      <c r="K43" s="3">
        <f t="shared" si="6"/>
        <v>0</v>
      </c>
      <c r="L43" s="48">
        <f t="shared" si="7"/>
        <v>0</v>
      </c>
      <c r="M43" s="53">
        <f t="shared" si="8"/>
        <v>0</v>
      </c>
      <c r="N43" s="74"/>
      <c r="O43" s="3">
        <f t="shared" si="9"/>
        <v>0</v>
      </c>
      <c r="P43" s="3">
        <f t="shared" si="10"/>
        <v>0</v>
      </c>
      <c r="Q43" s="20">
        <f t="shared" si="11"/>
        <v>0</v>
      </c>
      <c r="R43" s="9">
        <f t="shared" si="12"/>
        <v>0</v>
      </c>
    </row>
    <row r="44" spans="1:19">
      <c r="A44" s="71"/>
      <c r="B44" s="72"/>
      <c r="C44" s="70"/>
      <c r="D44" s="3">
        <f t="shared" si="14"/>
        <v>0</v>
      </c>
      <c r="E44" s="18">
        <f t="shared" si="4"/>
        <v>0</v>
      </c>
      <c r="F44" s="3">
        <f t="shared" si="16"/>
        <v>0</v>
      </c>
      <c r="G44" s="14">
        <f t="shared" si="17"/>
        <v>0</v>
      </c>
      <c r="H44" s="45">
        <f t="shared" si="15"/>
        <v>0</v>
      </c>
      <c r="I44" s="74"/>
      <c r="J44" s="3">
        <f t="shared" si="5"/>
        <v>0</v>
      </c>
      <c r="K44" s="3">
        <f t="shared" si="6"/>
        <v>0</v>
      </c>
      <c r="L44" s="48">
        <f t="shared" si="7"/>
        <v>0</v>
      </c>
      <c r="M44" s="53">
        <f t="shared" si="8"/>
        <v>0</v>
      </c>
      <c r="N44" s="74"/>
      <c r="O44" s="3">
        <f t="shared" si="9"/>
        <v>0</v>
      </c>
      <c r="P44" s="3">
        <f t="shared" si="10"/>
        <v>0</v>
      </c>
      <c r="Q44" s="20">
        <f t="shared" si="11"/>
        <v>0</v>
      </c>
      <c r="R44" s="9">
        <f t="shared" si="12"/>
        <v>0</v>
      </c>
    </row>
    <row r="45" spans="1:19">
      <c r="A45" s="71"/>
      <c r="B45" s="72"/>
      <c r="C45" s="70"/>
      <c r="D45" s="3">
        <f t="shared" si="14"/>
        <v>0</v>
      </c>
      <c r="E45" s="18">
        <f t="shared" si="4"/>
        <v>0</v>
      </c>
      <c r="F45" s="3">
        <f t="shared" si="1"/>
        <v>0</v>
      </c>
      <c r="G45" s="14">
        <f t="shared" si="2"/>
        <v>0</v>
      </c>
      <c r="H45" s="45">
        <f t="shared" si="15"/>
        <v>0</v>
      </c>
      <c r="I45" s="74"/>
      <c r="J45" s="3">
        <f t="shared" si="5"/>
        <v>0</v>
      </c>
      <c r="K45" s="3">
        <f t="shared" si="6"/>
        <v>0</v>
      </c>
      <c r="L45" s="48">
        <f t="shared" si="7"/>
        <v>0</v>
      </c>
      <c r="M45" s="53">
        <f t="shared" si="8"/>
        <v>0</v>
      </c>
      <c r="N45" s="74"/>
      <c r="O45" s="3">
        <f t="shared" si="9"/>
        <v>0</v>
      </c>
      <c r="P45" s="3">
        <f t="shared" si="10"/>
        <v>0</v>
      </c>
      <c r="Q45" s="20">
        <f t="shared" si="11"/>
        <v>0</v>
      </c>
      <c r="R45" s="9">
        <f t="shared" si="12"/>
        <v>0</v>
      </c>
    </row>
    <row r="46" spans="1:19">
      <c r="A46" s="71"/>
      <c r="B46" s="72"/>
      <c r="C46" s="70"/>
      <c r="D46" s="3">
        <f t="shared" si="14"/>
        <v>0</v>
      </c>
      <c r="E46" s="18">
        <f t="shared" si="4"/>
        <v>0</v>
      </c>
      <c r="F46" s="3">
        <f t="shared" si="1"/>
        <v>0</v>
      </c>
      <c r="G46" s="14">
        <f t="shared" si="2"/>
        <v>0</v>
      </c>
      <c r="H46" s="45">
        <f t="shared" si="15"/>
        <v>0</v>
      </c>
      <c r="I46" s="74"/>
      <c r="J46" s="3">
        <f t="shared" si="5"/>
        <v>0</v>
      </c>
      <c r="K46" s="3">
        <f t="shared" si="6"/>
        <v>0</v>
      </c>
      <c r="L46" s="48">
        <f t="shared" si="7"/>
        <v>0</v>
      </c>
      <c r="M46" s="53">
        <f t="shared" si="8"/>
        <v>0</v>
      </c>
      <c r="N46" s="74"/>
      <c r="O46" s="3">
        <f t="shared" si="9"/>
        <v>0</v>
      </c>
      <c r="P46" s="3">
        <f t="shared" si="10"/>
        <v>0</v>
      </c>
      <c r="Q46" s="20">
        <f t="shared" si="11"/>
        <v>0</v>
      </c>
      <c r="R46" s="9">
        <f t="shared" si="12"/>
        <v>0</v>
      </c>
    </row>
    <row r="47" spans="1:19">
      <c r="A47" s="71"/>
      <c r="B47" s="72"/>
      <c r="C47" s="70"/>
      <c r="D47" s="3">
        <f t="shared" si="14"/>
        <v>0</v>
      </c>
      <c r="E47" s="18">
        <f t="shared" si="4"/>
        <v>0</v>
      </c>
      <c r="F47" s="3">
        <f t="shared" si="1"/>
        <v>0</v>
      </c>
      <c r="G47" s="14">
        <f t="shared" si="2"/>
        <v>0</v>
      </c>
      <c r="H47" s="45">
        <f t="shared" si="15"/>
        <v>0</v>
      </c>
      <c r="I47" s="74"/>
      <c r="J47" s="3">
        <f t="shared" si="5"/>
        <v>0</v>
      </c>
      <c r="K47" s="3">
        <f t="shared" si="6"/>
        <v>0</v>
      </c>
      <c r="L47" s="48">
        <f t="shared" si="7"/>
        <v>0</v>
      </c>
      <c r="M47" s="53">
        <f t="shared" si="8"/>
        <v>0</v>
      </c>
      <c r="N47" s="74"/>
      <c r="O47" s="3">
        <f t="shared" si="9"/>
        <v>0</v>
      </c>
      <c r="P47" s="3">
        <f t="shared" si="10"/>
        <v>0</v>
      </c>
      <c r="Q47" s="20">
        <f t="shared" si="11"/>
        <v>0</v>
      </c>
      <c r="R47" s="9">
        <f t="shared" si="12"/>
        <v>0</v>
      </c>
    </row>
    <row r="48" spans="1:19">
      <c r="A48" s="71"/>
      <c r="B48" s="72"/>
      <c r="C48" s="70"/>
      <c r="D48" s="3">
        <f t="shared" si="14"/>
        <v>0</v>
      </c>
      <c r="E48" s="18">
        <f t="shared" si="4"/>
        <v>0</v>
      </c>
      <c r="F48" s="3">
        <f t="shared" si="1"/>
        <v>0</v>
      </c>
      <c r="G48" s="14">
        <f t="shared" si="2"/>
        <v>0</v>
      </c>
      <c r="H48" s="45">
        <f t="shared" si="15"/>
        <v>0</v>
      </c>
      <c r="I48" s="74"/>
      <c r="J48" s="3">
        <f t="shared" si="5"/>
        <v>0</v>
      </c>
      <c r="K48" s="3">
        <f t="shared" si="6"/>
        <v>0</v>
      </c>
      <c r="L48" s="48">
        <f t="shared" si="7"/>
        <v>0</v>
      </c>
      <c r="M48" s="53">
        <f t="shared" si="8"/>
        <v>0</v>
      </c>
      <c r="N48" s="74"/>
      <c r="O48" s="3">
        <f t="shared" si="9"/>
        <v>0</v>
      </c>
      <c r="P48" s="3">
        <f t="shared" si="10"/>
        <v>0</v>
      </c>
      <c r="Q48" s="20">
        <f t="shared" si="11"/>
        <v>0</v>
      </c>
      <c r="R48" s="9">
        <f t="shared" si="12"/>
        <v>0</v>
      </c>
    </row>
    <row r="49" spans="1:18">
      <c r="A49" s="71"/>
      <c r="B49" s="72"/>
      <c r="C49" s="70"/>
      <c r="D49" s="3">
        <f t="shared" si="14"/>
        <v>0</v>
      </c>
      <c r="E49" s="18">
        <f t="shared" si="4"/>
        <v>0</v>
      </c>
      <c r="F49" s="3">
        <f t="shared" si="1"/>
        <v>0</v>
      </c>
      <c r="G49" s="14">
        <f t="shared" si="2"/>
        <v>0</v>
      </c>
      <c r="H49" s="45">
        <f t="shared" si="15"/>
        <v>0</v>
      </c>
      <c r="I49" s="74"/>
      <c r="J49" s="3">
        <f t="shared" si="5"/>
        <v>0</v>
      </c>
      <c r="K49" s="3">
        <f t="shared" si="6"/>
        <v>0</v>
      </c>
      <c r="L49" s="48">
        <f t="shared" si="7"/>
        <v>0</v>
      </c>
      <c r="M49" s="53">
        <f t="shared" si="8"/>
        <v>0</v>
      </c>
      <c r="N49" s="74"/>
      <c r="O49" s="3">
        <f t="shared" si="9"/>
        <v>0</v>
      </c>
      <c r="P49" s="3">
        <f t="shared" si="10"/>
        <v>0</v>
      </c>
      <c r="Q49" s="20">
        <f t="shared" si="11"/>
        <v>0</v>
      </c>
      <c r="R49" s="9">
        <f t="shared" si="12"/>
        <v>0</v>
      </c>
    </row>
    <row r="50" spans="1:18">
      <c r="A50" s="71"/>
      <c r="B50" s="72"/>
      <c r="C50" s="70"/>
      <c r="D50" s="3">
        <f t="shared" si="14"/>
        <v>0</v>
      </c>
      <c r="E50" s="18">
        <f t="shared" si="4"/>
        <v>0</v>
      </c>
      <c r="F50" s="3">
        <f t="shared" si="1"/>
        <v>0</v>
      </c>
      <c r="G50" s="14">
        <f t="shared" si="2"/>
        <v>0</v>
      </c>
      <c r="H50" s="45">
        <f t="shared" si="15"/>
        <v>0</v>
      </c>
      <c r="I50" s="74"/>
      <c r="J50" s="3">
        <f t="shared" si="5"/>
        <v>0</v>
      </c>
      <c r="K50" s="3">
        <f t="shared" si="6"/>
        <v>0</v>
      </c>
      <c r="L50" s="48">
        <f t="shared" si="7"/>
        <v>0</v>
      </c>
      <c r="M50" s="53">
        <f t="shared" si="8"/>
        <v>0</v>
      </c>
      <c r="N50" s="74"/>
      <c r="O50" s="3">
        <f t="shared" si="9"/>
        <v>0</v>
      </c>
      <c r="P50" s="3">
        <f t="shared" si="10"/>
        <v>0</v>
      </c>
      <c r="Q50" s="20">
        <f t="shared" si="11"/>
        <v>0</v>
      </c>
      <c r="R50" s="9">
        <f t="shared" si="12"/>
        <v>0</v>
      </c>
    </row>
    <row r="51" spans="1:18">
      <c r="A51" s="71"/>
      <c r="B51" s="72"/>
      <c r="C51" s="70"/>
      <c r="D51" s="3">
        <f t="shared" si="14"/>
        <v>0</v>
      </c>
      <c r="E51" s="18">
        <f t="shared" si="4"/>
        <v>0</v>
      </c>
      <c r="F51" s="3">
        <f t="shared" si="1"/>
        <v>0</v>
      </c>
      <c r="G51" s="14">
        <f t="shared" si="2"/>
        <v>0</v>
      </c>
      <c r="H51" s="45">
        <f t="shared" si="15"/>
        <v>0</v>
      </c>
      <c r="I51" s="74"/>
      <c r="J51" s="3">
        <f t="shared" si="5"/>
        <v>0</v>
      </c>
      <c r="K51" s="3">
        <f t="shared" si="6"/>
        <v>0</v>
      </c>
      <c r="L51" s="48">
        <f t="shared" si="7"/>
        <v>0</v>
      </c>
      <c r="M51" s="53">
        <f t="shared" si="8"/>
        <v>0</v>
      </c>
      <c r="N51" s="74"/>
      <c r="O51" s="3">
        <f t="shared" si="9"/>
        <v>0</v>
      </c>
      <c r="P51" s="3">
        <f t="shared" si="10"/>
        <v>0</v>
      </c>
      <c r="Q51" s="20">
        <f t="shared" si="11"/>
        <v>0</v>
      </c>
      <c r="R51" s="9">
        <f t="shared" si="12"/>
        <v>0</v>
      </c>
    </row>
    <row r="52" spans="1:18">
      <c r="A52" s="71"/>
      <c r="B52" s="72"/>
      <c r="C52" s="70"/>
      <c r="D52" s="3">
        <f t="shared" si="14"/>
        <v>0</v>
      </c>
      <c r="E52" s="18">
        <f t="shared" si="4"/>
        <v>0</v>
      </c>
      <c r="F52" s="3">
        <f t="shared" si="1"/>
        <v>0</v>
      </c>
      <c r="G52" s="14">
        <f t="shared" si="2"/>
        <v>0</v>
      </c>
      <c r="H52" s="45">
        <f t="shared" si="15"/>
        <v>0</v>
      </c>
      <c r="I52" s="74"/>
      <c r="J52" s="3">
        <f t="shared" si="5"/>
        <v>0</v>
      </c>
      <c r="K52" s="3">
        <f t="shared" si="6"/>
        <v>0</v>
      </c>
      <c r="L52" s="48">
        <f t="shared" si="7"/>
        <v>0</v>
      </c>
      <c r="M52" s="53">
        <f t="shared" si="8"/>
        <v>0</v>
      </c>
      <c r="N52" s="74"/>
      <c r="O52" s="3">
        <f t="shared" si="9"/>
        <v>0</v>
      </c>
      <c r="P52" s="3">
        <f t="shared" si="10"/>
        <v>0</v>
      </c>
      <c r="Q52" s="20">
        <f t="shared" si="11"/>
        <v>0</v>
      </c>
      <c r="R52" s="9">
        <f t="shared" si="12"/>
        <v>0</v>
      </c>
    </row>
    <row r="53" spans="1:18">
      <c r="A53" s="71"/>
      <c r="B53" s="72"/>
      <c r="C53" s="70"/>
      <c r="D53" s="3">
        <f t="shared" si="14"/>
        <v>0</v>
      </c>
      <c r="E53" s="18">
        <f t="shared" si="4"/>
        <v>0</v>
      </c>
      <c r="F53" s="3">
        <f t="shared" si="1"/>
        <v>0</v>
      </c>
      <c r="G53" s="14">
        <f t="shared" si="2"/>
        <v>0</v>
      </c>
      <c r="H53" s="45">
        <f t="shared" si="15"/>
        <v>0</v>
      </c>
      <c r="I53" s="74"/>
      <c r="J53" s="3">
        <f t="shared" si="5"/>
        <v>0</v>
      </c>
      <c r="K53" s="3">
        <f t="shared" si="6"/>
        <v>0</v>
      </c>
      <c r="L53" s="48">
        <f t="shared" si="7"/>
        <v>0</v>
      </c>
      <c r="M53" s="53">
        <f t="shared" si="8"/>
        <v>0</v>
      </c>
      <c r="N53" s="74"/>
      <c r="O53" s="3">
        <f t="shared" si="9"/>
        <v>0</v>
      </c>
      <c r="P53" s="3">
        <f t="shared" si="10"/>
        <v>0</v>
      </c>
      <c r="Q53" s="20">
        <f t="shared" si="11"/>
        <v>0</v>
      </c>
      <c r="R53" s="9">
        <f t="shared" si="12"/>
        <v>0</v>
      </c>
    </row>
    <row r="54" spans="1:18">
      <c r="A54" s="71"/>
      <c r="B54" s="72"/>
      <c r="C54" s="70"/>
      <c r="D54" s="3">
        <f t="shared" si="14"/>
        <v>0</v>
      </c>
      <c r="E54" s="18">
        <f t="shared" si="4"/>
        <v>0</v>
      </c>
      <c r="F54" s="3">
        <f t="shared" si="1"/>
        <v>0</v>
      </c>
      <c r="G54" s="14">
        <f t="shared" si="2"/>
        <v>0</v>
      </c>
      <c r="H54" s="45">
        <f t="shared" si="15"/>
        <v>0</v>
      </c>
      <c r="I54" s="74"/>
      <c r="J54" s="3">
        <f t="shared" si="5"/>
        <v>0</v>
      </c>
      <c r="K54" s="3">
        <f t="shared" si="6"/>
        <v>0</v>
      </c>
      <c r="L54" s="48">
        <f t="shared" si="7"/>
        <v>0</v>
      </c>
      <c r="M54" s="53">
        <f t="shared" si="8"/>
        <v>0</v>
      </c>
      <c r="N54" s="74"/>
      <c r="O54" s="3">
        <f t="shared" si="9"/>
        <v>0</v>
      </c>
      <c r="P54" s="3">
        <f t="shared" si="10"/>
        <v>0</v>
      </c>
      <c r="Q54" s="20">
        <f t="shared" si="11"/>
        <v>0</v>
      </c>
      <c r="R54" s="9">
        <f t="shared" si="12"/>
        <v>0</v>
      </c>
    </row>
    <row r="55" spans="1:18">
      <c r="A55" s="71"/>
      <c r="B55" s="72"/>
      <c r="C55" s="70"/>
      <c r="D55" s="3">
        <f t="shared" si="14"/>
        <v>0</v>
      </c>
      <c r="E55" s="18">
        <f t="shared" si="4"/>
        <v>0</v>
      </c>
      <c r="F55" s="3">
        <f t="shared" si="1"/>
        <v>0</v>
      </c>
      <c r="G55" s="14">
        <f t="shared" si="2"/>
        <v>0</v>
      </c>
      <c r="H55" s="45">
        <f t="shared" si="15"/>
        <v>0</v>
      </c>
      <c r="I55" s="74"/>
      <c r="J55" s="3">
        <f t="shared" si="5"/>
        <v>0</v>
      </c>
      <c r="K55" s="3">
        <f t="shared" si="6"/>
        <v>0</v>
      </c>
      <c r="L55" s="48">
        <f t="shared" si="7"/>
        <v>0</v>
      </c>
      <c r="M55" s="53">
        <f t="shared" si="8"/>
        <v>0</v>
      </c>
      <c r="N55" s="74"/>
      <c r="O55" s="3">
        <f t="shared" si="9"/>
        <v>0</v>
      </c>
      <c r="P55" s="3">
        <f t="shared" si="10"/>
        <v>0</v>
      </c>
      <c r="Q55" s="20">
        <f t="shared" si="11"/>
        <v>0</v>
      </c>
      <c r="R55" s="9">
        <f t="shared" si="12"/>
        <v>0</v>
      </c>
    </row>
    <row r="56" spans="1:18">
      <c r="A56" s="71"/>
      <c r="B56" s="72"/>
      <c r="C56" s="70"/>
      <c r="D56" s="3">
        <f t="shared" si="14"/>
        <v>0</v>
      </c>
      <c r="E56" s="18">
        <f t="shared" si="4"/>
        <v>0</v>
      </c>
      <c r="F56" s="3">
        <f t="shared" si="1"/>
        <v>0</v>
      </c>
      <c r="G56" s="14">
        <f t="shared" si="2"/>
        <v>0</v>
      </c>
      <c r="H56" s="45">
        <f t="shared" si="15"/>
        <v>0</v>
      </c>
      <c r="I56" s="74"/>
      <c r="J56" s="3">
        <f t="shared" si="5"/>
        <v>0</v>
      </c>
      <c r="K56" s="3">
        <f t="shared" si="6"/>
        <v>0</v>
      </c>
      <c r="L56" s="48">
        <f t="shared" si="7"/>
        <v>0</v>
      </c>
      <c r="M56" s="53">
        <f t="shared" si="8"/>
        <v>0</v>
      </c>
      <c r="N56" s="74"/>
      <c r="O56" s="3">
        <f t="shared" si="9"/>
        <v>0</v>
      </c>
      <c r="P56" s="3">
        <f t="shared" si="10"/>
        <v>0</v>
      </c>
      <c r="Q56" s="20">
        <f t="shared" si="11"/>
        <v>0</v>
      </c>
      <c r="R56" s="9">
        <f t="shared" si="12"/>
        <v>0</v>
      </c>
    </row>
    <row r="57" spans="1:18" ht="15.75" thickBot="1">
      <c r="A57" s="71"/>
      <c r="B57" s="72"/>
      <c r="C57" s="70"/>
      <c r="D57" s="3">
        <f t="shared" ref="D57" si="18">1700/12*C57</f>
        <v>0</v>
      </c>
      <c r="E57" s="18">
        <f t="shared" si="4"/>
        <v>0</v>
      </c>
      <c r="F57" s="3">
        <f t="shared" si="1"/>
        <v>0</v>
      </c>
      <c r="G57" s="14">
        <f t="shared" si="2"/>
        <v>0</v>
      </c>
      <c r="H57" s="46">
        <f t="shared" si="15"/>
        <v>0</v>
      </c>
      <c r="I57" s="75"/>
      <c r="J57" s="3">
        <f t="shared" si="5"/>
        <v>0</v>
      </c>
      <c r="K57" s="3">
        <f t="shared" si="6"/>
        <v>0</v>
      </c>
      <c r="L57" s="49">
        <f t="shared" si="7"/>
        <v>0</v>
      </c>
      <c r="M57" s="54">
        <f t="shared" si="8"/>
        <v>0</v>
      </c>
      <c r="N57" s="75"/>
      <c r="O57" s="3">
        <f t="shared" si="9"/>
        <v>0</v>
      </c>
      <c r="P57" s="3">
        <f t="shared" si="10"/>
        <v>0</v>
      </c>
      <c r="Q57" s="21">
        <f t="shared" si="11"/>
        <v>0</v>
      </c>
      <c r="R57" s="9">
        <f t="shared" si="12"/>
        <v>0</v>
      </c>
    </row>
    <row r="58" spans="1:18" ht="15.75" thickBot="1">
      <c r="A58" s="10" t="s">
        <v>0</v>
      </c>
      <c r="B58" s="65"/>
      <c r="C58" s="11"/>
      <c r="D58" s="12"/>
      <c r="E58" s="17">
        <f>SUM(E33:E57)</f>
        <v>0</v>
      </c>
      <c r="F58" s="12">
        <f>SUM(F33:F57)</f>
        <v>0</v>
      </c>
      <c r="G58" s="15">
        <f>SUM(G33:G57)</f>
        <v>0</v>
      </c>
      <c r="H58" s="55">
        <f>SUM(H33:H57)</f>
        <v>0</v>
      </c>
      <c r="I58" s="66">
        <f>IF(SUM(I33:I57)&lt;=H58,SUM(I33:I57),"previsoka vrednost")</f>
        <v>0</v>
      </c>
      <c r="J58" s="12">
        <f>SUM(J33:J57)</f>
        <v>0</v>
      </c>
      <c r="K58" s="12">
        <f>SUM(K33:K57)</f>
        <v>0</v>
      </c>
      <c r="L58" s="50">
        <f>SUM(L33:L57)</f>
        <v>0</v>
      </c>
      <c r="M58" s="30">
        <f>SUM(M33:M57)</f>
        <v>0</v>
      </c>
      <c r="N58" s="66">
        <f>IF(SUM(N33:N57)&lt;=M58,SUM(N33:N57),"previsoka vrednost")</f>
        <v>0</v>
      </c>
      <c r="O58" s="12">
        <f>SUM(O33:O57)</f>
        <v>0</v>
      </c>
      <c r="P58" s="12">
        <f>SUM(P33:P57)</f>
        <v>0</v>
      </c>
      <c r="Q58" s="17">
        <f>SUM(Q33:Q57)</f>
        <v>0</v>
      </c>
      <c r="R58" s="13">
        <f>SUM(R33:R57)</f>
        <v>0</v>
      </c>
    </row>
    <row r="59" spans="1:18" ht="15.75" thickTop="1"/>
    <row r="60" spans="1:18">
      <c r="A60" s="83" t="s">
        <v>38</v>
      </c>
      <c r="B60" s="83"/>
      <c r="C60" s="83"/>
    </row>
  </sheetData>
  <sheetProtection sheet="1" objects="1" scenarios="1"/>
  <dataConsolidate/>
  <mergeCells count="11">
    <mergeCell ref="A60:C60"/>
    <mergeCell ref="C26:G26"/>
    <mergeCell ref="C27:G27"/>
    <mergeCell ref="A31:G31"/>
    <mergeCell ref="H31:R31"/>
    <mergeCell ref="A1:G1"/>
    <mergeCell ref="C20:G20"/>
    <mergeCell ref="C22:G22"/>
    <mergeCell ref="C23:G23"/>
    <mergeCell ref="C25:G25"/>
    <mergeCell ref="A13:G13"/>
  </mergeCells>
  <conditionalFormatting sqref="I58">
    <cfRule type="cellIs" dxfId="1" priority="2" operator="greaterThan">
      <formula>$H$58</formula>
    </cfRule>
  </conditionalFormatting>
  <conditionalFormatting sqref="N58">
    <cfRule type="cellIs" dxfId="0" priority="1" operator="greaterThan">
      <formula>$M$58</formula>
    </cfRule>
  </conditionalFormatting>
  <dataValidations count="3">
    <dataValidation type="list" allowBlank="1" showInputMessage="1" showErrorMessage="1" sqref="B20">
      <formula1>"mikro oz. malo,srednje veliko,veliko,"</formula1>
    </dataValidation>
    <dataValidation type="custom" allowBlank="1" showInputMessage="1" showErrorMessage="1" errorTitle="Prevelika vrednost" error="Skupna vrednost ur za obdobje prvega poročila presega maksimalno načrtovano število ur za to obdobje" prompt="Skupna vrednost vseh ur v obdobju poročila ne sme preseči skupne vrednosti v stolpcu H (Načrtovano število delovnih ur v obdobju prvega poročila)" sqref="I33:I57">
      <formula1>$I$58&lt;=$H$58</formula1>
    </dataValidation>
    <dataValidation type="custom" allowBlank="1" showInputMessage="1" showErrorMessage="1" errorTitle="Prevelika vrednost" error="Skupna vrednost ur za obdobje drugega poročila presega maksimalno načrtovano število ur za to obdobje" prompt="Skupna vrednost vseh ur v obdobju poročila ne sme preseči skupne vrednosti v stolpcu M (Načrtovano število delovnih ur v obdobju drugega poročila)" sqref="N33:N57">
      <formula1>$N$58&lt;=$M$58</formula1>
    </dataValidation>
  </dataValidations>
  <hyperlinks>
    <hyperlink ref="A60:C60" r:id="rId1" display="* velikost podjetja določite skladno z določili Priloge 1 k Uredbi komisije (ES) št. 800/2008 z dne 6.8.2008"/>
  </hyperlinks>
  <pageMargins left="0.70866141732283472" right="0.70866141732283472" top="0.74803149606299213" bottom="0.74803149606299213" header="0.31496062992125984" footer="0.31496062992125984"/>
  <pageSetup paperSize="9" scale="49" fitToWidth="2" pageOrder="overThenDown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zoomScaleNormal="100" workbookViewId="0">
      <selection activeCell="I20" sqref="I20"/>
    </sheetView>
  </sheetViews>
  <sheetFormatPr defaultRowHeight="15"/>
  <cols>
    <col min="1" max="1" width="30.42578125" customWidth="1"/>
    <col min="2" max="3" width="19.5703125" customWidth="1"/>
    <col min="4" max="4" width="16.85546875" customWidth="1"/>
    <col min="5" max="5" width="24.85546875" customWidth="1"/>
    <col min="6" max="7" width="25.140625" customWidth="1"/>
    <col min="8" max="8" width="18.5703125" customWidth="1"/>
    <col min="9" max="9" width="18.28515625" customWidth="1"/>
  </cols>
  <sheetData>
    <row r="1" spans="1:9">
      <c r="A1" s="76" t="s">
        <v>36</v>
      </c>
      <c r="B1" s="77"/>
      <c r="C1" s="77"/>
      <c r="D1" s="77"/>
      <c r="E1" s="77"/>
      <c r="F1" s="77"/>
      <c r="G1" s="77"/>
      <c r="H1" s="77"/>
      <c r="I1" s="77"/>
    </row>
    <row r="16" spans="1:9">
      <c r="A16" t="s">
        <v>1</v>
      </c>
      <c r="B16" s="5">
        <f>'Upravičeni stroški'!$B$17</f>
        <v>0</v>
      </c>
      <c r="C16" s="5"/>
    </row>
    <row r="17" spans="1:9">
      <c r="A17" t="s">
        <v>2</v>
      </c>
      <c r="B17" s="5">
        <f>'Upravičeni stroški'!$B$19</f>
        <v>0</v>
      </c>
      <c r="C17" s="5"/>
    </row>
    <row r="18" spans="1:9" ht="15.75" thickBot="1"/>
    <row r="19" spans="1:9" ht="61.5" thickTop="1" thickBot="1">
      <c r="B19" s="6" t="s">
        <v>17</v>
      </c>
      <c r="C19" s="19" t="s">
        <v>45</v>
      </c>
      <c r="D19" s="7" t="s">
        <v>18</v>
      </c>
      <c r="E19" s="16" t="s">
        <v>5</v>
      </c>
      <c r="F19" s="6" t="s">
        <v>22</v>
      </c>
      <c r="G19" s="7" t="s">
        <v>19</v>
      </c>
      <c r="H19" s="7" t="s">
        <v>23</v>
      </c>
      <c r="I19" s="8" t="s">
        <v>20</v>
      </c>
    </row>
    <row r="20" spans="1:9" ht="16.5" thickTop="1" thickBot="1">
      <c r="A20" s="26" t="s">
        <v>15</v>
      </c>
      <c r="B20" s="29">
        <f>'Upravičeni stroški'!$E$58</f>
        <v>0</v>
      </c>
      <c r="C20" s="63">
        <f>ROUND(B20/1700,2)</f>
        <v>0</v>
      </c>
      <c r="D20" s="23">
        <f>'Upravičeni stroški'!$F$58</f>
        <v>0</v>
      </c>
      <c r="E20" s="33">
        <f>'Upravičeni stroški'!$G$58</f>
        <v>0</v>
      </c>
      <c r="F20" s="36">
        <f>G20*'Upravičeni stroški'!$B$22</f>
        <v>0</v>
      </c>
      <c r="G20" s="24">
        <f>'Upravičeni stroški'!H58</f>
        <v>0</v>
      </c>
      <c r="H20" s="23">
        <f>I20*'Upravičeni stroški'!$B$22</f>
        <v>0</v>
      </c>
      <c r="I20" s="25">
        <f>'Upravičeni stroški'!M58</f>
        <v>0</v>
      </c>
    </row>
    <row r="21" spans="1:9" ht="15.75" thickBot="1">
      <c r="A21" s="28" t="s">
        <v>16</v>
      </c>
      <c r="B21" s="29">
        <f>'Upravičeni stroški'!$I$58+'Upravičeni stroški'!$N$58</f>
        <v>0</v>
      </c>
      <c r="C21" s="63">
        <f t="shared" ref="C21:C22" si="0">ROUND(B21/1700,2)</f>
        <v>0</v>
      </c>
      <c r="D21" s="23">
        <f>'Upravičeni stroški'!J58+'Upravičeni stroški'!O58</f>
        <v>0</v>
      </c>
      <c r="E21" s="33">
        <f>'Upravičeni stroški'!$K$58+'Upravičeni stroški'!$P$58</f>
        <v>0</v>
      </c>
      <c r="F21" s="36">
        <f>'Upravičeni stroški'!K58</f>
        <v>0</v>
      </c>
      <c r="G21" s="39">
        <f>'Upravičeni stroški'!I58</f>
        <v>0</v>
      </c>
      <c r="H21" s="23">
        <f>'Upravičeni stroški'!P58</f>
        <v>0</v>
      </c>
      <c r="I21" s="25">
        <f>'Upravičeni stroški'!N58</f>
        <v>0</v>
      </c>
    </row>
    <row r="22" spans="1:9" ht="15.75" thickBot="1">
      <c r="A22" s="27" t="s">
        <v>21</v>
      </c>
      <c r="B22" s="30">
        <f>B20-B21</f>
        <v>0</v>
      </c>
      <c r="C22" s="64">
        <f t="shared" si="0"/>
        <v>0</v>
      </c>
      <c r="D22" s="12">
        <f t="shared" ref="D22:I22" si="1">D20-D21</f>
        <v>0</v>
      </c>
      <c r="E22" s="34">
        <f t="shared" si="1"/>
        <v>0</v>
      </c>
      <c r="F22" s="38">
        <f t="shared" si="1"/>
        <v>0</v>
      </c>
      <c r="G22" s="17">
        <f t="shared" si="1"/>
        <v>0</v>
      </c>
      <c r="H22" s="40">
        <f t="shared" si="1"/>
        <v>0</v>
      </c>
      <c r="I22" s="43">
        <f t="shared" si="1"/>
        <v>0</v>
      </c>
    </row>
    <row r="23" spans="1:9" ht="16.5" thickTop="1" thickBot="1">
      <c r="A23" s="27" t="s">
        <v>28</v>
      </c>
      <c r="B23" s="31" t="e">
        <f>B21/B20</f>
        <v>#DIV/0!</v>
      </c>
      <c r="C23" s="62" t="e">
        <f>C21/C20</f>
        <v>#DIV/0!</v>
      </c>
      <c r="D23" s="32" t="e">
        <f t="shared" ref="D23:I23" si="2">D21/D20</f>
        <v>#DIV/0!</v>
      </c>
      <c r="E23" s="35" t="e">
        <f t="shared" si="2"/>
        <v>#DIV/0!</v>
      </c>
      <c r="F23" s="37" t="e">
        <f t="shared" si="2"/>
        <v>#DIV/0!</v>
      </c>
      <c r="G23" s="41" t="e">
        <f t="shared" si="2"/>
        <v>#DIV/0!</v>
      </c>
      <c r="H23" s="32" t="e">
        <f t="shared" si="2"/>
        <v>#DIV/0!</v>
      </c>
      <c r="I23" s="42" t="e">
        <f t="shared" si="2"/>
        <v>#DIV/0!</v>
      </c>
    </row>
    <row r="24" spans="1:9" ht="15.75" thickTop="1"/>
  </sheetData>
  <sheetProtection sheet="1" objects="1" scenarios="1"/>
  <mergeCells count="1">
    <mergeCell ref="A1:I1"/>
  </mergeCells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Upravičeni stroški</vt:lpstr>
      <vt:lpstr>Projekt skupno</vt:lpstr>
      <vt:lpstr>'Upravičeni stroški'!Področje_tiskanja</vt:lpstr>
      <vt:lpstr>'Upravičeni stroški'!Tiskanje_naslovov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Škrbec</dc:creator>
  <cp:lastModifiedBy>JURE</cp:lastModifiedBy>
  <cp:lastPrinted>2013-10-25T10:03:05Z</cp:lastPrinted>
  <dcterms:created xsi:type="dcterms:W3CDTF">2013-09-09T08:49:41Z</dcterms:created>
  <dcterms:modified xsi:type="dcterms:W3CDTF">2013-11-05T13:17:50Z</dcterms:modified>
</cp:coreProperties>
</file>