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0" yWindow="105" windowWidth="15195" windowHeight="7425" activeTab="3"/>
  </bookViews>
  <sheets>
    <sheet name="OBREM-UPOR-Z-ODV-PADA-VOD-15m3 " sheetId="8" r:id="rId1"/>
    <sheet name="OBREM-UPOR-Z-ODV-PADA-VOD-12m3" sheetId="10" r:id="rId2"/>
    <sheet name="OBREM-UPOR-SAMO VODA-12M3" sheetId="9" r:id="rId3"/>
    <sheet name="OBREM-bloki-Z-ODV-PADA-VOD-12m3" sheetId="11" r:id="rId4"/>
    <sheet name="List3" sheetId="3" r:id="rId5"/>
  </sheets>
  <calcPr calcId="145621"/>
</workbook>
</file>

<file path=xl/calcChain.xml><?xml version="1.0" encoding="utf-8"?>
<calcChain xmlns="http://schemas.openxmlformats.org/spreadsheetml/2006/main">
  <c r="P203" i="11" l="1"/>
  <c r="J203" i="11"/>
  <c r="P202" i="11"/>
  <c r="J202" i="11"/>
  <c r="P201" i="11"/>
  <c r="J201" i="11"/>
  <c r="P200" i="11"/>
  <c r="J200" i="11"/>
  <c r="P199" i="11"/>
  <c r="L199" i="11"/>
  <c r="J199" i="11"/>
  <c r="F199" i="11"/>
  <c r="F204" i="11" s="1"/>
  <c r="P198" i="11"/>
  <c r="O198" i="11"/>
  <c r="N198" i="11"/>
  <c r="M198" i="11"/>
  <c r="J198" i="11"/>
  <c r="I198" i="11"/>
  <c r="H198" i="11"/>
  <c r="G198" i="11"/>
  <c r="P197" i="11"/>
  <c r="O197" i="11"/>
  <c r="N197" i="11"/>
  <c r="M197" i="11"/>
  <c r="J197" i="11"/>
  <c r="I197" i="11"/>
  <c r="H197" i="11"/>
  <c r="G197" i="11"/>
  <c r="P196" i="11"/>
  <c r="J196" i="11"/>
  <c r="P195" i="11"/>
  <c r="M195" i="11"/>
  <c r="L195" i="11"/>
  <c r="J195" i="11"/>
  <c r="I195" i="11"/>
  <c r="H195" i="11"/>
  <c r="G195" i="11"/>
  <c r="P194" i="11"/>
  <c r="J194" i="11"/>
  <c r="P193" i="11"/>
  <c r="M193" i="11"/>
  <c r="L193" i="11"/>
  <c r="J193" i="11"/>
  <c r="I193" i="11"/>
  <c r="H193" i="11"/>
  <c r="G193" i="11"/>
  <c r="P192" i="11"/>
  <c r="J192" i="11"/>
  <c r="P191" i="11"/>
  <c r="P204" i="11" s="1"/>
  <c r="M191" i="11"/>
  <c r="M204" i="11" s="1"/>
  <c r="L191" i="11"/>
  <c r="L204" i="11" s="1"/>
  <c r="J191" i="11"/>
  <c r="I191" i="11"/>
  <c r="I204" i="11" s="1"/>
  <c r="H191" i="11"/>
  <c r="H204" i="11" s="1"/>
  <c r="G191" i="11"/>
  <c r="G204" i="11" s="1"/>
  <c r="P177" i="11"/>
  <c r="J177" i="11"/>
  <c r="P176" i="11"/>
  <c r="J176" i="11"/>
  <c r="P175" i="11"/>
  <c r="J175" i="11"/>
  <c r="P174" i="11"/>
  <c r="J174" i="11"/>
  <c r="P173" i="11"/>
  <c r="L173" i="11"/>
  <c r="J173" i="11"/>
  <c r="F173" i="11"/>
  <c r="F178" i="11" s="1"/>
  <c r="P172" i="11"/>
  <c r="O172" i="11"/>
  <c r="N172" i="11"/>
  <c r="M172" i="11"/>
  <c r="J172" i="11"/>
  <c r="I172" i="11"/>
  <c r="H172" i="11"/>
  <c r="G172" i="11"/>
  <c r="P171" i="11"/>
  <c r="O171" i="11"/>
  <c r="N171" i="11"/>
  <c r="M171" i="11"/>
  <c r="J171" i="11"/>
  <c r="I171" i="11"/>
  <c r="H171" i="11"/>
  <c r="G171" i="11"/>
  <c r="P170" i="11"/>
  <c r="J170" i="11"/>
  <c r="P169" i="11"/>
  <c r="M169" i="11"/>
  <c r="L169" i="11"/>
  <c r="J169" i="11"/>
  <c r="I169" i="11"/>
  <c r="H169" i="11"/>
  <c r="G169" i="11"/>
  <c r="P168" i="11"/>
  <c r="J168" i="11"/>
  <c r="P167" i="11"/>
  <c r="M167" i="11"/>
  <c r="L167" i="11"/>
  <c r="J167" i="11"/>
  <c r="I167" i="11"/>
  <c r="H167" i="11"/>
  <c r="G167" i="11"/>
  <c r="P166" i="11"/>
  <c r="J166" i="11"/>
  <c r="P165" i="11"/>
  <c r="M165" i="11"/>
  <c r="M178" i="11" s="1"/>
  <c r="L165" i="11"/>
  <c r="L178" i="11" s="1"/>
  <c r="J165" i="11"/>
  <c r="I165" i="11"/>
  <c r="I178" i="11" s="1"/>
  <c r="H165" i="11"/>
  <c r="H178" i="11" s="1"/>
  <c r="G165" i="11"/>
  <c r="G178" i="11" s="1"/>
  <c r="P151" i="11"/>
  <c r="J151" i="11"/>
  <c r="P150" i="11"/>
  <c r="J150" i="11"/>
  <c r="P149" i="11"/>
  <c r="J149" i="11"/>
  <c r="P148" i="11"/>
  <c r="J148" i="11"/>
  <c r="P147" i="11"/>
  <c r="L147" i="11"/>
  <c r="J147" i="11"/>
  <c r="F147" i="11"/>
  <c r="F152" i="11" s="1"/>
  <c r="P146" i="11"/>
  <c r="O146" i="11"/>
  <c r="N146" i="11"/>
  <c r="M146" i="11"/>
  <c r="J146" i="11"/>
  <c r="I146" i="11"/>
  <c r="H146" i="11"/>
  <c r="G146" i="11"/>
  <c r="P145" i="11"/>
  <c r="O145" i="11"/>
  <c r="N145" i="11"/>
  <c r="M145" i="11"/>
  <c r="J145" i="11"/>
  <c r="I145" i="11"/>
  <c r="H145" i="11"/>
  <c r="G145" i="11"/>
  <c r="P144" i="11"/>
  <c r="J144" i="11"/>
  <c r="P143" i="11"/>
  <c r="M143" i="11"/>
  <c r="L143" i="11"/>
  <c r="J143" i="11"/>
  <c r="I143" i="11"/>
  <c r="H143" i="11"/>
  <c r="G143" i="11"/>
  <c r="P142" i="11"/>
  <c r="J142" i="11"/>
  <c r="P141" i="11"/>
  <c r="M141" i="11"/>
  <c r="L141" i="11"/>
  <c r="J141" i="11"/>
  <c r="I141" i="11"/>
  <c r="H141" i="11"/>
  <c r="G141" i="11"/>
  <c r="P140" i="11"/>
  <c r="J140" i="11"/>
  <c r="P139" i="11"/>
  <c r="P152" i="11" s="1"/>
  <c r="M139" i="11"/>
  <c r="M152" i="11" s="1"/>
  <c r="L139" i="11"/>
  <c r="L152" i="11" s="1"/>
  <c r="J139" i="11"/>
  <c r="I139" i="11"/>
  <c r="I152" i="11" s="1"/>
  <c r="H139" i="11"/>
  <c r="H152" i="11" s="1"/>
  <c r="G139" i="11"/>
  <c r="G152" i="11" s="1"/>
  <c r="P118" i="11"/>
  <c r="P120" i="11"/>
  <c r="J120" i="11"/>
  <c r="P125" i="11"/>
  <c r="J125" i="11"/>
  <c r="P124" i="11"/>
  <c r="J124" i="11"/>
  <c r="P123" i="11"/>
  <c r="J123" i="11"/>
  <c r="P122" i="11"/>
  <c r="J122" i="11"/>
  <c r="P121" i="11"/>
  <c r="L121" i="11"/>
  <c r="J121" i="11"/>
  <c r="F121" i="11"/>
  <c r="F126" i="11" s="1"/>
  <c r="O120" i="11"/>
  <c r="N120" i="11"/>
  <c r="M120" i="11"/>
  <c r="I120" i="11"/>
  <c r="H120" i="11"/>
  <c r="G120" i="11"/>
  <c r="P119" i="11"/>
  <c r="O119" i="11"/>
  <c r="N119" i="11"/>
  <c r="M119" i="11"/>
  <c r="J119" i="11"/>
  <c r="I119" i="11"/>
  <c r="H119" i="11"/>
  <c r="G119" i="11"/>
  <c r="J118" i="11"/>
  <c r="P117" i="11"/>
  <c r="M117" i="11"/>
  <c r="L117" i="11"/>
  <c r="J117" i="11"/>
  <c r="I117" i="11"/>
  <c r="H117" i="11"/>
  <c r="G117" i="11"/>
  <c r="P116" i="11"/>
  <c r="J116" i="11"/>
  <c r="P115" i="11"/>
  <c r="M115" i="11"/>
  <c r="L115" i="11"/>
  <c r="J115" i="11"/>
  <c r="I115" i="11"/>
  <c r="H115" i="11"/>
  <c r="G115" i="11"/>
  <c r="P114" i="11"/>
  <c r="J114" i="11"/>
  <c r="P113" i="11"/>
  <c r="M113" i="11"/>
  <c r="M126" i="11" s="1"/>
  <c r="L113" i="11"/>
  <c r="L126" i="11" s="1"/>
  <c r="J113" i="11"/>
  <c r="I113" i="11"/>
  <c r="I126" i="11" s="1"/>
  <c r="H113" i="11"/>
  <c r="H126" i="11" s="1"/>
  <c r="G113" i="11"/>
  <c r="G126" i="11" s="1"/>
  <c r="P94" i="11"/>
  <c r="J94" i="11"/>
  <c r="P92" i="11"/>
  <c r="P99" i="11"/>
  <c r="J99" i="11"/>
  <c r="P98" i="11"/>
  <c r="J98" i="11"/>
  <c r="P97" i="11"/>
  <c r="J97" i="11"/>
  <c r="P96" i="11"/>
  <c r="J96" i="11"/>
  <c r="P95" i="11"/>
  <c r="L95" i="11"/>
  <c r="J95" i="11"/>
  <c r="F95" i="11"/>
  <c r="F100" i="11" s="1"/>
  <c r="O94" i="11"/>
  <c r="N94" i="11"/>
  <c r="M94" i="11"/>
  <c r="I94" i="11"/>
  <c r="H94" i="11"/>
  <c r="G94" i="11"/>
  <c r="P93" i="11"/>
  <c r="O93" i="11"/>
  <c r="N93" i="11"/>
  <c r="M93" i="11"/>
  <c r="J93" i="11"/>
  <c r="I93" i="11"/>
  <c r="H93" i="11"/>
  <c r="G93" i="11"/>
  <c r="J92" i="11"/>
  <c r="P91" i="11"/>
  <c r="M91" i="11"/>
  <c r="L91" i="11"/>
  <c r="J91" i="11"/>
  <c r="I91" i="11"/>
  <c r="H91" i="11"/>
  <c r="G91" i="11"/>
  <c r="P90" i="11"/>
  <c r="J90" i="11"/>
  <c r="P89" i="11"/>
  <c r="M89" i="11"/>
  <c r="L89" i="11"/>
  <c r="J89" i="11"/>
  <c r="I89" i="11"/>
  <c r="H89" i="11"/>
  <c r="G89" i="11"/>
  <c r="P88" i="11"/>
  <c r="J88" i="11"/>
  <c r="P87" i="11"/>
  <c r="M87" i="11"/>
  <c r="M100" i="11" s="1"/>
  <c r="L87" i="11"/>
  <c r="L100" i="11" s="1"/>
  <c r="J87" i="11"/>
  <c r="I87" i="11"/>
  <c r="I100" i="11" s="1"/>
  <c r="H87" i="11"/>
  <c r="H100" i="11" s="1"/>
  <c r="G87" i="11"/>
  <c r="G100" i="11" s="1"/>
  <c r="J69" i="11"/>
  <c r="F69" i="11"/>
  <c r="J43" i="11"/>
  <c r="P73" i="11"/>
  <c r="J73" i="11"/>
  <c r="P72" i="11"/>
  <c r="J72" i="11"/>
  <c r="P71" i="11"/>
  <c r="J71" i="11"/>
  <c r="P70" i="11"/>
  <c r="J70" i="11"/>
  <c r="P69" i="11"/>
  <c r="L69" i="11"/>
  <c r="F74" i="11"/>
  <c r="P68" i="11"/>
  <c r="O68" i="11"/>
  <c r="N68" i="11"/>
  <c r="M68" i="11"/>
  <c r="J68" i="11"/>
  <c r="I68" i="11"/>
  <c r="H68" i="11"/>
  <c r="G68" i="11"/>
  <c r="P67" i="11"/>
  <c r="O67" i="11"/>
  <c r="N67" i="11"/>
  <c r="M67" i="11"/>
  <c r="J67" i="11"/>
  <c r="I67" i="11"/>
  <c r="H67" i="11"/>
  <c r="G67" i="11"/>
  <c r="P66" i="11"/>
  <c r="J66" i="11"/>
  <c r="P65" i="11"/>
  <c r="M65" i="11"/>
  <c r="L65" i="11"/>
  <c r="J65" i="11"/>
  <c r="I65" i="11"/>
  <c r="H65" i="11"/>
  <c r="G65" i="11"/>
  <c r="P64" i="11"/>
  <c r="J64" i="11"/>
  <c r="P63" i="11"/>
  <c r="M63" i="11"/>
  <c r="L63" i="11"/>
  <c r="J63" i="11"/>
  <c r="I63" i="11"/>
  <c r="H63" i="11"/>
  <c r="G63" i="11"/>
  <c r="P62" i="11"/>
  <c r="J62" i="11"/>
  <c r="P61" i="11"/>
  <c r="M61" i="11"/>
  <c r="M74" i="11" s="1"/>
  <c r="L61" i="11"/>
  <c r="L74" i="11" s="1"/>
  <c r="J61" i="11"/>
  <c r="I61" i="11"/>
  <c r="I74" i="11" s="1"/>
  <c r="H61" i="11"/>
  <c r="H74" i="11" s="1"/>
  <c r="G61" i="11"/>
  <c r="G74" i="11" s="1"/>
  <c r="P38" i="11"/>
  <c r="P40" i="11"/>
  <c r="P36" i="11"/>
  <c r="J40" i="11"/>
  <c r="J38" i="11"/>
  <c r="J36" i="11"/>
  <c r="J14" i="11"/>
  <c r="J12" i="11"/>
  <c r="J10" i="11"/>
  <c r="J17" i="11"/>
  <c r="P47" i="11"/>
  <c r="J47" i="11"/>
  <c r="P46" i="11"/>
  <c r="J46" i="11"/>
  <c r="P45" i="11"/>
  <c r="J45" i="11"/>
  <c r="P44" i="11"/>
  <c r="J44" i="11"/>
  <c r="P43" i="11"/>
  <c r="L43" i="11"/>
  <c r="F43" i="11"/>
  <c r="F48" i="11" s="1"/>
  <c r="P42" i="11"/>
  <c r="O42" i="11"/>
  <c r="N42" i="11"/>
  <c r="M42" i="11"/>
  <c r="J42" i="11"/>
  <c r="I42" i="11"/>
  <c r="H42" i="11"/>
  <c r="G42" i="11"/>
  <c r="P41" i="11"/>
  <c r="O41" i="11"/>
  <c r="N41" i="11"/>
  <c r="M41" i="11"/>
  <c r="J41" i="11"/>
  <c r="I41" i="11"/>
  <c r="H41" i="11"/>
  <c r="G41" i="11"/>
  <c r="P39" i="11"/>
  <c r="M39" i="11"/>
  <c r="L39" i="11"/>
  <c r="J39" i="11"/>
  <c r="I39" i="11"/>
  <c r="H39" i="11"/>
  <c r="G39" i="11"/>
  <c r="P37" i="11"/>
  <c r="M37" i="11"/>
  <c r="L37" i="11"/>
  <c r="J37" i="11"/>
  <c r="I37" i="11"/>
  <c r="H37" i="11"/>
  <c r="G37" i="11"/>
  <c r="P35" i="11"/>
  <c r="M35" i="11"/>
  <c r="M48" i="11" s="1"/>
  <c r="L35" i="11"/>
  <c r="L48" i="11" s="1"/>
  <c r="J35" i="11"/>
  <c r="I35" i="11"/>
  <c r="I48" i="11" s="1"/>
  <c r="H35" i="11"/>
  <c r="H48" i="11" s="1"/>
  <c r="G35" i="11"/>
  <c r="G48" i="11" s="1"/>
  <c r="P21" i="11"/>
  <c r="J21" i="11"/>
  <c r="P20" i="11"/>
  <c r="J20" i="11"/>
  <c r="P19" i="11"/>
  <c r="J19" i="11"/>
  <c r="P18" i="11"/>
  <c r="J18" i="11"/>
  <c r="P17" i="11"/>
  <c r="L17" i="11"/>
  <c r="F17" i="11"/>
  <c r="F22" i="11" s="1"/>
  <c r="P16" i="11"/>
  <c r="O16" i="11"/>
  <c r="N16" i="11"/>
  <c r="M16" i="11"/>
  <c r="J16" i="11"/>
  <c r="I16" i="11"/>
  <c r="H16" i="11"/>
  <c r="G16" i="11"/>
  <c r="P15" i="11"/>
  <c r="O15" i="11"/>
  <c r="N15" i="11"/>
  <c r="M15" i="11"/>
  <c r="J15" i="11"/>
  <c r="I15" i="11"/>
  <c r="H15" i="11"/>
  <c r="G15" i="11"/>
  <c r="P14" i="11"/>
  <c r="P13" i="11"/>
  <c r="M13" i="11"/>
  <c r="L13" i="11"/>
  <c r="J13" i="11"/>
  <c r="I13" i="11"/>
  <c r="H13" i="11"/>
  <c r="G13" i="11"/>
  <c r="P12" i="11"/>
  <c r="P11" i="11"/>
  <c r="M11" i="11"/>
  <c r="L11" i="11"/>
  <c r="J11" i="11"/>
  <c r="I11" i="11"/>
  <c r="H11" i="11"/>
  <c r="G11" i="11"/>
  <c r="P10" i="11"/>
  <c r="P9" i="11"/>
  <c r="M9" i="11"/>
  <c r="M22" i="11" s="1"/>
  <c r="L9" i="11"/>
  <c r="L22" i="11" s="1"/>
  <c r="J9" i="11"/>
  <c r="I9" i="11"/>
  <c r="I22" i="11" s="1"/>
  <c r="H9" i="11"/>
  <c r="H22" i="11" s="1"/>
  <c r="G9" i="11"/>
  <c r="G22" i="11" s="1"/>
  <c r="P43" i="10"/>
  <c r="J43" i="10"/>
  <c r="P42" i="10"/>
  <c r="J42" i="10"/>
  <c r="P41" i="10"/>
  <c r="J41" i="10"/>
  <c r="P40" i="10"/>
  <c r="J40" i="10"/>
  <c r="P39" i="10"/>
  <c r="L39" i="10"/>
  <c r="J39" i="10"/>
  <c r="F39" i="10"/>
  <c r="F44" i="10" s="1"/>
  <c r="P38" i="10"/>
  <c r="O38" i="10"/>
  <c r="N38" i="10"/>
  <c r="M38" i="10"/>
  <c r="J38" i="10"/>
  <c r="I38" i="10"/>
  <c r="H38" i="10"/>
  <c r="G38" i="10"/>
  <c r="P37" i="10"/>
  <c r="O37" i="10"/>
  <c r="N37" i="10"/>
  <c r="M37" i="10"/>
  <c r="J37" i="10"/>
  <c r="I37" i="10"/>
  <c r="H37" i="10"/>
  <c r="G37" i="10"/>
  <c r="P36" i="10"/>
  <c r="J36" i="10"/>
  <c r="P35" i="10"/>
  <c r="M35" i="10"/>
  <c r="L35" i="10"/>
  <c r="J35" i="10"/>
  <c r="I35" i="10"/>
  <c r="H35" i="10"/>
  <c r="G35" i="10"/>
  <c r="P34" i="10"/>
  <c r="J34" i="10"/>
  <c r="P33" i="10"/>
  <c r="M33" i="10"/>
  <c r="L33" i="10"/>
  <c r="J33" i="10"/>
  <c r="I33" i="10"/>
  <c r="H33" i="10"/>
  <c r="G33" i="10"/>
  <c r="P32" i="10"/>
  <c r="J32" i="10"/>
  <c r="P31" i="10"/>
  <c r="M31" i="10"/>
  <c r="M44" i="10" s="1"/>
  <c r="L31" i="10"/>
  <c r="L44" i="10" s="1"/>
  <c r="J31" i="10"/>
  <c r="J44" i="10" s="1"/>
  <c r="I31" i="10"/>
  <c r="I44" i="10" s="1"/>
  <c r="H31" i="10"/>
  <c r="H44" i="10" s="1"/>
  <c r="G31" i="10"/>
  <c r="G44" i="10" s="1"/>
  <c r="P20" i="10"/>
  <c r="J20" i="10"/>
  <c r="P19" i="10"/>
  <c r="J19" i="10"/>
  <c r="P18" i="10"/>
  <c r="J18" i="10"/>
  <c r="P17" i="10"/>
  <c r="J17" i="10"/>
  <c r="P16" i="10"/>
  <c r="J16" i="10"/>
  <c r="F16" i="10"/>
  <c r="F21" i="10" s="1"/>
  <c r="P15" i="10"/>
  <c r="M15" i="10"/>
  <c r="L15" i="10"/>
  <c r="J15" i="10"/>
  <c r="I15" i="10"/>
  <c r="H15" i="10"/>
  <c r="G15" i="10"/>
  <c r="P14" i="10"/>
  <c r="M14" i="10"/>
  <c r="L14" i="10"/>
  <c r="J14" i="10"/>
  <c r="I14" i="10"/>
  <c r="H14" i="10"/>
  <c r="G14" i="10"/>
  <c r="P13" i="10"/>
  <c r="J13" i="10"/>
  <c r="P12" i="10"/>
  <c r="M12" i="10"/>
  <c r="L12" i="10"/>
  <c r="J12" i="10"/>
  <c r="I12" i="10"/>
  <c r="H12" i="10"/>
  <c r="G12" i="10"/>
  <c r="P11" i="10"/>
  <c r="J11" i="10"/>
  <c r="P10" i="10"/>
  <c r="M10" i="10"/>
  <c r="L10" i="10"/>
  <c r="J10" i="10"/>
  <c r="I10" i="10"/>
  <c r="H10" i="10"/>
  <c r="G10" i="10"/>
  <c r="P9" i="10"/>
  <c r="J9" i="10"/>
  <c r="P8" i="10"/>
  <c r="P21" i="10" s="1"/>
  <c r="M8" i="10"/>
  <c r="M21" i="10" s="1"/>
  <c r="L8" i="10"/>
  <c r="L21" i="10" s="1"/>
  <c r="J8" i="10"/>
  <c r="I8" i="10"/>
  <c r="I21" i="10" s="1"/>
  <c r="H8" i="10"/>
  <c r="H21" i="10" s="1"/>
  <c r="G8" i="10"/>
  <c r="G21" i="10" s="1"/>
  <c r="P17" i="9"/>
  <c r="J17" i="9"/>
  <c r="P22" i="9"/>
  <c r="J22" i="9"/>
  <c r="P21" i="9"/>
  <c r="J21" i="9"/>
  <c r="P20" i="9"/>
  <c r="J20" i="9"/>
  <c r="P19" i="9"/>
  <c r="J19" i="9"/>
  <c r="P18" i="9"/>
  <c r="J18" i="9"/>
  <c r="F18" i="9"/>
  <c r="F23" i="9" s="1"/>
  <c r="M17" i="9"/>
  <c r="L17" i="9"/>
  <c r="I17" i="9"/>
  <c r="H17" i="9"/>
  <c r="G17" i="9"/>
  <c r="P16" i="9"/>
  <c r="M16" i="9"/>
  <c r="L16" i="9"/>
  <c r="J16" i="9"/>
  <c r="I16" i="9"/>
  <c r="H16" i="9"/>
  <c r="G16" i="9"/>
  <c r="P15" i="9"/>
  <c r="J15" i="9"/>
  <c r="P14" i="9"/>
  <c r="J14" i="9"/>
  <c r="P13" i="9"/>
  <c r="J13" i="9"/>
  <c r="P12" i="9"/>
  <c r="M12" i="9"/>
  <c r="L12" i="9"/>
  <c r="J12" i="9"/>
  <c r="I12" i="9"/>
  <c r="H12" i="9"/>
  <c r="G12" i="9"/>
  <c r="P11" i="9"/>
  <c r="J11" i="9"/>
  <c r="P10" i="9"/>
  <c r="M10" i="9"/>
  <c r="M14" i="9" s="1"/>
  <c r="L10" i="9"/>
  <c r="L14" i="9" s="1"/>
  <c r="J10" i="9"/>
  <c r="I10" i="9"/>
  <c r="I14" i="9" s="1"/>
  <c r="H10" i="9"/>
  <c r="H14" i="9" s="1"/>
  <c r="G10" i="9"/>
  <c r="G14" i="9" s="1"/>
  <c r="P9" i="9"/>
  <c r="J9" i="9"/>
  <c r="P8" i="9"/>
  <c r="M8" i="9"/>
  <c r="M23" i="9" s="1"/>
  <c r="L8" i="9"/>
  <c r="L23" i="9" s="1"/>
  <c r="J8" i="9"/>
  <c r="I8" i="9"/>
  <c r="I23" i="9" s="1"/>
  <c r="H8" i="9"/>
  <c r="H23" i="9" s="1"/>
  <c r="G8" i="9"/>
  <c r="G23" i="9" s="1"/>
  <c r="P43" i="8"/>
  <c r="J43" i="8"/>
  <c r="P42" i="8"/>
  <c r="J42" i="8"/>
  <c r="P41" i="8"/>
  <c r="J41" i="8"/>
  <c r="P40" i="8"/>
  <c r="J40" i="8"/>
  <c r="P39" i="8"/>
  <c r="L39" i="8"/>
  <c r="J39" i="8"/>
  <c r="F39" i="8"/>
  <c r="F44" i="8" s="1"/>
  <c r="P38" i="8"/>
  <c r="O38" i="8"/>
  <c r="N38" i="8"/>
  <c r="M38" i="8"/>
  <c r="J38" i="8"/>
  <c r="I38" i="8"/>
  <c r="H38" i="8"/>
  <c r="G38" i="8"/>
  <c r="P37" i="8"/>
  <c r="O37" i="8"/>
  <c r="N37" i="8"/>
  <c r="M37" i="8"/>
  <c r="J37" i="8"/>
  <c r="I37" i="8"/>
  <c r="H37" i="8"/>
  <c r="G37" i="8"/>
  <c r="P36" i="8"/>
  <c r="J36" i="8"/>
  <c r="P35" i="8"/>
  <c r="M35" i="8"/>
  <c r="L35" i="8"/>
  <c r="J35" i="8"/>
  <c r="I35" i="8"/>
  <c r="H35" i="8"/>
  <c r="G35" i="8"/>
  <c r="P34" i="8"/>
  <c r="J34" i="8"/>
  <c r="P33" i="8"/>
  <c r="M33" i="8"/>
  <c r="L33" i="8"/>
  <c r="J33" i="8"/>
  <c r="I33" i="8"/>
  <c r="H33" i="8"/>
  <c r="G33" i="8"/>
  <c r="P32" i="8"/>
  <c r="J32" i="8"/>
  <c r="P31" i="8"/>
  <c r="P44" i="8" s="1"/>
  <c r="M31" i="8"/>
  <c r="M44" i="8" s="1"/>
  <c r="L31" i="8"/>
  <c r="L44" i="8" s="1"/>
  <c r="J31" i="8"/>
  <c r="J44" i="8" s="1"/>
  <c r="I31" i="8"/>
  <c r="I44" i="8" s="1"/>
  <c r="H31" i="8"/>
  <c r="H44" i="8" s="1"/>
  <c r="G31" i="8"/>
  <c r="G44" i="8" s="1"/>
  <c r="P20" i="8"/>
  <c r="J20" i="8"/>
  <c r="P19" i="8"/>
  <c r="J19" i="8"/>
  <c r="P18" i="8"/>
  <c r="J18" i="8"/>
  <c r="P17" i="8"/>
  <c r="J17" i="8"/>
  <c r="P16" i="8"/>
  <c r="J16" i="8"/>
  <c r="F16" i="8"/>
  <c r="F21" i="8" s="1"/>
  <c r="P15" i="8"/>
  <c r="M15" i="8"/>
  <c r="L15" i="8"/>
  <c r="J15" i="8"/>
  <c r="I15" i="8"/>
  <c r="H15" i="8"/>
  <c r="G15" i="8"/>
  <c r="P14" i="8"/>
  <c r="M14" i="8"/>
  <c r="L14" i="8"/>
  <c r="J14" i="8"/>
  <c r="I14" i="8"/>
  <c r="H14" i="8"/>
  <c r="G14" i="8"/>
  <c r="P13" i="8"/>
  <c r="J13" i="8"/>
  <c r="P12" i="8"/>
  <c r="M12" i="8"/>
  <c r="L12" i="8"/>
  <c r="J12" i="8"/>
  <c r="I12" i="8"/>
  <c r="H12" i="8"/>
  <c r="G12" i="8"/>
  <c r="P11" i="8"/>
  <c r="J11" i="8"/>
  <c r="P10" i="8"/>
  <c r="M10" i="8"/>
  <c r="L10" i="8"/>
  <c r="J10" i="8"/>
  <c r="I10" i="8"/>
  <c r="H10" i="8"/>
  <c r="G10" i="8"/>
  <c r="P9" i="8"/>
  <c r="J9" i="8"/>
  <c r="P8" i="8"/>
  <c r="P21" i="8" s="1"/>
  <c r="M8" i="8"/>
  <c r="M21" i="8" s="1"/>
  <c r="L8" i="8"/>
  <c r="L21" i="8" s="1"/>
  <c r="J8" i="8"/>
  <c r="J21" i="8" s="1"/>
  <c r="I8" i="8"/>
  <c r="I21" i="8" s="1"/>
  <c r="H8" i="8"/>
  <c r="H21" i="8" s="1"/>
  <c r="G8" i="8"/>
  <c r="G21" i="8" s="1"/>
  <c r="J204" i="11" l="1"/>
  <c r="P178" i="11"/>
  <c r="J178" i="11"/>
  <c r="J152" i="11"/>
  <c r="P126" i="11"/>
  <c r="J126" i="11"/>
  <c r="P100" i="11"/>
  <c r="J100" i="11"/>
  <c r="J74" i="11"/>
  <c r="P74" i="11"/>
  <c r="J48" i="11"/>
  <c r="P48" i="11"/>
  <c r="P22" i="11"/>
  <c r="J22" i="11"/>
  <c r="P44" i="10"/>
  <c r="J21" i="10"/>
  <c r="P23" i="9"/>
  <c r="J23" i="9"/>
</calcChain>
</file>

<file path=xl/comments1.xml><?xml version="1.0" encoding="utf-8"?>
<comments xmlns="http://schemas.openxmlformats.org/spreadsheetml/2006/main">
  <authors>
    <author>bauner</author>
  </authors>
  <commentList>
    <comment ref="D40" authorId="0">
      <text>
        <r>
          <rPr>
            <b/>
            <sz val="8"/>
            <color indexed="81"/>
            <rFont val="Tahoma"/>
            <charset val="238"/>
          </rPr>
          <t>bauner:</t>
        </r>
        <r>
          <rPr>
            <sz val="8"/>
            <color indexed="81"/>
            <rFont val="Tahoma"/>
            <charset val="238"/>
          </rPr>
          <t xml:space="preserve">
460*1152/1000/12/44</t>
        </r>
      </text>
    </comment>
    <comment ref="D41" authorId="0">
      <text>
        <r>
          <rPr>
            <b/>
            <sz val="8"/>
            <color indexed="81"/>
            <rFont val="Tahoma"/>
            <charset val="238"/>
          </rPr>
          <t>bauner:</t>
        </r>
        <r>
          <rPr>
            <sz val="8"/>
            <color indexed="81"/>
            <rFont val="Tahoma"/>
            <charset val="238"/>
          </rPr>
          <t xml:space="preserve">
460*1152/1000/12/44</t>
        </r>
      </text>
    </comment>
  </commentList>
</comments>
</file>

<file path=xl/comments2.xml><?xml version="1.0" encoding="utf-8"?>
<comments xmlns="http://schemas.openxmlformats.org/spreadsheetml/2006/main">
  <authors>
    <author>bauner</author>
  </authors>
  <commentList>
    <comment ref="D40" authorId="0">
      <text>
        <r>
          <rPr>
            <b/>
            <sz val="8"/>
            <color indexed="81"/>
            <rFont val="Tahoma"/>
            <charset val="238"/>
          </rPr>
          <t>bauner:</t>
        </r>
        <r>
          <rPr>
            <sz val="8"/>
            <color indexed="81"/>
            <rFont val="Tahoma"/>
            <charset val="238"/>
          </rPr>
          <t xml:space="preserve">
460*1152/1000/12/44</t>
        </r>
      </text>
    </comment>
    <comment ref="D41" authorId="0">
      <text>
        <r>
          <rPr>
            <b/>
            <sz val="8"/>
            <color indexed="81"/>
            <rFont val="Tahoma"/>
            <charset val="238"/>
          </rPr>
          <t>bauner:</t>
        </r>
        <r>
          <rPr>
            <sz val="8"/>
            <color indexed="81"/>
            <rFont val="Tahoma"/>
            <charset val="238"/>
          </rPr>
          <t xml:space="preserve">
460*1152/1000/12/44</t>
        </r>
      </text>
    </comment>
  </commentList>
</comments>
</file>

<file path=xl/comments3.xml><?xml version="1.0" encoding="utf-8"?>
<comments xmlns="http://schemas.openxmlformats.org/spreadsheetml/2006/main">
  <authors>
    <author>bauner</author>
  </authors>
  <commentList>
    <comment ref="D18" authorId="0">
      <text>
        <r>
          <rPr>
            <b/>
            <sz val="8"/>
            <color indexed="81"/>
            <rFont val="Tahoma"/>
            <charset val="238"/>
          </rPr>
          <t>bauner:</t>
        </r>
        <r>
          <rPr>
            <sz val="8"/>
            <color indexed="81"/>
            <rFont val="Tahoma"/>
            <charset val="238"/>
          </rPr>
          <t xml:space="preserve">
460*1152/1000/12/44</t>
        </r>
      </text>
    </comment>
    <comment ref="D19" authorId="0">
      <text>
        <r>
          <rPr>
            <b/>
            <sz val="8"/>
            <color indexed="81"/>
            <rFont val="Tahoma"/>
            <charset val="238"/>
          </rPr>
          <t>bauner:</t>
        </r>
        <r>
          <rPr>
            <sz val="8"/>
            <color indexed="81"/>
            <rFont val="Tahoma"/>
            <charset val="238"/>
          </rPr>
          <t xml:space="preserve">
460*1152/1000/12/44</t>
        </r>
      </text>
    </comment>
    <comment ref="D20" authorId="0">
      <text>
        <r>
          <rPr>
            <b/>
            <sz val="8"/>
            <color indexed="81"/>
            <rFont val="Tahoma"/>
            <charset val="238"/>
          </rPr>
          <t>bauner:</t>
        </r>
        <r>
          <rPr>
            <sz val="8"/>
            <color indexed="81"/>
            <rFont val="Tahoma"/>
            <charset val="238"/>
          </rPr>
          <t xml:space="preserve">
460*1152/1000/12/44</t>
        </r>
      </text>
    </comment>
    <comment ref="D21" authorId="0">
      <text>
        <r>
          <rPr>
            <b/>
            <sz val="8"/>
            <color indexed="81"/>
            <rFont val="Tahoma"/>
            <charset val="238"/>
          </rPr>
          <t>bauner:</t>
        </r>
        <r>
          <rPr>
            <sz val="8"/>
            <color indexed="81"/>
            <rFont val="Tahoma"/>
            <charset val="238"/>
          </rPr>
          <t xml:space="preserve">
460*1152/1000/12/44</t>
        </r>
      </text>
    </comment>
    <comment ref="D44" authorId="0">
      <text>
        <r>
          <rPr>
            <b/>
            <sz val="8"/>
            <color indexed="81"/>
            <rFont val="Tahoma"/>
            <charset val="238"/>
          </rPr>
          <t>bauner:</t>
        </r>
        <r>
          <rPr>
            <sz val="8"/>
            <color indexed="81"/>
            <rFont val="Tahoma"/>
            <charset val="238"/>
          </rPr>
          <t xml:space="preserve">
460*1152/1000/12/44</t>
        </r>
      </text>
    </comment>
    <comment ref="D45" authorId="0">
      <text>
        <r>
          <rPr>
            <b/>
            <sz val="8"/>
            <color indexed="81"/>
            <rFont val="Tahoma"/>
            <charset val="238"/>
          </rPr>
          <t>bauner:</t>
        </r>
        <r>
          <rPr>
            <sz val="8"/>
            <color indexed="81"/>
            <rFont val="Tahoma"/>
            <charset val="238"/>
          </rPr>
          <t xml:space="preserve">
460*1152/1000/12/44</t>
        </r>
      </text>
    </comment>
    <comment ref="D46" authorId="0">
      <text>
        <r>
          <rPr>
            <b/>
            <sz val="8"/>
            <color indexed="81"/>
            <rFont val="Tahoma"/>
            <charset val="238"/>
          </rPr>
          <t>bauner:</t>
        </r>
        <r>
          <rPr>
            <sz val="8"/>
            <color indexed="81"/>
            <rFont val="Tahoma"/>
            <charset val="238"/>
          </rPr>
          <t xml:space="preserve">
460*1152/1000/12/44</t>
        </r>
      </text>
    </comment>
    <comment ref="D47" authorId="0">
      <text>
        <r>
          <rPr>
            <b/>
            <sz val="8"/>
            <color indexed="81"/>
            <rFont val="Tahoma"/>
            <charset val="238"/>
          </rPr>
          <t>bauner:</t>
        </r>
        <r>
          <rPr>
            <sz val="8"/>
            <color indexed="81"/>
            <rFont val="Tahoma"/>
            <charset val="238"/>
          </rPr>
          <t xml:space="preserve">
460*1152/1000/12/44</t>
        </r>
      </text>
    </comment>
    <comment ref="D70" authorId="0">
      <text>
        <r>
          <rPr>
            <b/>
            <sz val="8"/>
            <color indexed="81"/>
            <rFont val="Tahoma"/>
            <charset val="238"/>
          </rPr>
          <t>bauner:</t>
        </r>
        <r>
          <rPr>
            <sz val="8"/>
            <color indexed="81"/>
            <rFont val="Tahoma"/>
            <charset val="238"/>
          </rPr>
          <t xml:space="preserve">
460*1152/1000/12/44</t>
        </r>
      </text>
    </comment>
    <comment ref="D71" authorId="0">
      <text>
        <r>
          <rPr>
            <b/>
            <sz val="8"/>
            <color indexed="81"/>
            <rFont val="Tahoma"/>
            <charset val="238"/>
          </rPr>
          <t>bauner:</t>
        </r>
        <r>
          <rPr>
            <sz val="8"/>
            <color indexed="81"/>
            <rFont val="Tahoma"/>
            <charset val="238"/>
          </rPr>
          <t xml:space="preserve">
460*1152/1000/12/44</t>
        </r>
      </text>
    </comment>
    <comment ref="D72" authorId="0">
      <text>
        <r>
          <rPr>
            <b/>
            <sz val="8"/>
            <color indexed="81"/>
            <rFont val="Tahoma"/>
            <charset val="238"/>
          </rPr>
          <t>bauner:</t>
        </r>
        <r>
          <rPr>
            <sz val="8"/>
            <color indexed="81"/>
            <rFont val="Tahoma"/>
            <charset val="238"/>
          </rPr>
          <t xml:space="preserve">
460*1152/1000/12/44</t>
        </r>
      </text>
    </comment>
    <comment ref="D73" authorId="0">
      <text>
        <r>
          <rPr>
            <b/>
            <sz val="8"/>
            <color indexed="81"/>
            <rFont val="Tahoma"/>
            <charset val="238"/>
          </rPr>
          <t>bauner:</t>
        </r>
        <r>
          <rPr>
            <sz val="8"/>
            <color indexed="81"/>
            <rFont val="Tahoma"/>
            <charset val="238"/>
          </rPr>
          <t xml:space="preserve">
460*1152/1000/12/44</t>
        </r>
      </text>
    </comment>
    <comment ref="D96" authorId="0">
      <text>
        <r>
          <rPr>
            <b/>
            <sz val="8"/>
            <color indexed="81"/>
            <rFont val="Tahoma"/>
            <charset val="238"/>
          </rPr>
          <t>bauner:</t>
        </r>
        <r>
          <rPr>
            <sz val="8"/>
            <color indexed="81"/>
            <rFont val="Tahoma"/>
            <charset val="238"/>
          </rPr>
          <t xml:space="preserve">
460*1152/1000/12/44</t>
        </r>
      </text>
    </comment>
    <comment ref="D97" authorId="0">
      <text>
        <r>
          <rPr>
            <b/>
            <sz val="8"/>
            <color indexed="81"/>
            <rFont val="Tahoma"/>
            <charset val="238"/>
          </rPr>
          <t>bauner:</t>
        </r>
        <r>
          <rPr>
            <sz val="8"/>
            <color indexed="81"/>
            <rFont val="Tahoma"/>
            <charset val="238"/>
          </rPr>
          <t xml:space="preserve">
460*1152/1000/12/44</t>
        </r>
      </text>
    </comment>
    <comment ref="D98" authorId="0">
      <text>
        <r>
          <rPr>
            <b/>
            <sz val="8"/>
            <color indexed="81"/>
            <rFont val="Tahoma"/>
            <charset val="238"/>
          </rPr>
          <t>bauner:</t>
        </r>
        <r>
          <rPr>
            <sz val="8"/>
            <color indexed="81"/>
            <rFont val="Tahoma"/>
            <charset val="238"/>
          </rPr>
          <t xml:space="preserve">
460*1152/1000/12/44</t>
        </r>
      </text>
    </comment>
    <comment ref="D99" authorId="0">
      <text>
        <r>
          <rPr>
            <b/>
            <sz val="8"/>
            <color indexed="81"/>
            <rFont val="Tahoma"/>
            <charset val="238"/>
          </rPr>
          <t>bauner:</t>
        </r>
        <r>
          <rPr>
            <sz val="8"/>
            <color indexed="81"/>
            <rFont val="Tahoma"/>
            <charset val="238"/>
          </rPr>
          <t xml:space="preserve">
460*1152/1000/12/44</t>
        </r>
      </text>
    </comment>
    <comment ref="D122" authorId="0">
      <text>
        <r>
          <rPr>
            <b/>
            <sz val="8"/>
            <color indexed="81"/>
            <rFont val="Tahoma"/>
            <charset val="238"/>
          </rPr>
          <t>bauner:</t>
        </r>
        <r>
          <rPr>
            <sz val="8"/>
            <color indexed="81"/>
            <rFont val="Tahoma"/>
            <charset val="238"/>
          </rPr>
          <t xml:space="preserve">
460*1152/1000/12/44</t>
        </r>
      </text>
    </comment>
    <comment ref="D123" authorId="0">
      <text>
        <r>
          <rPr>
            <b/>
            <sz val="8"/>
            <color indexed="81"/>
            <rFont val="Tahoma"/>
            <charset val="238"/>
          </rPr>
          <t>bauner:</t>
        </r>
        <r>
          <rPr>
            <sz val="8"/>
            <color indexed="81"/>
            <rFont val="Tahoma"/>
            <charset val="238"/>
          </rPr>
          <t xml:space="preserve">
460*1152/1000/12/44</t>
        </r>
      </text>
    </comment>
    <comment ref="D124" authorId="0">
      <text>
        <r>
          <rPr>
            <b/>
            <sz val="8"/>
            <color indexed="81"/>
            <rFont val="Tahoma"/>
            <charset val="238"/>
          </rPr>
          <t>bauner:</t>
        </r>
        <r>
          <rPr>
            <sz val="8"/>
            <color indexed="81"/>
            <rFont val="Tahoma"/>
            <charset val="238"/>
          </rPr>
          <t xml:space="preserve">
460*1152/1000/12/44</t>
        </r>
      </text>
    </comment>
    <comment ref="D125" authorId="0">
      <text>
        <r>
          <rPr>
            <b/>
            <sz val="8"/>
            <color indexed="81"/>
            <rFont val="Tahoma"/>
            <charset val="238"/>
          </rPr>
          <t>bauner:</t>
        </r>
        <r>
          <rPr>
            <sz val="8"/>
            <color indexed="81"/>
            <rFont val="Tahoma"/>
            <charset val="238"/>
          </rPr>
          <t xml:space="preserve">
460*1152/1000/12/44</t>
        </r>
      </text>
    </comment>
    <comment ref="D148" authorId="0">
      <text>
        <r>
          <rPr>
            <b/>
            <sz val="8"/>
            <color indexed="81"/>
            <rFont val="Tahoma"/>
            <charset val="238"/>
          </rPr>
          <t>bauner:</t>
        </r>
        <r>
          <rPr>
            <sz val="8"/>
            <color indexed="81"/>
            <rFont val="Tahoma"/>
            <charset val="238"/>
          </rPr>
          <t xml:space="preserve">
460*1152/1000/12/44</t>
        </r>
      </text>
    </comment>
    <comment ref="D149" authorId="0">
      <text>
        <r>
          <rPr>
            <b/>
            <sz val="8"/>
            <color indexed="81"/>
            <rFont val="Tahoma"/>
            <charset val="238"/>
          </rPr>
          <t>bauner:</t>
        </r>
        <r>
          <rPr>
            <sz val="8"/>
            <color indexed="81"/>
            <rFont val="Tahoma"/>
            <charset val="238"/>
          </rPr>
          <t xml:space="preserve">
460*1152/1000/12/44</t>
        </r>
      </text>
    </comment>
    <comment ref="D150" authorId="0">
      <text>
        <r>
          <rPr>
            <b/>
            <sz val="8"/>
            <color indexed="81"/>
            <rFont val="Tahoma"/>
            <charset val="238"/>
          </rPr>
          <t>bauner:</t>
        </r>
        <r>
          <rPr>
            <sz val="8"/>
            <color indexed="81"/>
            <rFont val="Tahoma"/>
            <charset val="238"/>
          </rPr>
          <t xml:space="preserve">
460*1152/1000/12/44</t>
        </r>
      </text>
    </comment>
    <comment ref="D151" authorId="0">
      <text>
        <r>
          <rPr>
            <b/>
            <sz val="8"/>
            <color indexed="81"/>
            <rFont val="Tahoma"/>
            <charset val="238"/>
          </rPr>
          <t>bauner:</t>
        </r>
        <r>
          <rPr>
            <sz val="8"/>
            <color indexed="81"/>
            <rFont val="Tahoma"/>
            <charset val="238"/>
          </rPr>
          <t xml:space="preserve">
460*1152/1000/12/44</t>
        </r>
      </text>
    </comment>
    <comment ref="D174" authorId="0">
      <text>
        <r>
          <rPr>
            <b/>
            <sz val="8"/>
            <color indexed="81"/>
            <rFont val="Tahoma"/>
            <charset val="238"/>
          </rPr>
          <t>bauner:</t>
        </r>
        <r>
          <rPr>
            <sz val="8"/>
            <color indexed="81"/>
            <rFont val="Tahoma"/>
            <charset val="238"/>
          </rPr>
          <t xml:space="preserve">
460*1152/1000/12/44</t>
        </r>
      </text>
    </comment>
    <comment ref="D175" authorId="0">
      <text>
        <r>
          <rPr>
            <b/>
            <sz val="8"/>
            <color indexed="81"/>
            <rFont val="Tahoma"/>
            <charset val="238"/>
          </rPr>
          <t>bauner:</t>
        </r>
        <r>
          <rPr>
            <sz val="8"/>
            <color indexed="81"/>
            <rFont val="Tahoma"/>
            <charset val="238"/>
          </rPr>
          <t xml:space="preserve">
460*1152/1000/12/44</t>
        </r>
      </text>
    </comment>
    <comment ref="D176" authorId="0">
      <text>
        <r>
          <rPr>
            <b/>
            <sz val="8"/>
            <color indexed="81"/>
            <rFont val="Tahoma"/>
            <charset val="238"/>
          </rPr>
          <t>bauner:</t>
        </r>
        <r>
          <rPr>
            <sz val="8"/>
            <color indexed="81"/>
            <rFont val="Tahoma"/>
            <charset val="238"/>
          </rPr>
          <t xml:space="preserve">
460*1152/1000/12/44</t>
        </r>
      </text>
    </comment>
    <comment ref="D177" authorId="0">
      <text>
        <r>
          <rPr>
            <b/>
            <sz val="8"/>
            <color indexed="81"/>
            <rFont val="Tahoma"/>
            <charset val="238"/>
          </rPr>
          <t>bauner:</t>
        </r>
        <r>
          <rPr>
            <sz val="8"/>
            <color indexed="81"/>
            <rFont val="Tahoma"/>
            <charset val="238"/>
          </rPr>
          <t xml:space="preserve">
460*1152/1000/12/44</t>
        </r>
      </text>
    </comment>
    <comment ref="D200" authorId="0">
      <text>
        <r>
          <rPr>
            <b/>
            <sz val="8"/>
            <color indexed="81"/>
            <rFont val="Tahoma"/>
            <charset val="238"/>
          </rPr>
          <t>bauner:</t>
        </r>
        <r>
          <rPr>
            <sz val="8"/>
            <color indexed="81"/>
            <rFont val="Tahoma"/>
            <charset val="238"/>
          </rPr>
          <t xml:space="preserve">
460*1152/1000/12/44</t>
        </r>
      </text>
    </comment>
    <comment ref="D201" authorId="0">
      <text>
        <r>
          <rPr>
            <b/>
            <sz val="8"/>
            <color indexed="81"/>
            <rFont val="Tahoma"/>
            <charset val="238"/>
          </rPr>
          <t>bauner:</t>
        </r>
        <r>
          <rPr>
            <sz val="8"/>
            <color indexed="81"/>
            <rFont val="Tahoma"/>
            <charset val="238"/>
          </rPr>
          <t xml:space="preserve">
460*1152/1000/12/44</t>
        </r>
      </text>
    </comment>
    <comment ref="D202" authorId="0">
      <text>
        <r>
          <rPr>
            <b/>
            <sz val="8"/>
            <color indexed="81"/>
            <rFont val="Tahoma"/>
            <charset val="238"/>
          </rPr>
          <t>bauner:</t>
        </r>
        <r>
          <rPr>
            <sz val="8"/>
            <color indexed="81"/>
            <rFont val="Tahoma"/>
            <charset val="238"/>
          </rPr>
          <t xml:space="preserve">
460*1152/1000/12/44</t>
        </r>
      </text>
    </comment>
    <comment ref="D203" authorId="0">
      <text>
        <r>
          <rPr>
            <b/>
            <sz val="8"/>
            <color indexed="81"/>
            <rFont val="Tahoma"/>
            <charset val="238"/>
          </rPr>
          <t>bauner:</t>
        </r>
        <r>
          <rPr>
            <sz val="8"/>
            <color indexed="81"/>
            <rFont val="Tahoma"/>
            <charset val="238"/>
          </rPr>
          <t xml:space="preserve">
460*1152/1000/12/44</t>
        </r>
      </text>
    </comment>
  </commentList>
</comments>
</file>

<file path=xl/sharedStrings.xml><?xml version="1.0" encoding="utf-8"?>
<sst xmlns="http://schemas.openxmlformats.org/spreadsheetml/2006/main" count="638" uniqueCount="60">
  <si>
    <r>
      <t>OBREMENITEV UPORABNIKA NA MESEC OB POVPREČNI PORABI 15 M</t>
    </r>
    <r>
      <rPr>
        <b/>
        <vertAlign val="superscript"/>
        <sz val="10"/>
        <rFont val="Arial"/>
        <family val="2"/>
        <charset val="238"/>
      </rPr>
      <t>3</t>
    </r>
  </si>
  <si>
    <t>Naziv</t>
  </si>
  <si>
    <t>EM</t>
  </si>
  <si>
    <t>Količina</t>
  </si>
  <si>
    <t xml:space="preserve">Obremenitev uporabnika po veljavnih cenah </t>
  </si>
  <si>
    <t>Obremenitev uporabnika po novih predlaganih cenah</t>
  </si>
  <si>
    <t>Veljavna cena</t>
  </si>
  <si>
    <t>Obremenitev uporabnika</t>
  </si>
  <si>
    <t>Predlog novacena</t>
  </si>
  <si>
    <t>v €</t>
  </si>
  <si>
    <t>v EUR</t>
  </si>
  <si>
    <t xml:space="preserve">v € </t>
  </si>
  <si>
    <t>vodarina</t>
  </si>
  <si>
    <t>m3/mesec</t>
  </si>
  <si>
    <t>omrežnina- vodarina</t>
  </si>
  <si>
    <t>mesec</t>
  </si>
  <si>
    <t>odvajanje odpad. voda</t>
  </si>
  <si>
    <t>omrežnina-odvajanje odpadnih voda</t>
  </si>
  <si>
    <t>čiščenje odpadnih voda</t>
  </si>
  <si>
    <t>omrežnina-čiščenje odpadnih voda</t>
  </si>
  <si>
    <t>strošek okoljske dajatve za nač. vodo</t>
  </si>
  <si>
    <t>okoljska dajatev</t>
  </si>
  <si>
    <t>EO/mesec</t>
  </si>
  <si>
    <t>priključnina-števnina</t>
  </si>
  <si>
    <t>dni</t>
  </si>
  <si>
    <t>SKUPAJ</t>
  </si>
  <si>
    <t>Opomba: Cene so brez DDV. Dimenzija vodomera je DN 20. Upoštevane so povprečne padavine 1152 mm/leto.</t>
  </si>
  <si>
    <t xml:space="preserve">                 Upoštevane so povprečne padavine 1152 mm/leto.</t>
  </si>
  <si>
    <t>Obremenitev uporabnika po novih potrjenih cenah</t>
  </si>
  <si>
    <r>
      <t>odvajanje padavinske vode - streha 120 m</t>
    </r>
    <r>
      <rPr>
        <b/>
        <vertAlign val="superscript"/>
        <sz val="9"/>
        <rFont val="Arial"/>
        <family val="2"/>
        <charset val="238"/>
      </rPr>
      <t>2</t>
    </r>
  </si>
  <si>
    <r>
      <t>čiščenje padavinske vode - streha 120 m</t>
    </r>
    <r>
      <rPr>
        <b/>
        <vertAlign val="superscript"/>
        <sz val="9"/>
        <rFont val="Arial"/>
        <family val="2"/>
        <charset val="238"/>
      </rPr>
      <t>2</t>
    </r>
  </si>
  <si>
    <r>
      <t>odvajanje padavinske vode - streha 460 m</t>
    </r>
    <r>
      <rPr>
        <b/>
        <vertAlign val="superscript"/>
        <sz val="9"/>
        <rFont val="Arial"/>
        <family val="2"/>
        <charset val="238"/>
      </rPr>
      <t>2</t>
    </r>
  </si>
  <si>
    <r>
      <t>čiščenje padavinske vode  - streha 460 m</t>
    </r>
    <r>
      <rPr>
        <b/>
        <vertAlign val="superscript"/>
        <sz val="9"/>
        <rFont val="Arial"/>
        <family val="2"/>
        <charset val="238"/>
      </rPr>
      <t>2</t>
    </r>
  </si>
  <si>
    <t xml:space="preserve"> </t>
  </si>
  <si>
    <t>omrežnina- voda</t>
  </si>
  <si>
    <t>odvajanje padavinske vode - OMREŽNINA</t>
  </si>
  <si>
    <t>čiščenje padavinske vode - OMREŽNINA</t>
  </si>
  <si>
    <t>čiščenje padavinske vode  - OMREŽNINA</t>
  </si>
  <si>
    <t>storitev greznic in MKČ</t>
  </si>
  <si>
    <t xml:space="preserve">OMREŽNINA-storitev greznic in MKČ </t>
  </si>
  <si>
    <r>
      <t>OBREMENITEV UPORABNIKA NA MESEC OB POVPREČNI PORABI 12 M</t>
    </r>
    <r>
      <rPr>
        <b/>
        <vertAlign val="superscript"/>
        <sz val="10"/>
        <rFont val="Arial"/>
        <family val="2"/>
        <charset val="238"/>
      </rPr>
      <t>3</t>
    </r>
  </si>
  <si>
    <t xml:space="preserve">V STANOVANJSKI HIŠI </t>
  </si>
  <si>
    <t>V VEČSTANOVANJSKI HIŠI Z ODVAJANJEM PADAVINSKIH VODA</t>
  </si>
  <si>
    <t>V STANOVANJSKI HIŠI Z ODVAJANJEM PADAVINSKIH VODA</t>
  </si>
  <si>
    <t>odvajanje padavinske vode - streha</t>
  </si>
  <si>
    <t>TRUBARJEVA  53b</t>
  </si>
  <si>
    <t>LJUBLJANSKA 62; CELJE</t>
  </si>
  <si>
    <t>CELJSKA CESTA 10; VOJNIK</t>
  </si>
  <si>
    <t>CELJSKA CESTA 19; VOJNIK</t>
  </si>
  <si>
    <t>UDARNIŠKA ULICA 4; ŠTORE</t>
  </si>
  <si>
    <t>DOBRNA 14 c</t>
  </si>
  <si>
    <t>V VEČSTANOVANJSKI HIŠI BREZ ODVAJANJEM PADAVINSKIH VODA</t>
  </si>
  <si>
    <r>
      <t>OBREMENITEV UPORABNIKA NA MESEC OB POVPREČNI PORABI 4 M</t>
    </r>
    <r>
      <rPr>
        <b/>
        <vertAlign val="superscript"/>
        <sz val="10"/>
        <rFont val="Arial"/>
        <family val="2"/>
        <charset val="238"/>
      </rPr>
      <t>3</t>
    </r>
  </si>
  <si>
    <t>SAMO VODOOSKRBA BREZ KANALIZACIJE</t>
  </si>
  <si>
    <t>Opomba: Cene so brez DDV.  V stanovanjskem objektu je 44 stanovanj. Dimenizija vodomera je DN 50.</t>
  </si>
  <si>
    <t>Opomba: Cene so brez DDV. Dimenizija vodomera je DN 20.</t>
  </si>
  <si>
    <t>Opomba: Cene so brez DDV. Dimenizija vodomera je DN 80.</t>
  </si>
  <si>
    <t>Opomba: Cene so brez DDV. Dimenizija vodomera je DN 40.</t>
  </si>
  <si>
    <t>Opomba: Cene so brez DDV. Dimenizija vodomera je DN 50.</t>
  </si>
  <si>
    <t>NOVI TRG 6, 7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</si>
</sst>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000"/>
  </numFmts>
  <fonts count="13" x14ac:knownFonts="1">
    <font>
      <sz val="10"/>
      <name val="Arial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vertAlign val="superscript"/>
      <sz val="9"/>
      <name val="Arial"/>
      <family val="2"/>
      <charset val="238"/>
    </font>
    <font>
      <b/>
      <sz val="8"/>
      <color indexed="81"/>
      <name val="Tahoma"/>
      <charset val="238"/>
    </font>
    <font>
      <sz val="8"/>
      <color indexed="81"/>
      <name val="Tahoma"/>
      <charset val="238"/>
    </font>
    <font>
      <sz val="8"/>
      <name val="Arial"/>
      <charset val="238"/>
    </font>
    <font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5" fillId="2" borderId="7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1" fillId="3" borderId="0" xfId="0" applyFont="1" applyFill="1" applyBorder="1"/>
    <xf numFmtId="0" fontId="5" fillId="3" borderId="9" xfId="0" applyFont="1" applyFill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" fillId="0" borderId="5" xfId="0" applyFont="1" applyBorder="1"/>
    <xf numFmtId="164" fontId="1" fillId="0" borderId="5" xfId="0" applyNumberFormat="1" applyFont="1" applyBorder="1"/>
    <xf numFmtId="164" fontId="1" fillId="0" borderId="8" xfId="0" applyNumberFormat="1" applyFont="1" applyBorder="1"/>
    <xf numFmtId="164" fontId="6" fillId="0" borderId="7" xfId="0" applyNumberFormat="1" applyFont="1" applyBorder="1"/>
    <xf numFmtId="164" fontId="6" fillId="0" borderId="5" xfId="0" applyNumberFormat="1" applyFont="1" applyBorder="1"/>
    <xf numFmtId="164" fontId="6" fillId="0" borderId="0" xfId="0" applyNumberFormat="1" applyFont="1" applyBorder="1"/>
    <xf numFmtId="164" fontId="1" fillId="0" borderId="0" xfId="0" applyNumberFormat="1" applyFont="1" applyBorder="1"/>
    <xf numFmtId="164" fontId="1" fillId="0" borderId="7" xfId="0" applyNumberFormat="1" applyFont="1" applyBorder="1"/>
    <xf numFmtId="0" fontId="5" fillId="0" borderId="4" xfId="0" applyFont="1" applyBorder="1" applyAlignment="1">
      <alignment wrapText="1"/>
    </xf>
    <xf numFmtId="164" fontId="1" fillId="0" borderId="9" xfId="0" applyNumberFormat="1" applyFont="1" applyBorder="1"/>
    <xf numFmtId="0" fontId="5" fillId="0" borderId="10" xfId="0" applyFont="1" applyBorder="1" applyAlignment="1">
      <alignment wrapText="1"/>
    </xf>
    <xf numFmtId="0" fontId="5" fillId="0" borderId="11" xfId="0" applyFont="1" applyBorder="1"/>
    <xf numFmtId="0" fontId="5" fillId="0" borderId="12" xfId="0" applyFont="1" applyBorder="1"/>
    <xf numFmtId="164" fontId="1" fillId="0" borderId="13" xfId="0" applyNumberFormat="1" applyFont="1" applyBorder="1"/>
    <xf numFmtId="164" fontId="1" fillId="0" borderId="11" xfId="0" applyNumberFormat="1" applyFont="1" applyBorder="1"/>
    <xf numFmtId="164" fontId="1" fillId="0" borderId="14" xfId="0" applyNumberFormat="1" applyFont="1" applyBorder="1"/>
    <xf numFmtId="164" fontId="1" fillId="0" borderId="15" xfId="0" applyNumberFormat="1" applyFont="1" applyBorder="1"/>
    <xf numFmtId="0" fontId="5" fillId="3" borderId="16" xfId="0" applyFont="1" applyFill="1" applyBorder="1" applyAlignment="1">
      <alignment horizontal="left"/>
    </xf>
    <xf numFmtId="0" fontId="5" fillId="3" borderId="17" xfId="0" applyFont="1" applyFill="1" applyBorder="1"/>
    <xf numFmtId="0" fontId="5" fillId="3" borderId="18" xfId="0" applyFont="1" applyFill="1" applyBorder="1"/>
    <xf numFmtId="0" fontId="5" fillId="3" borderId="19" xfId="0" applyFont="1" applyFill="1" applyBorder="1"/>
    <xf numFmtId="2" fontId="5" fillId="3" borderId="17" xfId="0" applyNumberFormat="1" applyFont="1" applyFill="1" applyBorder="1"/>
    <xf numFmtId="164" fontId="5" fillId="3" borderId="20" xfId="0" applyNumberFormat="1" applyFont="1" applyFill="1" applyBorder="1"/>
    <xf numFmtId="164" fontId="5" fillId="3" borderId="19" xfId="0" applyNumberFormat="1" applyFont="1" applyFill="1" applyBorder="1"/>
    <xf numFmtId="164" fontId="5" fillId="3" borderId="17" xfId="0" applyNumberFormat="1" applyFont="1" applyFill="1" applyBorder="1"/>
    <xf numFmtId="164" fontId="1" fillId="3" borderId="21" xfId="0" applyNumberFormat="1" applyFont="1" applyFill="1" applyBorder="1"/>
    <xf numFmtId="164" fontId="5" fillId="3" borderId="22" xfId="0" applyNumberFormat="1" applyFont="1" applyFill="1" applyBorder="1"/>
    <xf numFmtId="0" fontId="7" fillId="0" borderId="0" xfId="0" applyFont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/>
    <xf numFmtId="0" fontId="1" fillId="0" borderId="11" xfId="0" applyFont="1" applyBorder="1"/>
    <xf numFmtId="164" fontId="6" fillId="0" borderId="13" xfId="0" applyNumberFormat="1" applyFont="1" applyBorder="1"/>
    <xf numFmtId="0" fontId="5" fillId="0" borderId="0" xfId="0" applyFont="1"/>
    <xf numFmtId="2" fontId="5" fillId="0" borderId="0" xfId="0" applyNumberFormat="1" applyFont="1" applyBorder="1"/>
    <xf numFmtId="2" fontId="1" fillId="0" borderId="0" xfId="0" applyNumberFormat="1" applyFont="1"/>
    <xf numFmtId="2" fontId="1" fillId="0" borderId="7" xfId="0" applyNumberFormat="1" applyFont="1" applyBorder="1"/>
    <xf numFmtId="164" fontId="5" fillId="4" borderId="17" xfId="0" applyNumberFormat="1" applyFont="1" applyFill="1" applyBorder="1"/>
    <xf numFmtId="164" fontId="1" fillId="4" borderId="21" xfId="0" applyNumberFormat="1" applyFont="1" applyFill="1" applyBorder="1"/>
    <xf numFmtId="0" fontId="1" fillId="0" borderId="0" xfId="0" applyFont="1" applyBorder="1"/>
    <xf numFmtId="2" fontId="5" fillId="0" borderId="0" xfId="0" applyNumberFormat="1" applyFont="1"/>
    <xf numFmtId="164" fontId="1" fillId="0" borderId="0" xfId="0" applyNumberFormat="1" applyFont="1"/>
    <xf numFmtId="0" fontId="5" fillId="0" borderId="0" xfId="0" applyFont="1" applyBorder="1"/>
    <xf numFmtId="1" fontId="1" fillId="0" borderId="0" xfId="0" applyNumberFormat="1" applyFont="1"/>
    <xf numFmtId="0" fontId="12" fillId="0" borderId="0" xfId="0" applyFont="1"/>
    <xf numFmtId="164" fontId="12" fillId="0" borderId="7" xfId="0" applyNumberFormat="1" applyFont="1" applyBorder="1"/>
    <xf numFmtId="165" fontId="1" fillId="0" borderId="0" xfId="0" applyNumberFormat="1" applyFont="1"/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4"/>
    <pageSetUpPr fitToPage="1"/>
  </sheetPr>
  <dimension ref="B1:AF49"/>
  <sheetViews>
    <sheetView topLeftCell="A31" workbookViewId="0">
      <selection activeCell="B46" sqref="B46"/>
    </sheetView>
  </sheetViews>
  <sheetFormatPr defaultRowHeight="12" x14ac:dyDescent="0.2"/>
  <cols>
    <col min="1" max="1" width="1.140625" style="1" customWidth="1"/>
    <col min="2" max="2" width="20.28515625" style="1" customWidth="1"/>
    <col min="3" max="3" width="9.28515625" style="1" customWidth="1"/>
    <col min="4" max="4" width="7.42578125" style="1" customWidth="1"/>
    <col min="5" max="5" width="12.5703125" style="1" customWidth="1"/>
    <col min="6" max="9" width="0" style="1" hidden="1" customWidth="1"/>
    <col min="10" max="10" width="11.85546875" style="1" customWidth="1"/>
    <col min="11" max="11" width="11.28515625" style="1" customWidth="1"/>
    <col min="12" max="15" width="0" style="1" hidden="1" customWidth="1"/>
    <col min="16" max="16" width="13.42578125" style="1" customWidth="1"/>
    <col min="17" max="17" width="8.7109375" style="1" customWidth="1"/>
    <col min="18" max="18" width="20" style="1" customWidth="1"/>
    <col min="19" max="19" width="9.85546875" style="1" customWidth="1"/>
    <col min="20" max="20" width="7.42578125" style="1" customWidth="1"/>
    <col min="21" max="21" width="12.28515625" style="1" customWidth="1"/>
    <col min="22" max="25" width="0" style="1" hidden="1" customWidth="1"/>
    <col min="26" max="26" width="12.140625" style="1" customWidth="1"/>
    <col min="27" max="27" width="12" style="1" customWidth="1"/>
    <col min="28" max="31" width="0" style="1" hidden="1" customWidth="1"/>
    <col min="32" max="32" width="13.42578125" style="1" customWidth="1"/>
    <col min="33" max="33" width="4" style="1" customWidth="1"/>
    <col min="34" max="16384" width="9.140625" style="1"/>
  </cols>
  <sheetData>
    <row r="1" spans="2:32" s="57" customFormat="1" ht="11.25" x14ac:dyDescent="0.2">
      <c r="B1" s="58"/>
      <c r="C1" s="58"/>
      <c r="D1" s="58"/>
      <c r="E1" s="58"/>
      <c r="F1" s="59"/>
      <c r="G1" s="59"/>
      <c r="H1" s="59"/>
      <c r="I1" s="59"/>
      <c r="J1" s="59"/>
      <c r="K1" s="59"/>
      <c r="L1" s="60"/>
      <c r="M1" s="60"/>
      <c r="P1" s="61"/>
      <c r="R1" s="58"/>
      <c r="S1" s="58"/>
      <c r="T1" s="58"/>
      <c r="U1" s="58"/>
      <c r="V1" s="59"/>
      <c r="W1" s="59"/>
      <c r="X1" s="59"/>
      <c r="Y1" s="59"/>
      <c r="Z1" s="59"/>
      <c r="AA1" s="59"/>
      <c r="AB1" s="60"/>
      <c r="AC1" s="60"/>
      <c r="AF1" s="61"/>
    </row>
    <row r="2" spans="2:32" ht="14.25" x14ac:dyDescent="0.2">
      <c r="B2" s="2" t="s">
        <v>0</v>
      </c>
      <c r="C2" s="3"/>
      <c r="D2" s="3"/>
      <c r="E2" s="3"/>
      <c r="F2" s="3"/>
      <c r="G2" s="3"/>
      <c r="H2" s="3"/>
      <c r="I2" s="3"/>
      <c r="J2" s="3"/>
    </row>
    <row r="3" spans="2:32" ht="12.75" x14ac:dyDescent="0.2">
      <c r="B3" s="2" t="s">
        <v>43</v>
      </c>
      <c r="C3" s="3"/>
      <c r="D3" s="3"/>
      <c r="E3" s="3"/>
      <c r="F3" s="3"/>
      <c r="G3" s="3"/>
      <c r="H3" s="3"/>
      <c r="I3" s="3"/>
      <c r="J3" s="3"/>
    </row>
    <row r="4" spans="2:32" ht="6.75" customHeight="1" thickBot="1" x14ac:dyDescent="0.25">
      <c r="F4" s="4">
        <v>1</v>
      </c>
      <c r="G4" s="4">
        <v>2</v>
      </c>
      <c r="H4" s="4">
        <v>3</v>
      </c>
      <c r="I4" s="4">
        <v>4</v>
      </c>
      <c r="J4" s="4"/>
      <c r="L4" s="4">
        <v>10</v>
      </c>
      <c r="M4" s="4">
        <v>15</v>
      </c>
    </row>
    <row r="5" spans="2:32" ht="25.5" customHeight="1" x14ac:dyDescent="0.2">
      <c r="B5" s="5" t="s">
        <v>1</v>
      </c>
      <c r="C5" s="6" t="s">
        <v>2</v>
      </c>
      <c r="D5" s="7" t="s">
        <v>3</v>
      </c>
      <c r="E5" s="78" t="s">
        <v>4</v>
      </c>
      <c r="F5" s="79"/>
      <c r="G5" s="79"/>
      <c r="H5" s="79"/>
      <c r="I5" s="79"/>
      <c r="J5" s="80"/>
      <c r="K5" s="81" t="s">
        <v>28</v>
      </c>
      <c r="L5" s="82"/>
      <c r="M5" s="82"/>
      <c r="N5" s="82"/>
      <c r="O5" s="82"/>
      <c r="P5" s="83"/>
    </row>
    <row r="6" spans="2:32" ht="24" x14ac:dyDescent="0.2">
      <c r="B6" s="8"/>
      <c r="C6" s="9"/>
      <c r="D6" s="10"/>
      <c r="E6" s="11" t="s">
        <v>6</v>
      </c>
      <c r="F6" s="9"/>
      <c r="G6" s="9"/>
      <c r="H6" s="9"/>
      <c r="I6" s="9"/>
      <c r="J6" s="12" t="s">
        <v>7</v>
      </c>
      <c r="K6" s="13" t="s">
        <v>8</v>
      </c>
      <c r="L6" s="14"/>
      <c r="M6" s="14"/>
      <c r="N6" s="15"/>
      <c r="O6" s="15"/>
      <c r="P6" s="16" t="s">
        <v>7</v>
      </c>
    </row>
    <row r="7" spans="2:32" x14ac:dyDescent="0.2">
      <c r="B7" s="17"/>
      <c r="C7" s="18"/>
      <c r="D7" s="19"/>
      <c r="E7" s="20" t="s">
        <v>9</v>
      </c>
      <c r="F7" s="21" t="s">
        <v>10</v>
      </c>
      <c r="G7" s="21" t="s">
        <v>10</v>
      </c>
      <c r="H7" s="21" t="s">
        <v>10</v>
      </c>
      <c r="I7" s="21" t="s">
        <v>10</v>
      </c>
      <c r="J7" s="22" t="s">
        <v>11</v>
      </c>
      <c r="K7" s="23" t="s">
        <v>9</v>
      </c>
      <c r="L7" s="24"/>
      <c r="M7" s="24"/>
      <c r="N7" s="25"/>
      <c r="O7" s="25"/>
      <c r="P7" s="26" t="s">
        <v>11</v>
      </c>
    </row>
    <row r="8" spans="2:32" x14ac:dyDescent="0.2">
      <c r="B8" s="27" t="s">
        <v>12</v>
      </c>
      <c r="C8" s="28" t="s">
        <v>13</v>
      </c>
      <c r="D8" s="29">
        <v>15</v>
      </c>
      <c r="E8" s="37">
        <v>0.31820999999999999</v>
      </c>
      <c r="F8" s="30">
        <v>0.28655000000000003</v>
      </c>
      <c r="G8" s="31" t="e">
        <f>+#REF!*G4</f>
        <v>#REF!</v>
      </c>
      <c r="H8" s="31" t="e">
        <f>+#REF!*H4</f>
        <v>#REF!</v>
      </c>
      <c r="I8" s="31" t="e">
        <f>+#REF!*I4</f>
        <v>#REF!</v>
      </c>
      <c r="J8" s="32">
        <f t="shared" ref="J8:J14" si="0">+E8*D8</f>
        <v>4.7731500000000002</v>
      </c>
      <c r="K8" s="33">
        <v>0.43669999999999998</v>
      </c>
      <c r="L8" s="34" t="e">
        <f>+#REF!*L4</f>
        <v>#REF!</v>
      </c>
      <c r="M8" s="34" t="e">
        <f>+#REF!*M4</f>
        <v>#REF!</v>
      </c>
      <c r="N8" s="35"/>
      <c r="O8" s="35"/>
      <c r="P8" s="39">
        <f t="shared" ref="P8:P14" si="1">+K8*D8</f>
        <v>6.5504999999999995</v>
      </c>
      <c r="Q8" s="66"/>
    </row>
    <row r="9" spans="2:32" x14ac:dyDescent="0.2">
      <c r="B9" s="27" t="s">
        <v>34</v>
      </c>
      <c r="C9" s="28" t="s">
        <v>15</v>
      </c>
      <c r="D9" s="29">
        <v>1</v>
      </c>
      <c r="E9" s="37">
        <v>3.67</v>
      </c>
      <c r="F9" s="31">
        <v>2.09</v>
      </c>
      <c r="G9" s="31">
        <v>2.09</v>
      </c>
      <c r="H9" s="31">
        <v>2.09</v>
      </c>
      <c r="I9" s="31">
        <v>2.09</v>
      </c>
      <c r="J9" s="32">
        <f t="shared" si="0"/>
        <v>3.67</v>
      </c>
      <c r="K9" s="33">
        <v>5.19</v>
      </c>
      <c r="L9" s="34">
        <v>2.09</v>
      </c>
      <c r="M9" s="34">
        <v>2.09</v>
      </c>
      <c r="N9" s="35"/>
      <c r="O9" s="35"/>
      <c r="P9" s="39">
        <f t="shared" si="1"/>
        <v>5.19</v>
      </c>
      <c r="Q9" s="66"/>
    </row>
    <row r="10" spans="2:32" x14ac:dyDescent="0.2">
      <c r="B10" s="38" t="s">
        <v>16</v>
      </c>
      <c r="C10" s="28" t="s">
        <v>13</v>
      </c>
      <c r="D10" s="29">
        <v>15</v>
      </c>
      <c r="E10" s="37">
        <v>0.14835000000000001</v>
      </c>
      <c r="F10" s="31">
        <v>0.18348999999999999</v>
      </c>
      <c r="G10" s="31" t="e">
        <f>+#REF!*G4</f>
        <v>#REF!</v>
      </c>
      <c r="H10" s="31" t="e">
        <f>+#REF!*H4</f>
        <v>#REF!</v>
      </c>
      <c r="I10" s="31" t="e">
        <f>+#REF!*I4</f>
        <v>#REF!</v>
      </c>
      <c r="J10" s="32">
        <f t="shared" si="0"/>
        <v>2.22525</v>
      </c>
      <c r="K10" s="33">
        <v>0.12640999999999999</v>
      </c>
      <c r="L10" s="31" t="e">
        <f>+#REF!*L4</f>
        <v>#REF!</v>
      </c>
      <c r="M10" s="31" t="e">
        <f>+#REF!*M4</f>
        <v>#REF!</v>
      </c>
      <c r="N10" s="36"/>
      <c r="O10" s="36"/>
      <c r="P10" s="39">
        <f t="shared" si="1"/>
        <v>1.89615</v>
      </c>
      <c r="Q10" s="66"/>
    </row>
    <row r="11" spans="2:32" ht="25.5" customHeight="1" x14ac:dyDescent="0.2">
      <c r="B11" s="38" t="s">
        <v>17</v>
      </c>
      <c r="C11" s="28" t="s">
        <v>15</v>
      </c>
      <c r="D11" s="29">
        <v>1</v>
      </c>
      <c r="E11" s="37">
        <v>2.97</v>
      </c>
      <c r="F11" s="31">
        <v>1.78</v>
      </c>
      <c r="G11" s="31">
        <v>1.78</v>
      </c>
      <c r="H11" s="31">
        <v>1.78</v>
      </c>
      <c r="I11" s="31">
        <v>1.78</v>
      </c>
      <c r="J11" s="32">
        <f t="shared" si="0"/>
        <v>2.97</v>
      </c>
      <c r="K11" s="76">
        <v>2.1</v>
      </c>
      <c r="L11" s="31">
        <v>1.78</v>
      </c>
      <c r="M11" s="31">
        <v>1.78</v>
      </c>
      <c r="N11" s="36"/>
      <c r="O11" s="36"/>
      <c r="P11" s="39">
        <f t="shared" si="1"/>
        <v>2.1</v>
      </c>
      <c r="Q11" s="66"/>
    </row>
    <row r="12" spans="2:32" x14ac:dyDescent="0.2">
      <c r="B12" s="38" t="s">
        <v>18</v>
      </c>
      <c r="C12" s="28" t="s">
        <v>13</v>
      </c>
      <c r="D12" s="29">
        <v>15</v>
      </c>
      <c r="E12" s="37">
        <v>0.54227999999999998</v>
      </c>
      <c r="F12" s="31">
        <v>0.59538999999999997</v>
      </c>
      <c r="G12" s="31" t="e">
        <f>+#REF!*G4</f>
        <v>#REF!</v>
      </c>
      <c r="H12" s="31" t="e">
        <f>+#REF!*H4</f>
        <v>#REF!</v>
      </c>
      <c r="I12" s="31" t="e">
        <f>+#REF!*I4</f>
        <v>#REF!</v>
      </c>
      <c r="J12" s="32">
        <f t="shared" si="0"/>
        <v>8.1341999999999999</v>
      </c>
      <c r="K12" s="33">
        <v>0.52859</v>
      </c>
      <c r="L12" s="31" t="e">
        <f>+#REF!*L4</f>
        <v>#REF!</v>
      </c>
      <c r="M12" s="31" t="e">
        <f>+#REF!*M4</f>
        <v>#REF!</v>
      </c>
      <c r="N12" s="36"/>
      <c r="O12" s="36"/>
      <c r="P12" s="39">
        <f t="shared" si="1"/>
        <v>7.9288499999999997</v>
      </c>
      <c r="Q12" s="66"/>
    </row>
    <row r="13" spans="2:32" ht="26.25" customHeight="1" x14ac:dyDescent="0.2">
      <c r="B13" s="38" t="s">
        <v>19</v>
      </c>
      <c r="C13" s="28" t="s">
        <v>15</v>
      </c>
      <c r="D13" s="29">
        <v>1</v>
      </c>
      <c r="E13" s="37">
        <v>3.37</v>
      </c>
      <c r="F13" s="31">
        <v>1.78</v>
      </c>
      <c r="G13" s="31">
        <v>1.78</v>
      </c>
      <c r="H13" s="31">
        <v>1.78</v>
      </c>
      <c r="I13" s="31">
        <v>1.78</v>
      </c>
      <c r="J13" s="32">
        <f t="shared" si="0"/>
        <v>3.37</v>
      </c>
      <c r="K13" s="33">
        <v>1.41</v>
      </c>
      <c r="L13" s="31">
        <v>1.78</v>
      </c>
      <c r="M13" s="31">
        <v>1.78</v>
      </c>
      <c r="N13" s="36"/>
      <c r="O13" s="36"/>
      <c r="P13" s="39">
        <f t="shared" si="1"/>
        <v>1.41</v>
      </c>
      <c r="Q13" s="66"/>
    </row>
    <row r="14" spans="2:32" ht="26.25" customHeight="1" x14ac:dyDescent="0.2">
      <c r="B14" s="38" t="s">
        <v>20</v>
      </c>
      <c r="C14" s="28" t="s">
        <v>13</v>
      </c>
      <c r="D14" s="29">
        <v>15</v>
      </c>
      <c r="E14" s="37">
        <v>0.1028</v>
      </c>
      <c r="F14" s="31">
        <v>0.11534999999999999</v>
      </c>
      <c r="G14" s="31" t="e">
        <f>+#REF!*G4</f>
        <v>#REF!</v>
      </c>
      <c r="H14" s="31" t="e">
        <f>+#REF!*H4</f>
        <v>#REF!</v>
      </c>
      <c r="I14" s="31" t="e">
        <f>+#REF!*I4</f>
        <v>#REF!</v>
      </c>
      <c r="J14" s="32">
        <f t="shared" si="0"/>
        <v>1.542</v>
      </c>
      <c r="K14" s="76">
        <v>0</v>
      </c>
      <c r="L14" s="31" t="e">
        <f>+#REF!*L4</f>
        <v>#REF!</v>
      </c>
      <c r="M14" s="31" t="e">
        <f>+#REF!*M4</f>
        <v>#REF!</v>
      </c>
      <c r="N14" s="36"/>
      <c r="O14" s="36"/>
      <c r="P14" s="39">
        <f t="shared" si="1"/>
        <v>0</v>
      </c>
      <c r="Q14" s="66"/>
    </row>
    <row r="15" spans="2:32" ht="15" customHeight="1" x14ac:dyDescent="0.2">
      <c r="B15" s="38" t="s">
        <v>21</v>
      </c>
      <c r="C15" s="28" t="s">
        <v>22</v>
      </c>
      <c r="D15" s="29">
        <v>15</v>
      </c>
      <c r="E15" s="37">
        <v>26.412500000000001</v>
      </c>
      <c r="F15" s="31">
        <v>3.3279999999999997E-2</v>
      </c>
      <c r="G15" s="31" t="e">
        <f>+#REF!*G4</f>
        <v>#REF!</v>
      </c>
      <c r="H15" s="31" t="e">
        <f>+#REF!*H4</f>
        <v>#REF!</v>
      </c>
      <c r="I15" s="31" t="e">
        <f>+#REF!*I4</f>
        <v>#REF!</v>
      </c>
      <c r="J15" s="32">
        <f>+D15/50*E15*0.1</f>
        <v>0.79237500000000005</v>
      </c>
      <c r="K15" s="37">
        <v>26.412500000000001</v>
      </c>
      <c r="L15" s="31" t="e">
        <f>+#REF!*L4</f>
        <v>#REF!</v>
      </c>
      <c r="M15" s="31" t="e">
        <f>+#REF!*M4</f>
        <v>#REF!</v>
      </c>
      <c r="N15" s="36"/>
      <c r="O15" s="36"/>
      <c r="P15" s="39">
        <f>+D15/50*K15*0.1</f>
        <v>0.79237500000000005</v>
      </c>
      <c r="Q15" s="66"/>
    </row>
    <row r="16" spans="2:32" ht="13.5" customHeight="1" x14ac:dyDescent="0.2">
      <c r="B16" s="38" t="s">
        <v>23</v>
      </c>
      <c r="C16" s="28" t="s">
        <v>24</v>
      </c>
      <c r="D16" s="29">
        <v>30</v>
      </c>
      <c r="E16" s="37">
        <v>0.246</v>
      </c>
      <c r="F16" s="31">
        <f>+E16*30</f>
        <v>7.38</v>
      </c>
      <c r="G16" s="31">
        <v>5.28</v>
      </c>
      <c r="H16" s="31">
        <v>5.28</v>
      </c>
      <c r="I16" s="31">
        <v>5.28</v>
      </c>
      <c r="J16" s="32">
        <f>+E16*D16</f>
        <v>7.38</v>
      </c>
      <c r="K16" s="76">
        <v>0</v>
      </c>
      <c r="L16" s="31">
        <v>5.28</v>
      </c>
      <c r="M16" s="31">
        <v>5.28</v>
      </c>
      <c r="N16" s="36"/>
      <c r="O16" s="36"/>
      <c r="P16" s="39">
        <f>+K16*D16</f>
        <v>0</v>
      </c>
      <c r="Q16" s="66"/>
    </row>
    <row r="17" spans="2:17" ht="27.75" customHeight="1" x14ac:dyDescent="0.2">
      <c r="B17" s="38" t="s">
        <v>29</v>
      </c>
      <c r="C17" s="28" t="s">
        <v>13</v>
      </c>
      <c r="D17" s="29">
        <v>11.52</v>
      </c>
      <c r="E17" s="37">
        <v>5.2819999999999999E-2</v>
      </c>
      <c r="F17" s="30">
        <v>1.78</v>
      </c>
      <c r="G17" s="30">
        <v>1.78</v>
      </c>
      <c r="H17" s="30">
        <v>1.78</v>
      </c>
      <c r="I17" s="30">
        <v>1.78</v>
      </c>
      <c r="J17" s="32">
        <f>+E17*D17</f>
        <v>0.60848639999999998</v>
      </c>
      <c r="K17" s="33">
        <v>5.4179999999999999E-2</v>
      </c>
      <c r="L17" s="31">
        <v>1.78</v>
      </c>
      <c r="M17" s="31">
        <v>1.78</v>
      </c>
      <c r="N17" s="36"/>
      <c r="O17" s="36"/>
      <c r="P17" s="39">
        <f>+K17*D17</f>
        <v>0.62415359999999998</v>
      </c>
      <c r="Q17" s="66"/>
    </row>
    <row r="18" spans="2:17" ht="27.75" customHeight="1" x14ac:dyDescent="0.2">
      <c r="B18" s="38" t="s">
        <v>35</v>
      </c>
      <c r="C18" s="28" t="s">
        <v>13</v>
      </c>
      <c r="D18" s="29">
        <v>11.52</v>
      </c>
      <c r="E18" s="37">
        <v>0.34144999999999998</v>
      </c>
      <c r="F18" s="30">
        <v>1.78</v>
      </c>
      <c r="G18" s="30">
        <v>1.78</v>
      </c>
      <c r="H18" s="30">
        <v>1.78</v>
      </c>
      <c r="I18" s="30">
        <v>1.78</v>
      </c>
      <c r="J18" s="32">
        <f>+E18*D18</f>
        <v>3.9335039999999997</v>
      </c>
      <c r="K18" s="33">
        <v>8.7999999999999995E-2</v>
      </c>
      <c r="L18" s="31">
        <v>1.78</v>
      </c>
      <c r="M18" s="31">
        <v>1.78</v>
      </c>
      <c r="N18" s="36"/>
      <c r="O18" s="36"/>
      <c r="P18" s="39">
        <f>+K18*D18</f>
        <v>1.01376</v>
      </c>
      <c r="Q18" s="66"/>
    </row>
    <row r="19" spans="2:17" ht="27.75" customHeight="1" x14ac:dyDescent="0.2">
      <c r="B19" s="40" t="s">
        <v>30</v>
      </c>
      <c r="C19" s="41" t="s">
        <v>13</v>
      </c>
      <c r="D19" s="42">
        <v>11.52</v>
      </c>
      <c r="E19" s="43">
        <v>9.0959999999999999E-2</v>
      </c>
      <c r="F19" s="62">
        <v>1.78</v>
      </c>
      <c r="G19" s="62">
        <v>1.78</v>
      </c>
      <c r="H19" s="62">
        <v>1.78</v>
      </c>
      <c r="I19" s="62">
        <v>1.78</v>
      </c>
      <c r="J19" s="45">
        <f>+E19*D19</f>
        <v>1.0478592</v>
      </c>
      <c r="K19" s="63">
        <v>0.10667</v>
      </c>
      <c r="L19" s="44">
        <v>1.78</v>
      </c>
      <c r="M19" s="44">
        <v>1.78</v>
      </c>
      <c r="N19" s="36"/>
      <c r="O19" s="36"/>
      <c r="P19" s="46">
        <f>+K19*D19</f>
        <v>1.2288383999999999</v>
      </c>
      <c r="Q19" s="66"/>
    </row>
    <row r="20" spans="2:17" ht="28.5" customHeight="1" thickBot="1" x14ac:dyDescent="0.25">
      <c r="B20" s="40" t="s">
        <v>36</v>
      </c>
      <c r="C20" s="41" t="s">
        <v>13</v>
      </c>
      <c r="D20" s="42">
        <v>11.52</v>
      </c>
      <c r="E20" s="43">
        <v>1.6879999999999999E-2</v>
      </c>
      <c r="F20" s="62">
        <v>1.78</v>
      </c>
      <c r="G20" s="62">
        <v>1.78</v>
      </c>
      <c r="H20" s="62">
        <v>1.78</v>
      </c>
      <c r="I20" s="62">
        <v>1.78</v>
      </c>
      <c r="J20" s="45">
        <f>+E20*D20</f>
        <v>0.19445759999999998</v>
      </c>
      <c r="K20" s="63">
        <v>2.7570000000000001E-2</v>
      </c>
      <c r="L20" s="44">
        <v>1.78</v>
      </c>
      <c r="M20" s="44">
        <v>1.78</v>
      </c>
      <c r="N20" s="36"/>
      <c r="O20" s="36"/>
      <c r="P20" s="46">
        <f>+K20*D20</f>
        <v>0.31760640000000001</v>
      </c>
      <c r="Q20" s="66"/>
    </row>
    <row r="21" spans="2:17" ht="12.75" thickBot="1" x14ac:dyDescent="0.25">
      <c r="B21" s="47" t="s">
        <v>25</v>
      </c>
      <c r="C21" s="48"/>
      <c r="D21" s="49"/>
      <c r="E21" s="50"/>
      <c r="F21" s="51">
        <f>+SUM(F8:F20)</f>
        <v>21.364060000000006</v>
      </c>
      <c r="G21" s="51" t="e">
        <f>+SUM(G8:G20)</f>
        <v>#REF!</v>
      </c>
      <c r="H21" s="51" t="e">
        <f>+SUM(H8:H20)</f>
        <v>#REF!</v>
      </c>
      <c r="I21" s="51" t="e">
        <f>+SUM(I8:I20)</f>
        <v>#REF!</v>
      </c>
      <c r="J21" s="52">
        <f>+SUM(J8:J20)</f>
        <v>40.641282199999992</v>
      </c>
      <c r="K21" s="53"/>
      <c r="L21" s="54" t="e">
        <f>+SUM(L8:L20)</f>
        <v>#REF!</v>
      </c>
      <c r="M21" s="54" t="e">
        <f>+SUM(M8:M20)</f>
        <v>#REF!</v>
      </c>
      <c r="N21" s="55"/>
      <c r="O21" s="55"/>
      <c r="P21" s="56">
        <f>SUM(P8:P20)</f>
        <v>29.052233400000002</v>
      </c>
      <c r="Q21" s="66"/>
    </row>
    <row r="22" spans="2:17" x14ac:dyDescent="0.2">
      <c r="B22" s="57" t="s">
        <v>26</v>
      </c>
    </row>
    <row r="23" spans="2:17" x14ac:dyDescent="0.2">
      <c r="B23" s="57"/>
    </row>
    <row r="24" spans="2:17" x14ac:dyDescent="0.2">
      <c r="K24" s="64"/>
      <c r="P24" s="65"/>
    </row>
    <row r="25" spans="2:17" ht="14.25" x14ac:dyDescent="0.2">
      <c r="B25" s="2" t="s">
        <v>0</v>
      </c>
      <c r="C25" s="3"/>
      <c r="D25" s="3"/>
      <c r="E25" s="3"/>
      <c r="F25" s="3"/>
      <c r="G25" s="3"/>
      <c r="H25" s="3"/>
      <c r="I25" s="3"/>
      <c r="J25" s="3"/>
    </row>
    <row r="26" spans="2:17" ht="12.75" x14ac:dyDescent="0.2">
      <c r="B26" s="2" t="s">
        <v>42</v>
      </c>
      <c r="C26" s="3"/>
      <c r="D26" s="3"/>
      <c r="E26" s="3"/>
      <c r="F26" s="3"/>
      <c r="G26" s="3"/>
      <c r="H26" s="3"/>
      <c r="I26" s="3"/>
      <c r="J26" s="3"/>
    </row>
    <row r="27" spans="2:17" ht="12.75" thickBot="1" x14ac:dyDescent="0.25">
      <c r="F27" s="4">
        <v>1</v>
      </c>
      <c r="G27" s="4">
        <v>2</v>
      </c>
      <c r="H27" s="4">
        <v>3</v>
      </c>
      <c r="I27" s="4">
        <v>4</v>
      </c>
      <c r="J27" s="4"/>
      <c r="L27" s="4">
        <v>10</v>
      </c>
      <c r="M27" s="4">
        <v>15</v>
      </c>
    </row>
    <row r="28" spans="2:17" x14ac:dyDescent="0.2">
      <c r="B28" s="5" t="s">
        <v>1</v>
      </c>
      <c r="C28" s="6" t="s">
        <v>2</v>
      </c>
      <c r="D28" s="7" t="s">
        <v>3</v>
      </c>
      <c r="E28" s="78" t="s">
        <v>4</v>
      </c>
      <c r="F28" s="79"/>
      <c r="G28" s="79"/>
      <c r="H28" s="79"/>
      <c r="I28" s="79"/>
      <c r="J28" s="80"/>
      <c r="K28" s="81" t="s">
        <v>5</v>
      </c>
      <c r="L28" s="82"/>
      <c r="M28" s="82"/>
      <c r="N28" s="82"/>
      <c r="O28" s="82"/>
      <c r="P28" s="83"/>
    </row>
    <row r="29" spans="2:17" ht="24" x14ac:dyDescent="0.2">
      <c r="B29" s="8"/>
      <c r="C29" s="9"/>
      <c r="D29" s="10"/>
      <c r="E29" s="11" t="s">
        <v>6</v>
      </c>
      <c r="F29" s="9"/>
      <c r="G29" s="9"/>
      <c r="H29" s="9"/>
      <c r="I29" s="9"/>
      <c r="J29" s="12" t="s">
        <v>7</v>
      </c>
      <c r="K29" s="13" t="s">
        <v>8</v>
      </c>
      <c r="L29" s="14"/>
      <c r="M29" s="14"/>
      <c r="N29" s="15"/>
      <c r="O29" s="15"/>
      <c r="P29" s="16" t="s">
        <v>7</v>
      </c>
    </row>
    <row r="30" spans="2:17" x14ac:dyDescent="0.2">
      <c r="B30" s="17"/>
      <c r="C30" s="18"/>
      <c r="D30" s="19"/>
      <c r="E30" s="20" t="s">
        <v>9</v>
      </c>
      <c r="F30" s="21" t="s">
        <v>10</v>
      </c>
      <c r="G30" s="21" t="s">
        <v>10</v>
      </c>
      <c r="H30" s="21" t="s">
        <v>10</v>
      </c>
      <c r="I30" s="21" t="s">
        <v>10</v>
      </c>
      <c r="J30" s="22" t="s">
        <v>11</v>
      </c>
      <c r="K30" s="23" t="s">
        <v>9</v>
      </c>
      <c r="L30" s="24"/>
      <c r="M30" s="24"/>
      <c r="N30" s="25"/>
      <c r="O30" s="25"/>
      <c r="P30" s="26" t="s">
        <v>11</v>
      </c>
    </row>
    <row r="31" spans="2:17" x14ac:dyDescent="0.2">
      <c r="B31" s="27" t="s">
        <v>12</v>
      </c>
      <c r="C31" s="28" t="s">
        <v>13</v>
      </c>
      <c r="D31" s="29">
        <v>15</v>
      </c>
      <c r="E31" s="37">
        <v>0.31820999999999999</v>
      </c>
      <c r="F31" s="30">
        <v>0.28655000000000003</v>
      </c>
      <c r="G31" s="31" t="e">
        <f>+#REF!*G27</f>
        <v>#REF!</v>
      </c>
      <c r="H31" s="31" t="e">
        <f>+#REF!*H27</f>
        <v>#REF!</v>
      </c>
      <c r="I31" s="31" t="e">
        <f>+#REF!*I27</f>
        <v>#REF!</v>
      </c>
      <c r="J31" s="32">
        <f>+E31*D31</f>
        <v>4.7731500000000002</v>
      </c>
      <c r="K31" s="33">
        <v>0.43669999999999998</v>
      </c>
      <c r="L31" s="34" t="e">
        <f>+#REF!*L27</f>
        <v>#REF!</v>
      </c>
      <c r="M31" s="34" t="e">
        <f>+#REF!*M27</f>
        <v>#REF!</v>
      </c>
      <c r="N31" s="35"/>
      <c r="O31" s="35"/>
      <c r="P31" s="39">
        <f>+K31*D31</f>
        <v>6.5504999999999995</v>
      </c>
      <c r="Q31" s="66"/>
    </row>
    <row r="32" spans="2:17" x14ac:dyDescent="0.2">
      <c r="B32" s="27" t="s">
        <v>14</v>
      </c>
      <c r="C32" s="28" t="s">
        <v>15</v>
      </c>
      <c r="D32" s="29">
        <v>1</v>
      </c>
      <c r="E32" s="67">
        <v>22</v>
      </c>
      <c r="F32" s="31">
        <v>2.09</v>
      </c>
      <c r="G32" s="31">
        <v>2.09</v>
      </c>
      <c r="H32" s="31">
        <v>2.09</v>
      </c>
      <c r="I32" s="31">
        <v>2.09</v>
      </c>
      <c r="J32" s="32">
        <f>+E32*D32/44</f>
        <v>0.5</v>
      </c>
      <c r="K32" s="33">
        <v>5.19</v>
      </c>
      <c r="L32" s="34">
        <v>2.09</v>
      </c>
      <c r="M32" s="34">
        <v>2.09</v>
      </c>
      <c r="N32" s="35"/>
      <c r="O32" s="35"/>
      <c r="P32" s="39">
        <f t="shared" ref="P32:P36" si="2">+K32*D32</f>
        <v>5.19</v>
      </c>
      <c r="Q32" s="66"/>
    </row>
    <row r="33" spans="2:18" x14ac:dyDescent="0.2">
      <c r="B33" s="38" t="s">
        <v>16</v>
      </c>
      <c r="C33" s="28" t="s">
        <v>13</v>
      </c>
      <c r="D33" s="29">
        <v>15</v>
      </c>
      <c r="E33" s="37">
        <v>0.14835000000000001</v>
      </c>
      <c r="F33" s="31">
        <v>0.18348999999999999</v>
      </c>
      <c r="G33" s="31" t="e">
        <f>+#REF!*G27</f>
        <v>#REF!</v>
      </c>
      <c r="H33" s="31" t="e">
        <f>+#REF!*H27</f>
        <v>#REF!</v>
      </c>
      <c r="I33" s="31" t="e">
        <f>+#REF!*I27</f>
        <v>#REF!</v>
      </c>
      <c r="J33" s="32">
        <f>+E33*D33</f>
        <v>2.22525</v>
      </c>
      <c r="K33" s="33">
        <v>0.12640999999999999</v>
      </c>
      <c r="L33" s="31" t="e">
        <f>+#REF!*L27</f>
        <v>#REF!</v>
      </c>
      <c r="M33" s="31" t="e">
        <f>+#REF!*M27</f>
        <v>#REF!</v>
      </c>
      <c r="N33" s="36"/>
      <c r="O33" s="36"/>
      <c r="P33" s="39">
        <f>+K33*D33</f>
        <v>1.89615</v>
      </c>
      <c r="Q33" s="66"/>
    </row>
    <row r="34" spans="2:18" ht="24" x14ac:dyDescent="0.2">
      <c r="B34" s="38" t="s">
        <v>17</v>
      </c>
      <c r="C34" s="28" t="s">
        <v>15</v>
      </c>
      <c r="D34" s="29">
        <v>1</v>
      </c>
      <c r="E34" s="67">
        <v>17.8</v>
      </c>
      <c r="F34" s="31">
        <v>1.78</v>
      </c>
      <c r="G34" s="31">
        <v>1.78</v>
      </c>
      <c r="H34" s="31">
        <v>1.78</v>
      </c>
      <c r="I34" s="31">
        <v>1.78</v>
      </c>
      <c r="J34" s="32">
        <f>+E34*D34/44</f>
        <v>0.40454545454545454</v>
      </c>
      <c r="K34" s="76">
        <v>2.1</v>
      </c>
      <c r="L34" s="31">
        <v>1.78</v>
      </c>
      <c r="M34" s="31">
        <v>1.78</v>
      </c>
      <c r="N34" s="36"/>
      <c r="O34" s="36"/>
      <c r="P34" s="39">
        <f t="shared" si="2"/>
        <v>2.1</v>
      </c>
      <c r="Q34" s="66"/>
    </row>
    <row r="35" spans="2:18" x14ac:dyDescent="0.2">
      <c r="B35" s="38" t="s">
        <v>18</v>
      </c>
      <c r="C35" s="28" t="s">
        <v>13</v>
      </c>
      <c r="D35" s="29">
        <v>15</v>
      </c>
      <c r="E35" s="37">
        <v>0.54227999999999998</v>
      </c>
      <c r="F35" s="31">
        <v>0.59538999999999997</v>
      </c>
      <c r="G35" s="31" t="e">
        <f>+#REF!*G27</f>
        <v>#REF!</v>
      </c>
      <c r="H35" s="31" t="e">
        <f>+#REF!*H27</f>
        <v>#REF!</v>
      </c>
      <c r="I35" s="31" t="e">
        <f>+#REF!*I27</f>
        <v>#REF!</v>
      </c>
      <c r="J35" s="32">
        <f>+E35*D35</f>
        <v>8.1341999999999999</v>
      </c>
      <c r="K35" s="33">
        <v>0.52859</v>
      </c>
      <c r="L35" s="31" t="e">
        <f>+#REF!*L27</f>
        <v>#REF!</v>
      </c>
      <c r="M35" s="31" t="e">
        <f>+#REF!*M27</f>
        <v>#REF!</v>
      </c>
      <c r="N35" s="36"/>
      <c r="O35" s="36"/>
      <c r="P35" s="39">
        <f>+K35*D35</f>
        <v>7.9288499999999997</v>
      </c>
      <c r="Q35" s="66"/>
    </row>
    <row r="36" spans="2:18" ht="24" x14ac:dyDescent="0.2">
      <c r="B36" s="38" t="s">
        <v>19</v>
      </c>
      <c r="C36" s="28" t="s">
        <v>15</v>
      </c>
      <c r="D36" s="29">
        <v>1</v>
      </c>
      <c r="E36" s="67">
        <v>20.2</v>
      </c>
      <c r="F36" s="31">
        <v>1.78</v>
      </c>
      <c r="G36" s="31">
        <v>1.78</v>
      </c>
      <c r="H36" s="31">
        <v>1.78</v>
      </c>
      <c r="I36" s="31">
        <v>1.78</v>
      </c>
      <c r="J36" s="32">
        <f>+E36*D36/44</f>
        <v>0.45909090909090905</v>
      </c>
      <c r="K36" s="33">
        <v>1.41</v>
      </c>
      <c r="L36" s="31">
        <v>1.78</v>
      </c>
      <c r="M36" s="31">
        <v>1.78</v>
      </c>
      <c r="N36" s="36"/>
      <c r="O36" s="36"/>
      <c r="P36" s="39">
        <f t="shared" si="2"/>
        <v>1.41</v>
      </c>
      <c r="Q36" s="66"/>
    </row>
    <row r="37" spans="2:18" ht="25.5" customHeight="1" x14ac:dyDescent="0.2">
      <c r="B37" s="38" t="s">
        <v>20</v>
      </c>
      <c r="C37" s="28" t="s">
        <v>13</v>
      </c>
      <c r="D37" s="29">
        <v>15</v>
      </c>
      <c r="E37" s="37">
        <v>0.1028</v>
      </c>
      <c r="F37" s="31">
        <v>0.11534999999999999</v>
      </c>
      <c r="G37" s="31" t="e">
        <f>+#REF!*G27</f>
        <v>#REF!</v>
      </c>
      <c r="H37" s="31" t="e">
        <f>+#REF!*H27</f>
        <v>#REF!</v>
      </c>
      <c r="I37" s="31" t="e">
        <f>+#REF!*I27</f>
        <v>#REF!</v>
      </c>
      <c r="J37" s="32">
        <f>+E37*D37</f>
        <v>1.542</v>
      </c>
      <c r="K37" s="76">
        <v>0</v>
      </c>
      <c r="L37" s="31">
        <v>0.11534999999999999</v>
      </c>
      <c r="M37" s="31" t="e">
        <f>+#REF!*M27</f>
        <v>#REF!</v>
      </c>
      <c r="N37" s="31" t="e">
        <f>+#REF!*N27</f>
        <v>#REF!</v>
      </c>
      <c r="O37" s="31" t="e">
        <f>+#REF!*O27</f>
        <v>#REF!</v>
      </c>
      <c r="P37" s="39">
        <f>+K37*D37</f>
        <v>0</v>
      </c>
      <c r="Q37" s="66"/>
    </row>
    <row r="38" spans="2:18" ht="14.25" customHeight="1" x14ac:dyDescent="0.2">
      <c r="B38" s="38" t="s">
        <v>21</v>
      </c>
      <c r="C38" s="28" t="s">
        <v>22</v>
      </c>
      <c r="D38" s="29">
        <v>15</v>
      </c>
      <c r="E38" s="37">
        <v>26.412500000000001</v>
      </c>
      <c r="F38" s="31">
        <v>3.3279999999999997E-2</v>
      </c>
      <c r="G38" s="31" t="e">
        <f>+#REF!*G27</f>
        <v>#REF!</v>
      </c>
      <c r="H38" s="31" t="e">
        <f>+#REF!*H27</f>
        <v>#REF!</v>
      </c>
      <c r="I38" s="31" t="e">
        <f>+#REF!*I27</f>
        <v>#REF!</v>
      </c>
      <c r="J38" s="32">
        <f>+D38/50*0.1*E38</f>
        <v>0.79237500000000005</v>
      </c>
      <c r="K38" s="37">
        <v>26.412500000000001</v>
      </c>
      <c r="L38" s="31">
        <v>3.3279999999999997E-2</v>
      </c>
      <c r="M38" s="31" t="e">
        <f>+#REF!*M27</f>
        <v>#REF!</v>
      </c>
      <c r="N38" s="31" t="e">
        <f>+#REF!*N27</f>
        <v>#REF!</v>
      </c>
      <c r="O38" s="31" t="e">
        <f>+#REF!*O27</f>
        <v>#REF!</v>
      </c>
      <c r="P38" s="39">
        <f>+D38/50*K38*0.1</f>
        <v>0.79237500000000005</v>
      </c>
      <c r="Q38" s="66"/>
    </row>
    <row r="39" spans="2:18" ht="15.75" customHeight="1" x14ac:dyDescent="0.2">
      <c r="B39" s="38" t="s">
        <v>23</v>
      </c>
      <c r="C39" s="28" t="s">
        <v>24</v>
      </c>
      <c r="D39" s="29">
        <v>30</v>
      </c>
      <c r="E39" s="37">
        <v>0.66300000000000003</v>
      </c>
      <c r="F39" s="31">
        <f>+E39*30</f>
        <v>19.89</v>
      </c>
      <c r="G39" s="31">
        <v>5.28</v>
      </c>
      <c r="H39" s="31">
        <v>5.28</v>
      </c>
      <c r="I39" s="31">
        <v>5.28</v>
      </c>
      <c r="J39" s="32">
        <f>+E39*D39/44</f>
        <v>0.45204545454545458</v>
      </c>
      <c r="K39" s="76">
        <v>0</v>
      </c>
      <c r="L39" s="31">
        <f>+K39*30</f>
        <v>0</v>
      </c>
      <c r="M39" s="31">
        <v>5.28</v>
      </c>
      <c r="N39" s="31">
        <v>5.28</v>
      </c>
      <c r="O39" s="31">
        <v>5.28</v>
      </c>
      <c r="P39" s="39">
        <f>+K39*D39/44</f>
        <v>0</v>
      </c>
      <c r="Q39" s="66"/>
    </row>
    <row r="40" spans="2:18" ht="25.5" x14ac:dyDescent="0.2">
      <c r="B40" s="38" t="s">
        <v>31</v>
      </c>
      <c r="C40" s="28" t="s">
        <v>13</v>
      </c>
      <c r="D40" s="74">
        <v>1</v>
      </c>
      <c r="E40" s="37">
        <v>5.2819999999999999E-2</v>
      </c>
      <c r="F40" s="30">
        <v>1.78</v>
      </c>
      <c r="G40" s="30">
        <v>1.78</v>
      </c>
      <c r="H40" s="30">
        <v>1.78</v>
      </c>
      <c r="I40" s="30">
        <v>1.78</v>
      </c>
      <c r="J40" s="39">
        <f>+E40*D40</f>
        <v>5.2819999999999999E-2</v>
      </c>
      <c r="K40" s="76">
        <v>5.4179999999999999E-2</v>
      </c>
      <c r="L40" s="31">
        <v>1.78</v>
      </c>
      <c r="M40" s="31">
        <v>1.78</v>
      </c>
      <c r="N40" s="36"/>
      <c r="O40" s="36"/>
      <c r="P40" s="39">
        <f>+K40*D40</f>
        <v>5.4179999999999999E-2</v>
      </c>
      <c r="Q40" s="66"/>
      <c r="R40" s="73"/>
    </row>
    <row r="41" spans="2:18" ht="24" x14ac:dyDescent="0.2">
      <c r="B41" s="38" t="s">
        <v>35</v>
      </c>
      <c r="C41" s="28" t="s">
        <v>13</v>
      </c>
      <c r="D41" s="74">
        <v>1</v>
      </c>
      <c r="E41" s="37">
        <v>0.34144999999999998</v>
      </c>
      <c r="F41" s="30">
        <v>1.78</v>
      </c>
      <c r="G41" s="30">
        <v>1.78</v>
      </c>
      <c r="H41" s="30">
        <v>1.78</v>
      </c>
      <c r="I41" s="30">
        <v>1.78</v>
      </c>
      <c r="J41" s="39">
        <f>+E41*D41</f>
        <v>0.34144999999999998</v>
      </c>
      <c r="K41" s="33">
        <v>8.7999999999999995E-2</v>
      </c>
      <c r="L41" s="31">
        <v>1.78</v>
      </c>
      <c r="M41" s="31">
        <v>1.78</v>
      </c>
      <c r="N41" s="36"/>
      <c r="O41" s="36"/>
      <c r="P41" s="39">
        <f>+K41*D41</f>
        <v>8.7999999999999995E-2</v>
      </c>
      <c r="Q41" s="66"/>
      <c r="R41" s="73"/>
    </row>
    <row r="42" spans="2:18" ht="30.75" customHeight="1" x14ac:dyDescent="0.2">
      <c r="B42" s="40" t="s">
        <v>32</v>
      </c>
      <c r="C42" s="41" t="s">
        <v>13</v>
      </c>
      <c r="D42" s="42">
        <v>1</v>
      </c>
      <c r="E42" s="43">
        <v>9.0959999999999999E-2</v>
      </c>
      <c r="F42" s="62">
        <v>1.78</v>
      </c>
      <c r="G42" s="62">
        <v>1.78</v>
      </c>
      <c r="H42" s="62">
        <v>1.78</v>
      </c>
      <c r="I42" s="62">
        <v>1.78</v>
      </c>
      <c r="J42" s="39">
        <f>+E42*D42</f>
        <v>9.0959999999999999E-2</v>
      </c>
      <c r="K42" s="63">
        <v>0.10667</v>
      </c>
      <c r="L42" s="44">
        <v>1.78</v>
      </c>
      <c r="M42" s="44">
        <v>1.78</v>
      </c>
      <c r="N42" s="36"/>
      <c r="O42" s="36"/>
      <c r="P42" s="39">
        <f>+K42*D42</f>
        <v>0.10667</v>
      </c>
      <c r="Q42" s="66"/>
      <c r="R42" s="70"/>
    </row>
    <row r="43" spans="2:18" ht="30.75" customHeight="1" thickBot="1" x14ac:dyDescent="0.25">
      <c r="B43" s="40" t="s">
        <v>37</v>
      </c>
      <c r="C43" s="41" t="s">
        <v>13</v>
      </c>
      <c r="D43" s="42">
        <v>1</v>
      </c>
      <c r="E43" s="43">
        <v>1.6879999999999999E-2</v>
      </c>
      <c r="F43" s="62">
        <v>1.78</v>
      </c>
      <c r="G43" s="62">
        <v>1.78</v>
      </c>
      <c r="H43" s="62">
        <v>1.78</v>
      </c>
      <c r="I43" s="62">
        <v>1.78</v>
      </c>
      <c r="J43" s="39">
        <f>+E43*D43</f>
        <v>1.6879999999999999E-2</v>
      </c>
      <c r="K43" s="63">
        <v>2.7570000000000001E-2</v>
      </c>
      <c r="L43" s="44">
        <v>1.78</v>
      </c>
      <c r="M43" s="44">
        <v>1.78</v>
      </c>
      <c r="N43" s="36"/>
      <c r="O43" s="36"/>
      <c r="P43" s="39">
        <f>+K43*D43</f>
        <v>2.7570000000000001E-2</v>
      </c>
      <c r="Q43" s="66"/>
      <c r="R43" s="70"/>
    </row>
    <row r="44" spans="2:18" ht="12.75" thickBot="1" x14ac:dyDescent="0.25">
      <c r="B44" s="47" t="s">
        <v>25</v>
      </c>
      <c r="C44" s="48"/>
      <c r="D44" s="49"/>
      <c r="E44" s="50"/>
      <c r="F44" s="51">
        <f>+SUM(F31:F42)</f>
        <v>32.094060000000006</v>
      </c>
      <c r="G44" s="51" t="e">
        <f>+SUM(G31:G42)</f>
        <v>#REF!</v>
      </c>
      <c r="H44" s="51" t="e">
        <f>+SUM(H31:H42)</f>
        <v>#REF!</v>
      </c>
      <c r="I44" s="51" t="e">
        <f>+SUM(I31:I42)</f>
        <v>#REF!</v>
      </c>
      <c r="J44" s="52">
        <f>+SUM(J31:J43)</f>
        <v>19.784766818181819</v>
      </c>
      <c r="K44" s="53"/>
      <c r="L44" s="68" t="e">
        <f>+SUM(L31:L42)</f>
        <v>#REF!</v>
      </c>
      <c r="M44" s="68" t="e">
        <f>+SUM(M31:M42)</f>
        <v>#REF!</v>
      </c>
      <c r="N44" s="69"/>
      <c r="O44" s="69"/>
      <c r="P44" s="56">
        <f>SUM(P31:P42)</f>
        <v>26.116725000000002</v>
      </c>
      <c r="Q44" s="66"/>
    </row>
    <row r="45" spans="2:18" x14ac:dyDescent="0.2">
      <c r="B45" s="57" t="s">
        <v>54</v>
      </c>
    </row>
    <row r="46" spans="2:18" x14ac:dyDescent="0.2">
      <c r="B46" s="58" t="s">
        <v>27</v>
      </c>
      <c r="P46" s="70"/>
    </row>
    <row r="47" spans="2:18" x14ac:dyDescent="0.2">
      <c r="K47" s="64"/>
      <c r="P47" s="71"/>
    </row>
    <row r="48" spans="2:18" x14ac:dyDescent="0.2">
      <c r="P48" s="75" t="s">
        <v>33</v>
      </c>
    </row>
    <row r="49" spans="16:16" x14ac:dyDescent="0.2">
      <c r="P49" s="72"/>
    </row>
  </sheetData>
  <mergeCells count="4">
    <mergeCell ref="E5:J5"/>
    <mergeCell ref="K5:P5"/>
    <mergeCell ref="E28:J28"/>
    <mergeCell ref="K28:P28"/>
  </mergeCells>
  <pageMargins left="0.74803149606299213" right="0.74803149606299213" top="0.98425196850393704" bottom="0.98425196850393704" header="0" footer="0"/>
  <pageSetup paperSize="9" scale="86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4"/>
    <pageSetUpPr fitToPage="1"/>
  </sheetPr>
  <dimension ref="B1:AF49"/>
  <sheetViews>
    <sheetView topLeftCell="A31" workbookViewId="0">
      <selection activeCell="B46" sqref="B46"/>
    </sheetView>
  </sheetViews>
  <sheetFormatPr defaultRowHeight="12" x14ac:dyDescent="0.2"/>
  <cols>
    <col min="1" max="1" width="1.140625" style="1" customWidth="1"/>
    <col min="2" max="2" width="20.28515625" style="1" customWidth="1"/>
    <col min="3" max="3" width="9.28515625" style="1" customWidth="1"/>
    <col min="4" max="4" width="7.42578125" style="1" customWidth="1"/>
    <col min="5" max="5" width="12.5703125" style="1" customWidth="1"/>
    <col min="6" max="9" width="0" style="1" hidden="1" customWidth="1"/>
    <col min="10" max="10" width="11.85546875" style="1" customWidth="1"/>
    <col min="11" max="11" width="11.28515625" style="1" customWidth="1"/>
    <col min="12" max="15" width="0" style="1" hidden="1" customWidth="1"/>
    <col min="16" max="16" width="13.42578125" style="1" customWidth="1"/>
    <col min="17" max="17" width="8.7109375" style="1" customWidth="1"/>
    <col min="18" max="18" width="20" style="1" customWidth="1"/>
    <col min="19" max="19" width="9.85546875" style="1" customWidth="1"/>
    <col min="20" max="20" width="7.42578125" style="1" customWidth="1"/>
    <col min="21" max="21" width="12.28515625" style="1" customWidth="1"/>
    <col min="22" max="25" width="0" style="1" hidden="1" customWidth="1"/>
    <col min="26" max="26" width="12.140625" style="1" customWidth="1"/>
    <col min="27" max="27" width="12" style="1" customWidth="1"/>
    <col min="28" max="31" width="0" style="1" hidden="1" customWidth="1"/>
    <col min="32" max="32" width="13.42578125" style="1" customWidth="1"/>
    <col min="33" max="33" width="4" style="1" customWidth="1"/>
    <col min="34" max="16384" width="9.140625" style="1"/>
  </cols>
  <sheetData>
    <row r="1" spans="2:32" s="57" customFormat="1" ht="11.25" x14ac:dyDescent="0.2">
      <c r="B1" s="58"/>
      <c r="C1" s="58"/>
      <c r="D1" s="58"/>
      <c r="E1" s="58"/>
      <c r="F1" s="59"/>
      <c r="G1" s="59"/>
      <c r="H1" s="59"/>
      <c r="I1" s="59"/>
      <c r="J1" s="59"/>
      <c r="K1" s="59"/>
      <c r="L1" s="60"/>
      <c r="M1" s="60"/>
      <c r="P1" s="61"/>
      <c r="R1" s="58"/>
      <c r="S1" s="58"/>
      <c r="T1" s="58"/>
      <c r="U1" s="58"/>
      <c r="V1" s="59"/>
      <c r="W1" s="59"/>
      <c r="X1" s="59"/>
      <c r="Y1" s="59"/>
      <c r="Z1" s="59"/>
      <c r="AA1" s="59"/>
      <c r="AB1" s="60"/>
      <c r="AC1" s="60"/>
      <c r="AF1" s="61"/>
    </row>
    <row r="2" spans="2:32" ht="14.25" x14ac:dyDescent="0.2">
      <c r="B2" s="2" t="s">
        <v>40</v>
      </c>
      <c r="C2" s="3"/>
      <c r="D2" s="3"/>
      <c r="E2" s="3"/>
      <c r="F2" s="3"/>
      <c r="G2" s="3"/>
      <c r="H2" s="3"/>
      <c r="I2" s="3"/>
      <c r="J2" s="3"/>
    </row>
    <row r="3" spans="2:32" ht="12.75" x14ac:dyDescent="0.2">
      <c r="B3" s="2" t="s">
        <v>43</v>
      </c>
      <c r="C3" s="3"/>
      <c r="D3" s="3"/>
      <c r="E3" s="3"/>
      <c r="F3" s="3"/>
      <c r="G3" s="3"/>
      <c r="H3" s="3"/>
      <c r="I3" s="3"/>
      <c r="J3" s="3"/>
    </row>
    <row r="4" spans="2:32" ht="6.75" customHeight="1" thickBot="1" x14ac:dyDescent="0.25">
      <c r="F4" s="4">
        <v>1</v>
      </c>
      <c r="G4" s="4">
        <v>2</v>
      </c>
      <c r="H4" s="4">
        <v>3</v>
      </c>
      <c r="I4" s="4">
        <v>4</v>
      </c>
      <c r="J4" s="4"/>
      <c r="L4" s="4">
        <v>10</v>
      </c>
      <c r="M4" s="4">
        <v>15</v>
      </c>
    </row>
    <row r="5" spans="2:32" ht="25.5" customHeight="1" x14ac:dyDescent="0.2">
      <c r="B5" s="5" t="s">
        <v>1</v>
      </c>
      <c r="C5" s="6" t="s">
        <v>2</v>
      </c>
      <c r="D5" s="7" t="s">
        <v>3</v>
      </c>
      <c r="E5" s="78" t="s">
        <v>4</v>
      </c>
      <c r="F5" s="79"/>
      <c r="G5" s="79"/>
      <c r="H5" s="79"/>
      <c r="I5" s="79"/>
      <c r="J5" s="80"/>
      <c r="K5" s="81" t="s">
        <v>28</v>
      </c>
      <c r="L5" s="82"/>
      <c r="M5" s="82"/>
      <c r="N5" s="82"/>
      <c r="O5" s="82"/>
      <c r="P5" s="83"/>
    </row>
    <row r="6" spans="2:32" ht="24" x14ac:dyDescent="0.2">
      <c r="B6" s="8"/>
      <c r="C6" s="9"/>
      <c r="D6" s="10"/>
      <c r="E6" s="11" t="s">
        <v>6</v>
      </c>
      <c r="F6" s="9"/>
      <c r="G6" s="9"/>
      <c r="H6" s="9"/>
      <c r="I6" s="9"/>
      <c r="J6" s="12" t="s">
        <v>7</v>
      </c>
      <c r="K6" s="13" t="s">
        <v>8</v>
      </c>
      <c r="L6" s="14"/>
      <c r="M6" s="14"/>
      <c r="N6" s="15"/>
      <c r="O6" s="15"/>
      <c r="P6" s="16" t="s">
        <v>7</v>
      </c>
    </row>
    <row r="7" spans="2:32" x14ac:dyDescent="0.2">
      <c r="B7" s="17"/>
      <c r="C7" s="18"/>
      <c r="D7" s="19"/>
      <c r="E7" s="20" t="s">
        <v>9</v>
      </c>
      <c r="F7" s="21" t="s">
        <v>10</v>
      </c>
      <c r="G7" s="21" t="s">
        <v>10</v>
      </c>
      <c r="H7" s="21" t="s">
        <v>10</v>
      </c>
      <c r="I7" s="21" t="s">
        <v>10</v>
      </c>
      <c r="J7" s="22" t="s">
        <v>11</v>
      </c>
      <c r="K7" s="23" t="s">
        <v>9</v>
      </c>
      <c r="L7" s="24"/>
      <c r="M7" s="24"/>
      <c r="N7" s="25"/>
      <c r="O7" s="25"/>
      <c r="P7" s="26" t="s">
        <v>11</v>
      </c>
    </row>
    <row r="8" spans="2:32" x14ac:dyDescent="0.2">
      <c r="B8" s="27" t="s">
        <v>12</v>
      </c>
      <c r="C8" s="28" t="s">
        <v>13</v>
      </c>
      <c r="D8" s="29">
        <v>12</v>
      </c>
      <c r="E8" s="37">
        <v>0.31820999999999999</v>
      </c>
      <c r="F8" s="30">
        <v>0.28655000000000003</v>
      </c>
      <c r="G8" s="31" t="e">
        <f>+#REF!*G4</f>
        <v>#REF!</v>
      </c>
      <c r="H8" s="31" t="e">
        <f>+#REF!*H4</f>
        <v>#REF!</v>
      </c>
      <c r="I8" s="31" t="e">
        <f>+#REF!*I4</f>
        <v>#REF!</v>
      </c>
      <c r="J8" s="32">
        <f t="shared" ref="J8:J14" si="0">+E8*D8</f>
        <v>3.8185199999999999</v>
      </c>
      <c r="K8" s="33">
        <v>0.43669999999999998</v>
      </c>
      <c r="L8" s="34" t="e">
        <f>+#REF!*L4</f>
        <v>#REF!</v>
      </c>
      <c r="M8" s="34" t="e">
        <f>+#REF!*M4</f>
        <v>#REF!</v>
      </c>
      <c r="N8" s="35"/>
      <c r="O8" s="35"/>
      <c r="P8" s="39">
        <f t="shared" ref="P8:P14" si="1">+K8*D8</f>
        <v>5.2403999999999993</v>
      </c>
      <c r="Q8" s="66"/>
    </row>
    <row r="9" spans="2:32" x14ac:dyDescent="0.2">
      <c r="B9" s="27" t="s">
        <v>34</v>
      </c>
      <c r="C9" s="28" t="s">
        <v>15</v>
      </c>
      <c r="D9" s="29">
        <v>1</v>
      </c>
      <c r="E9" s="37">
        <v>3.67</v>
      </c>
      <c r="F9" s="31">
        <v>2.09</v>
      </c>
      <c r="G9" s="31">
        <v>2.09</v>
      </c>
      <c r="H9" s="31">
        <v>2.09</v>
      </c>
      <c r="I9" s="31">
        <v>2.09</v>
      </c>
      <c r="J9" s="32">
        <f t="shared" si="0"/>
        <v>3.67</v>
      </c>
      <c r="K9" s="33">
        <v>5.19</v>
      </c>
      <c r="L9" s="34">
        <v>2.09</v>
      </c>
      <c r="M9" s="34">
        <v>2.09</v>
      </c>
      <c r="N9" s="35"/>
      <c r="O9" s="35"/>
      <c r="P9" s="39">
        <f t="shared" si="1"/>
        <v>5.19</v>
      </c>
      <c r="Q9" s="66"/>
    </row>
    <row r="10" spans="2:32" x14ac:dyDescent="0.2">
      <c r="B10" s="38" t="s">
        <v>16</v>
      </c>
      <c r="C10" s="28" t="s">
        <v>13</v>
      </c>
      <c r="D10" s="29">
        <v>12</v>
      </c>
      <c r="E10" s="37">
        <v>0.14835000000000001</v>
      </c>
      <c r="F10" s="31">
        <v>0.18348999999999999</v>
      </c>
      <c r="G10" s="31" t="e">
        <f>+#REF!*G4</f>
        <v>#REF!</v>
      </c>
      <c r="H10" s="31" t="e">
        <f>+#REF!*H4</f>
        <v>#REF!</v>
      </c>
      <c r="I10" s="31" t="e">
        <f>+#REF!*I4</f>
        <v>#REF!</v>
      </c>
      <c r="J10" s="32">
        <f t="shared" si="0"/>
        <v>1.7802000000000002</v>
      </c>
      <c r="K10" s="33">
        <v>0.12640999999999999</v>
      </c>
      <c r="L10" s="31" t="e">
        <f>+#REF!*L4</f>
        <v>#REF!</v>
      </c>
      <c r="M10" s="31" t="e">
        <f>+#REF!*M4</f>
        <v>#REF!</v>
      </c>
      <c r="N10" s="36"/>
      <c r="O10" s="36"/>
      <c r="P10" s="39">
        <f t="shared" si="1"/>
        <v>1.5169199999999998</v>
      </c>
      <c r="Q10" s="66"/>
    </row>
    <row r="11" spans="2:32" ht="25.5" customHeight="1" x14ac:dyDescent="0.2">
      <c r="B11" s="38" t="s">
        <v>17</v>
      </c>
      <c r="C11" s="28" t="s">
        <v>15</v>
      </c>
      <c r="D11" s="29">
        <v>1</v>
      </c>
      <c r="E11" s="37">
        <v>2.97</v>
      </c>
      <c r="F11" s="31">
        <v>1.78</v>
      </c>
      <c r="G11" s="31">
        <v>1.78</v>
      </c>
      <c r="H11" s="31">
        <v>1.78</v>
      </c>
      <c r="I11" s="31">
        <v>1.78</v>
      </c>
      <c r="J11" s="32">
        <f t="shared" si="0"/>
        <v>2.97</v>
      </c>
      <c r="K11" s="76">
        <v>2.1</v>
      </c>
      <c r="L11" s="31">
        <v>1.78</v>
      </c>
      <c r="M11" s="31">
        <v>1.78</v>
      </c>
      <c r="N11" s="36"/>
      <c r="O11" s="36"/>
      <c r="P11" s="39">
        <f t="shared" si="1"/>
        <v>2.1</v>
      </c>
      <c r="Q11" s="66"/>
    </row>
    <row r="12" spans="2:32" x14ac:dyDescent="0.2">
      <c r="B12" s="38" t="s">
        <v>18</v>
      </c>
      <c r="C12" s="28" t="s">
        <v>13</v>
      </c>
      <c r="D12" s="29">
        <v>12</v>
      </c>
      <c r="E12" s="37">
        <v>0.54227999999999998</v>
      </c>
      <c r="F12" s="31">
        <v>0.59538999999999997</v>
      </c>
      <c r="G12" s="31" t="e">
        <f>+#REF!*G4</f>
        <v>#REF!</v>
      </c>
      <c r="H12" s="31" t="e">
        <f>+#REF!*H4</f>
        <v>#REF!</v>
      </c>
      <c r="I12" s="31" t="e">
        <f>+#REF!*I4</f>
        <v>#REF!</v>
      </c>
      <c r="J12" s="32">
        <f t="shared" si="0"/>
        <v>6.5073600000000003</v>
      </c>
      <c r="K12" s="33">
        <v>0.52859</v>
      </c>
      <c r="L12" s="31" t="e">
        <f>+#REF!*L4</f>
        <v>#REF!</v>
      </c>
      <c r="M12" s="31" t="e">
        <f>+#REF!*M4</f>
        <v>#REF!</v>
      </c>
      <c r="N12" s="36"/>
      <c r="O12" s="36"/>
      <c r="P12" s="39">
        <f t="shared" si="1"/>
        <v>6.3430800000000005</v>
      </c>
      <c r="Q12" s="66"/>
    </row>
    <row r="13" spans="2:32" ht="26.25" customHeight="1" x14ac:dyDescent="0.2">
      <c r="B13" s="38" t="s">
        <v>19</v>
      </c>
      <c r="C13" s="28" t="s">
        <v>15</v>
      </c>
      <c r="D13" s="29">
        <v>1</v>
      </c>
      <c r="E13" s="37">
        <v>3.37</v>
      </c>
      <c r="F13" s="31">
        <v>1.78</v>
      </c>
      <c r="G13" s="31">
        <v>1.78</v>
      </c>
      <c r="H13" s="31">
        <v>1.78</v>
      </c>
      <c r="I13" s="31">
        <v>1.78</v>
      </c>
      <c r="J13" s="32">
        <f t="shared" si="0"/>
        <v>3.37</v>
      </c>
      <c r="K13" s="33">
        <v>1.41</v>
      </c>
      <c r="L13" s="31">
        <v>1.78</v>
      </c>
      <c r="M13" s="31">
        <v>1.78</v>
      </c>
      <c r="N13" s="36"/>
      <c r="O13" s="36"/>
      <c r="P13" s="39">
        <f t="shared" si="1"/>
        <v>1.41</v>
      </c>
      <c r="Q13" s="66"/>
    </row>
    <row r="14" spans="2:32" ht="26.25" customHeight="1" x14ac:dyDescent="0.2">
      <c r="B14" s="38" t="s">
        <v>20</v>
      </c>
      <c r="C14" s="28" t="s">
        <v>13</v>
      </c>
      <c r="D14" s="29">
        <v>12</v>
      </c>
      <c r="E14" s="37">
        <v>0.1028</v>
      </c>
      <c r="F14" s="31">
        <v>0.11534999999999999</v>
      </c>
      <c r="G14" s="31" t="e">
        <f>+#REF!*G4</f>
        <v>#REF!</v>
      </c>
      <c r="H14" s="31" t="e">
        <f>+#REF!*H4</f>
        <v>#REF!</v>
      </c>
      <c r="I14" s="31" t="e">
        <f>+#REF!*I4</f>
        <v>#REF!</v>
      </c>
      <c r="J14" s="32">
        <f t="shared" si="0"/>
        <v>1.2336</v>
      </c>
      <c r="K14" s="76">
        <v>0</v>
      </c>
      <c r="L14" s="31" t="e">
        <f>+#REF!*L4</f>
        <v>#REF!</v>
      </c>
      <c r="M14" s="31" t="e">
        <f>+#REF!*M4</f>
        <v>#REF!</v>
      </c>
      <c r="N14" s="36"/>
      <c r="O14" s="36"/>
      <c r="P14" s="39">
        <f t="shared" si="1"/>
        <v>0</v>
      </c>
      <c r="Q14" s="66"/>
    </row>
    <row r="15" spans="2:32" ht="15" customHeight="1" x14ac:dyDescent="0.2">
      <c r="B15" s="38" t="s">
        <v>21</v>
      </c>
      <c r="C15" s="28" t="s">
        <v>22</v>
      </c>
      <c r="D15" s="29">
        <v>12</v>
      </c>
      <c r="E15" s="37">
        <v>26.412500000000001</v>
      </c>
      <c r="F15" s="31">
        <v>3.3279999999999997E-2</v>
      </c>
      <c r="G15" s="31" t="e">
        <f>+#REF!*G4</f>
        <v>#REF!</v>
      </c>
      <c r="H15" s="31" t="e">
        <f>+#REF!*H4</f>
        <v>#REF!</v>
      </c>
      <c r="I15" s="31" t="e">
        <f>+#REF!*I4</f>
        <v>#REF!</v>
      </c>
      <c r="J15" s="32">
        <f>+D15/50*E15*0.1</f>
        <v>0.63390000000000013</v>
      </c>
      <c r="K15" s="37">
        <v>26.412500000000001</v>
      </c>
      <c r="L15" s="31" t="e">
        <f>+#REF!*L4</f>
        <v>#REF!</v>
      </c>
      <c r="M15" s="31" t="e">
        <f>+#REF!*M4</f>
        <v>#REF!</v>
      </c>
      <c r="N15" s="36"/>
      <c r="O15" s="36"/>
      <c r="P15" s="39">
        <f>+D15/50*K15*0.1</f>
        <v>0.63390000000000013</v>
      </c>
      <c r="Q15" s="66"/>
    </row>
    <row r="16" spans="2:32" ht="13.5" customHeight="1" x14ac:dyDescent="0.2">
      <c r="B16" s="38" t="s">
        <v>23</v>
      </c>
      <c r="C16" s="28" t="s">
        <v>24</v>
      </c>
      <c r="D16" s="29">
        <v>30</v>
      </c>
      <c r="E16" s="37">
        <v>0.246</v>
      </c>
      <c r="F16" s="31">
        <f>+E16*30</f>
        <v>7.38</v>
      </c>
      <c r="G16" s="31">
        <v>5.28</v>
      </c>
      <c r="H16" s="31">
        <v>5.28</v>
      </c>
      <c r="I16" s="31">
        <v>5.28</v>
      </c>
      <c r="J16" s="32">
        <f>+E16*D16</f>
        <v>7.38</v>
      </c>
      <c r="K16" s="76">
        <v>0</v>
      </c>
      <c r="L16" s="31">
        <v>5.28</v>
      </c>
      <c r="M16" s="31">
        <v>5.28</v>
      </c>
      <c r="N16" s="36"/>
      <c r="O16" s="36"/>
      <c r="P16" s="39">
        <f>+K16*D16</f>
        <v>0</v>
      </c>
      <c r="Q16" s="66"/>
    </row>
    <row r="17" spans="2:17" ht="27.75" customHeight="1" x14ac:dyDescent="0.2">
      <c r="B17" s="38" t="s">
        <v>29</v>
      </c>
      <c r="C17" s="28" t="s">
        <v>13</v>
      </c>
      <c r="D17" s="29">
        <v>11.52</v>
      </c>
      <c r="E17" s="37">
        <v>5.2819999999999999E-2</v>
      </c>
      <c r="F17" s="30">
        <v>1.78</v>
      </c>
      <c r="G17" s="30">
        <v>1.78</v>
      </c>
      <c r="H17" s="30">
        <v>1.78</v>
      </c>
      <c r="I17" s="30">
        <v>1.78</v>
      </c>
      <c r="J17" s="32">
        <f>+E17*D17</f>
        <v>0.60848639999999998</v>
      </c>
      <c r="K17" s="33">
        <v>5.4179999999999999E-2</v>
      </c>
      <c r="L17" s="31">
        <v>1.78</v>
      </c>
      <c r="M17" s="31">
        <v>1.78</v>
      </c>
      <c r="N17" s="36"/>
      <c r="O17" s="36"/>
      <c r="P17" s="39">
        <f>+K17*D17</f>
        <v>0.62415359999999998</v>
      </c>
      <c r="Q17" s="66"/>
    </row>
    <row r="18" spans="2:17" ht="27.75" customHeight="1" x14ac:dyDescent="0.2">
      <c r="B18" s="38" t="s">
        <v>35</v>
      </c>
      <c r="C18" s="28" t="s">
        <v>13</v>
      </c>
      <c r="D18" s="29">
        <v>11.52</v>
      </c>
      <c r="E18" s="37">
        <v>0.34144999999999998</v>
      </c>
      <c r="F18" s="30">
        <v>1.78</v>
      </c>
      <c r="G18" s="30">
        <v>1.78</v>
      </c>
      <c r="H18" s="30">
        <v>1.78</v>
      </c>
      <c r="I18" s="30">
        <v>1.78</v>
      </c>
      <c r="J18" s="32">
        <f>+E18*D18</f>
        <v>3.9335039999999997</v>
      </c>
      <c r="K18" s="33">
        <v>8.7999999999999995E-2</v>
      </c>
      <c r="L18" s="31">
        <v>1.78</v>
      </c>
      <c r="M18" s="31">
        <v>1.78</v>
      </c>
      <c r="N18" s="36"/>
      <c r="O18" s="36"/>
      <c r="P18" s="39">
        <f>+K18*D18</f>
        <v>1.01376</v>
      </c>
      <c r="Q18" s="66"/>
    </row>
    <row r="19" spans="2:17" ht="27.75" customHeight="1" x14ac:dyDescent="0.2">
      <c r="B19" s="40" t="s">
        <v>30</v>
      </c>
      <c r="C19" s="41" t="s">
        <v>13</v>
      </c>
      <c r="D19" s="42">
        <v>11.52</v>
      </c>
      <c r="E19" s="43">
        <v>9.0959999999999999E-2</v>
      </c>
      <c r="F19" s="62">
        <v>1.78</v>
      </c>
      <c r="G19" s="62">
        <v>1.78</v>
      </c>
      <c r="H19" s="62">
        <v>1.78</v>
      </c>
      <c r="I19" s="62">
        <v>1.78</v>
      </c>
      <c r="J19" s="45">
        <f>+E19*D19</f>
        <v>1.0478592</v>
      </c>
      <c r="K19" s="63">
        <v>0.10667</v>
      </c>
      <c r="L19" s="44">
        <v>1.78</v>
      </c>
      <c r="M19" s="44">
        <v>1.78</v>
      </c>
      <c r="N19" s="36"/>
      <c r="O19" s="36"/>
      <c r="P19" s="46">
        <f>+K19*D19</f>
        <v>1.2288383999999999</v>
      </c>
      <c r="Q19" s="66"/>
    </row>
    <row r="20" spans="2:17" ht="28.5" customHeight="1" thickBot="1" x14ac:dyDescent="0.25">
      <c r="B20" s="40" t="s">
        <v>36</v>
      </c>
      <c r="C20" s="41" t="s">
        <v>13</v>
      </c>
      <c r="D20" s="42">
        <v>11.52</v>
      </c>
      <c r="E20" s="43">
        <v>1.6879999999999999E-2</v>
      </c>
      <c r="F20" s="62">
        <v>1.78</v>
      </c>
      <c r="G20" s="62">
        <v>1.78</v>
      </c>
      <c r="H20" s="62">
        <v>1.78</v>
      </c>
      <c r="I20" s="62">
        <v>1.78</v>
      </c>
      <c r="J20" s="45">
        <f>+E20*D20</f>
        <v>0.19445759999999998</v>
      </c>
      <c r="K20" s="63">
        <v>2.7570000000000001E-2</v>
      </c>
      <c r="L20" s="44">
        <v>1.78</v>
      </c>
      <c r="M20" s="44">
        <v>1.78</v>
      </c>
      <c r="N20" s="36"/>
      <c r="O20" s="36"/>
      <c r="P20" s="46">
        <f>+K20*D20</f>
        <v>0.31760640000000001</v>
      </c>
      <c r="Q20" s="66"/>
    </row>
    <row r="21" spans="2:17" ht="12.75" thickBot="1" x14ac:dyDescent="0.25">
      <c r="B21" s="47" t="s">
        <v>25</v>
      </c>
      <c r="C21" s="48"/>
      <c r="D21" s="49"/>
      <c r="E21" s="50"/>
      <c r="F21" s="51">
        <f>+SUM(F8:F20)</f>
        <v>21.364060000000006</v>
      </c>
      <c r="G21" s="51" t="e">
        <f>+SUM(G8:G20)</f>
        <v>#REF!</v>
      </c>
      <c r="H21" s="51" t="e">
        <f>+SUM(H8:H20)</f>
        <v>#REF!</v>
      </c>
      <c r="I21" s="51" t="e">
        <f>+SUM(I8:I20)</f>
        <v>#REF!</v>
      </c>
      <c r="J21" s="52">
        <f>+SUM(J8:J20)</f>
        <v>37.1478872</v>
      </c>
      <c r="K21" s="53"/>
      <c r="L21" s="54" t="e">
        <f>+SUM(L8:L20)</f>
        <v>#REF!</v>
      </c>
      <c r="M21" s="54" t="e">
        <f>+SUM(M8:M20)</f>
        <v>#REF!</v>
      </c>
      <c r="N21" s="55"/>
      <c r="O21" s="55"/>
      <c r="P21" s="56">
        <f>SUM(P8:P20)</f>
        <v>25.618658400000001</v>
      </c>
      <c r="Q21" s="66"/>
    </row>
    <row r="22" spans="2:17" x14ac:dyDescent="0.2">
      <c r="B22" s="57" t="s">
        <v>26</v>
      </c>
    </row>
    <row r="23" spans="2:17" x14ac:dyDescent="0.2">
      <c r="B23" s="57"/>
    </row>
    <row r="24" spans="2:17" x14ac:dyDescent="0.2">
      <c r="K24" s="64"/>
      <c r="P24" s="65"/>
    </row>
    <row r="25" spans="2:17" ht="14.25" x14ac:dyDescent="0.2">
      <c r="B25" s="2" t="s">
        <v>40</v>
      </c>
      <c r="C25" s="3"/>
      <c r="D25" s="3"/>
      <c r="E25" s="3"/>
      <c r="F25" s="3"/>
      <c r="G25" s="3"/>
      <c r="H25" s="3"/>
      <c r="I25" s="3"/>
      <c r="J25" s="3"/>
    </row>
    <row r="26" spans="2:17" ht="12.75" x14ac:dyDescent="0.2">
      <c r="B26" s="2" t="s">
        <v>42</v>
      </c>
      <c r="C26" s="3"/>
      <c r="D26" s="3"/>
      <c r="E26" s="3"/>
      <c r="F26" s="3"/>
      <c r="G26" s="3"/>
      <c r="H26" s="3"/>
      <c r="I26" s="3"/>
      <c r="J26" s="3"/>
    </row>
    <row r="27" spans="2:17" ht="12.75" thickBot="1" x14ac:dyDescent="0.25">
      <c r="F27" s="4">
        <v>1</v>
      </c>
      <c r="G27" s="4">
        <v>2</v>
      </c>
      <c r="H27" s="4">
        <v>3</v>
      </c>
      <c r="I27" s="4">
        <v>4</v>
      </c>
      <c r="J27" s="4"/>
      <c r="L27" s="4">
        <v>10</v>
      </c>
      <c r="M27" s="4">
        <v>15</v>
      </c>
    </row>
    <row r="28" spans="2:17" x14ac:dyDescent="0.2">
      <c r="B28" s="5" t="s">
        <v>1</v>
      </c>
      <c r="C28" s="6" t="s">
        <v>2</v>
      </c>
      <c r="D28" s="7" t="s">
        <v>3</v>
      </c>
      <c r="E28" s="78" t="s">
        <v>4</v>
      </c>
      <c r="F28" s="79"/>
      <c r="G28" s="79"/>
      <c r="H28" s="79"/>
      <c r="I28" s="79"/>
      <c r="J28" s="80"/>
      <c r="K28" s="81" t="s">
        <v>5</v>
      </c>
      <c r="L28" s="82"/>
      <c r="M28" s="82"/>
      <c r="N28" s="82"/>
      <c r="O28" s="82"/>
      <c r="P28" s="83"/>
    </row>
    <row r="29" spans="2:17" ht="24" x14ac:dyDescent="0.2">
      <c r="B29" s="8"/>
      <c r="C29" s="9"/>
      <c r="D29" s="10"/>
      <c r="E29" s="11" t="s">
        <v>6</v>
      </c>
      <c r="F29" s="9"/>
      <c r="G29" s="9"/>
      <c r="H29" s="9"/>
      <c r="I29" s="9"/>
      <c r="J29" s="12" t="s">
        <v>7</v>
      </c>
      <c r="K29" s="13" t="s">
        <v>8</v>
      </c>
      <c r="L29" s="14"/>
      <c r="M29" s="14"/>
      <c r="N29" s="15"/>
      <c r="O29" s="15"/>
      <c r="P29" s="16" t="s">
        <v>7</v>
      </c>
    </row>
    <row r="30" spans="2:17" x14ac:dyDescent="0.2">
      <c r="B30" s="17"/>
      <c r="C30" s="18"/>
      <c r="D30" s="19"/>
      <c r="E30" s="20" t="s">
        <v>9</v>
      </c>
      <c r="F30" s="21" t="s">
        <v>10</v>
      </c>
      <c r="G30" s="21" t="s">
        <v>10</v>
      </c>
      <c r="H30" s="21" t="s">
        <v>10</v>
      </c>
      <c r="I30" s="21" t="s">
        <v>10</v>
      </c>
      <c r="J30" s="22" t="s">
        <v>11</v>
      </c>
      <c r="K30" s="23" t="s">
        <v>9</v>
      </c>
      <c r="L30" s="24"/>
      <c r="M30" s="24"/>
      <c r="N30" s="25"/>
      <c r="O30" s="25"/>
      <c r="P30" s="26" t="s">
        <v>11</v>
      </c>
    </row>
    <row r="31" spans="2:17" x14ac:dyDescent="0.2">
      <c r="B31" s="27" t="s">
        <v>12</v>
      </c>
      <c r="C31" s="28" t="s">
        <v>13</v>
      </c>
      <c r="D31" s="29">
        <v>12</v>
      </c>
      <c r="E31" s="37">
        <v>0.31820999999999999</v>
      </c>
      <c r="F31" s="30">
        <v>0.28655000000000003</v>
      </c>
      <c r="G31" s="31" t="e">
        <f>+#REF!*G27</f>
        <v>#REF!</v>
      </c>
      <c r="H31" s="31" t="e">
        <f>+#REF!*H27</f>
        <v>#REF!</v>
      </c>
      <c r="I31" s="31" t="e">
        <f>+#REF!*I27</f>
        <v>#REF!</v>
      </c>
      <c r="J31" s="32">
        <f>+E31*D31</f>
        <v>3.8185199999999999</v>
      </c>
      <c r="K31" s="33">
        <v>0.43669999999999998</v>
      </c>
      <c r="L31" s="34" t="e">
        <f>+#REF!*L27</f>
        <v>#REF!</v>
      </c>
      <c r="M31" s="34" t="e">
        <f>+#REF!*M27</f>
        <v>#REF!</v>
      </c>
      <c r="N31" s="35"/>
      <c r="O31" s="35"/>
      <c r="P31" s="39">
        <f>+K31*D31</f>
        <v>5.2403999999999993</v>
      </c>
      <c r="Q31" s="66"/>
    </row>
    <row r="32" spans="2:17" x14ac:dyDescent="0.2">
      <c r="B32" s="27" t="s">
        <v>14</v>
      </c>
      <c r="C32" s="28" t="s">
        <v>15</v>
      </c>
      <c r="D32" s="29">
        <v>1</v>
      </c>
      <c r="E32" s="67">
        <v>22</v>
      </c>
      <c r="F32" s="31">
        <v>2.09</v>
      </c>
      <c r="G32" s="31">
        <v>2.09</v>
      </c>
      <c r="H32" s="31">
        <v>2.09</v>
      </c>
      <c r="I32" s="31">
        <v>2.09</v>
      </c>
      <c r="J32" s="32">
        <f>+E32*D32/44</f>
        <v>0.5</v>
      </c>
      <c r="K32" s="33">
        <v>5.19</v>
      </c>
      <c r="L32" s="34">
        <v>2.09</v>
      </c>
      <c r="M32" s="34">
        <v>2.09</v>
      </c>
      <c r="N32" s="35"/>
      <c r="O32" s="35"/>
      <c r="P32" s="39">
        <f t="shared" ref="P32:P36" si="2">+K32*D32</f>
        <v>5.19</v>
      </c>
      <c r="Q32" s="66"/>
    </row>
    <row r="33" spans="2:18" x14ac:dyDescent="0.2">
      <c r="B33" s="38" t="s">
        <v>16</v>
      </c>
      <c r="C33" s="28" t="s">
        <v>13</v>
      </c>
      <c r="D33" s="29">
        <v>12</v>
      </c>
      <c r="E33" s="37">
        <v>0.14835000000000001</v>
      </c>
      <c r="F33" s="31">
        <v>0.18348999999999999</v>
      </c>
      <c r="G33" s="31" t="e">
        <f>+#REF!*G27</f>
        <v>#REF!</v>
      </c>
      <c r="H33" s="31" t="e">
        <f>+#REF!*H27</f>
        <v>#REF!</v>
      </c>
      <c r="I33" s="31" t="e">
        <f>+#REF!*I27</f>
        <v>#REF!</v>
      </c>
      <c r="J33" s="32">
        <f>+E33*D33</f>
        <v>1.7802000000000002</v>
      </c>
      <c r="K33" s="33">
        <v>0.12640999999999999</v>
      </c>
      <c r="L33" s="31" t="e">
        <f>+#REF!*L27</f>
        <v>#REF!</v>
      </c>
      <c r="M33" s="31" t="e">
        <f>+#REF!*M27</f>
        <v>#REF!</v>
      </c>
      <c r="N33" s="36"/>
      <c r="O33" s="36"/>
      <c r="P33" s="39">
        <f>+K33*D33</f>
        <v>1.5169199999999998</v>
      </c>
      <c r="Q33" s="66"/>
    </row>
    <row r="34" spans="2:18" ht="24" x14ac:dyDescent="0.2">
      <c r="B34" s="38" t="s">
        <v>17</v>
      </c>
      <c r="C34" s="28" t="s">
        <v>15</v>
      </c>
      <c r="D34" s="29">
        <v>1</v>
      </c>
      <c r="E34" s="67">
        <v>17.8</v>
      </c>
      <c r="F34" s="31">
        <v>1.78</v>
      </c>
      <c r="G34" s="31">
        <v>1.78</v>
      </c>
      <c r="H34" s="31">
        <v>1.78</v>
      </c>
      <c r="I34" s="31">
        <v>1.78</v>
      </c>
      <c r="J34" s="32">
        <f>+E34*D34/44</f>
        <v>0.40454545454545454</v>
      </c>
      <c r="K34" s="76">
        <v>2.1</v>
      </c>
      <c r="L34" s="31">
        <v>1.78</v>
      </c>
      <c r="M34" s="31">
        <v>1.78</v>
      </c>
      <c r="N34" s="36"/>
      <c r="O34" s="36"/>
      <c r="P34" s="39">
        <f t="shared" si="2"/>
        <v>2.1</v>
      </c>
      <c r="Q34" s="66"/>
    </row>
    <row r="35" spans="2:18" x14ac:dyDescent="0.2">
      <c r="B35" s="38" t="s">
        <v>18</v>
      </c>
      <c r="C35" s="28" t="s">
        <v>13</v>
      </c>
      <c r="D35" s="29">
        <v>12</v>
      </c>
      <c r="E35" s="37">
        <v>0.54227999999999998</v>
      </c>
      <c r="F35" s="31">
        <v>0.59538999999999997</v>
      </c>
      <c r="G35" s="31" t="e">
        <f>+#REF!*G27</f>
        <v>#REF!</v>
      </c>
      <c r="H35" s="31" t="e">
        <f>+#REF!*H27</f>
        <v>#REF!</v>
      </c>
      <c r="I35" s="31" t="e">
        <f>+#REF!*I27</f>
        <v>#REF!</v>
      </c>
      <c r="J35" s="32">
        <f>+E35*D35</f>
        <v>6.5073600000000003</v>
      </c>
      <c r="K35" s="33">
        <v>0.52859</v>
      </c>
      <c r="L35" s="31" t="e">
        <f>+#REF!*L27</f>
        <v>#REF!</v>
      </c>
      <c r="M35" s="31" t="e">
        <f>+#REF!*M27</f>
        <v>#REF!</v>
      </c>
      <c r="N35" s="36"/>
      <c r="O35" s="36"/>
      <c r="P35" s="39">
        <f>+K35*D35</f>
        <v>6.3430800000000005</v>
      </c>
      <c r="Q35" s="66"/>
    </row>
    <row r="36" spans="2:18" ht="24" x14ac:dyDescent="0.2">
      <c r="B36" s="38" t="s">
        <v>19</v>
      </c>
      <c r="C36" s="28" t="s">
        <v>15</v>
      </c>
      <c r="D36" s="29">
        <v>1</v>
      </c>
      <c r="E36" s="67">
        <v>20.2</v>
      </c>
      <c r="F36" s="31">
        <v>1.78</v>
      </c>
      <c r="G36" s="31">
        <v>1.78</v>
      </c>
      <c r="H36" s="31">
        <v>1.78</v>
      </c>
      <c r="I36" s="31">
        <v>1.78</v>
      </c>
      <c r="J36" s="32">
        <f>+E36*D36/44</f>
        <v>0.45909090909090905</v>
      </c>
      <c r="K36" s="33">
        <v>1.41</v>
      </c>
      <c r="L36" s="31">
        <v>1.78</v>
      </c>
      <c r="M36" s="31">
        <v>1.78</v>
      </c>
      <c r="N36" s="36"/>
      <c r="O36" s="36"/>
      <c r="P36" s="39">
        <f t="shared" si="2"/>
        <v>1.41</v>
      </c>
      <c r="Q36" s="66"/>
    </row>
    <row r="37" spans="2:18" ht="25.5" customHeight="1" x14ac:dyDescent="0.2">
      <c r="B37" s="38" t="s">
        <v>20</v>
      </c>
      <c r="C37" s="28" t="s">
        <v>13</v>
      </c>
      <c r="D37" s="29">
        <v>12</v>
      </c>
      <c r="E37" s="37">
        <v>0.1028</v>
      </c>
      <c r="F37" s="31">
        <v>0.11534999999999999</v>
      </c>
      <c r="G37" s="31" t="e">
        <f>+#REF!*G27</f>
        <v>#REF!</v>
      </c>
      <c r="H37" s="31" t="e">
        <f>+#REF!*H27</f>
        <v>#REF!</v>
      </c>
      <c r="I37" s="31" t="e">
        <f>+#REF!*I27</f>
        <v>#REF!</v>
      </c>
      <c r="J37" s="32">
        <f>+E37*D37</f>
        <v>1.2336</v>
      </c>
      <c r="K37" s="76">
        <v>0</v>
      </c>
      <c r="L37" s="31">
        <v>0.11534999999999999</v>
      </c>
      <c r="M37" s="31" t="e">
        <f>+#REF!*M27</f>
        <v>#REF!</v>
      </c>
      <c r="N37" s="31" t="e">
        <f>+#REF!*N27</f>
        <v>#REF!</v>
      </c>
      <c r="O37" s="31" t="e">
        <f>+#REF!*O27</f>
        <v>#REF!</v>
      </c>
      <c r="P37" s="39">
        <f>+K37*D37</f>
        <v>0</v>
      </c>
      <c r="Q37" s="66"/>
    </row>
    <row r="38" spans="2:18" ht="14.25" customHeight="1" x14ac:dyDescent="0.2">
      <c r="B38" s="38" t="s">
        <v>21</v>
      </c>
      <c r="C38" s="28" t="s">
        <v>22</v>
      </c>
      <c r="D38" s="29">
        <v>12</v>
      </c>
      <c r="E38" s="37">
        <v>26.412500000000001</v>
      </c>
      <c r="F38" s="31">
        <v>3.3279999999999997E-2</v>
      </c>
      <c r="G38" s="31" t="e">
        <f>+#REF!*G27</f>
        <v>#REF!</v>
      </c>
      <c r="H38" s="31" t="e">
        <f>+#REF!*H27</f>
        <v>#REF!</v>
      </c>
      <c r="I38" s="31" t="e">
        <f>+#REF!*I27</f>
        <v>#REF!</v>
      </c>
      <c r="J38" s="32">
        <f>+D38/50*0.1*E38</f>
        <v>0.63390000000000002</v>
      </c>
      <c r="K38" s="37">
        <v>26.412500000000001</v>
      </c>
      <c r="L38" s="31">
        <v>3.3279999999999997E-2</v>
      </c>
      <c r="M38" s="31" t="e">
        <f>+#REF!*M27</f>
        <v>#REF!</v>
      </c>
      <c r="N38" s="31" t="e">
        <f>+#REF!*N27</f>
        <v>#REF!</v>
      </c>
      <c r="O38" s="31" t="e">
        <f>+#REF!*O27</f>
        <v>#REF!</v>
      </c>
      <c r="P38" s="39">
        <f>+D38/50*K38*0.1</f>
        <v>0.63390000000000013</v>
      </c>
      <c r="Q38" s="66"/>
    </row>
    <row r="39" spans="2:18" ht="15.75" customHeight="1" x14ac:dyDescent="0.2">
      <c r="B39" s="38" t="s">
        <v>23</v>
      </c>
      <c r="C39" s="28" t="s">
        <v>24</v>
      </c>
      <c r="D39" s="29">
        <v>30</v>
      </c>
      <c r="E39" s="37">
        <v>0.66300000000000003</v>
      </c>
      <c r="F39" s="31">
        <f>+E39*30</f>
        <v>19.89</v>
      </c>
      <c r="G39" s="31">
        <v>5.28</v>
      </c>
      <c r="H39" s="31">
        <v>5.28</v>
      </c>
      <c r="I39" s="31">
        <v>5.28</v>
      </c>
      <c r="J39" s="32">
        <f>+E39*D39/44</f>
        <v>0.45204545454545458</v>
      </c>
      <c r="K39" s="76">
        <v>0</v>
      </c>
      <c r="L39" s="31">
        <f>+K39*30</f>
        <v>0</v>
      </c>
      <c r="M39" s="31">
        <v>5.28</v>
      </c>
      <c r="N39" s="31">
        <v>5.28</v>
      </c>
      <c r="O39" s="31">
        <v>5.28</v>
      </c>
      <c r="P39" s="39">
        <f>+K39*D39/44</f>
        <v>0</v>
      </c>
      <c r="Q39" s="66"/>
    </row>
    <row r="40" spans="2:18" ht="25.5" x14ac:dyDescent="0.2">
      <c r="B40" s="38" t="s">
        <v>31</v>
      </c>
      <c r="C40" s="28" t="s">
        <v>13</v>
      </c>
      <c r="D40" s="74">
        <v>1</v>
      </c>
      <c r="E40" s="37">
        <v>5.2819999999999999E-2</v>
      </c>
      <c r="F40" s="30">
        <v>1.78</v>
      </c>
      <c r="G40" s="30">
        <v>1.78</v>
      </c>
      <c r="H40" s="30">
        <v>1.78</v>
      </c>
      <c r="I40" s="30">
        <v>1.78</v>
      </c>
      <c r="J40" s="39">
        <f>+E40*D40</f>
        <v>5.2819999999999999E-2</v>
      </c>
      <c r="K40" s="76">
        <v>5.4179999999999999E-2</v>
      </c>
      <c r="L40" s="31">
        <v>1.78</v>
      </c>
      <c r="M40" s="31">
        <v>1.78</v>
      </c>
      <c r="N40" s="36"/>
      <c r="O40" s="36"/>
      <c r="P40" s="39">
        <f>+K40*D40</f>
        <v>5.4179999999999999E-2</v>
      </c>
      <c r="Q40" s="66"/>
      <c r="R40" s="73"/>
    </row>
    <row r="41" spans="2:18" ht="24" x14ac:dyDescent="0.2">
      <c r="B41" s="38" t="s">
        <v>35</v>
      </c>
      <c r="C41" s="28" t="s">
        <v>13</v>
      </c>
      <c r="D41" s="74">
        <v>1</v>
      </c>
      <c r="E41" s="37">
        <v>0.34144999999999998</v>
      </c>
      <c r="F41" s="30">
        <v>1.78</v>
      </c>
      <c r="G41" s="30">
        <v>1.78</v>
      </c>
      <c r="H41" s="30">
        <v>1.78</v>
      </c>
      <c r="I41" s="30">
        <v>1.78</v>
      </c>
      <c r="J41" s="39">
        <f>+E41*D41</f>
        <v>0.34144999999999998</v>
      </c>
      <c r="K41" s="33">
        <v>8.7999999999999995E-2</v>
      </c>
      <c r="L41" s="31">
        <v>1.78</v>
      </c>
      <c r="M41" s="31">
        <v>1.78</v>
      </c>
      <c r="N41" s="36"/>
      <c r="O41" s="36"/>
      <c r="P41" s="39">
        <f>+K41*D41</f>
        <v>8.7999999999999995E-2</v>
      </c>
      <c r="Q41" s="66"/>
      <c r="R41" s="73"/>
    </row>
    <row r="42" spans="2:18" ht="30.75" customHeight="1" x14ac:dyDescent="0.2">
      <c r="B42" s="40" t="s">
        <v>32</v>
      </c>
      <c r="C42" s="41" t="s">
        <v>13</v>
      </c>
      <c r="D42" s="42">
        <v>1</v>
      </c>
      <c r="E42" s="43">
        <v>9.0959999999999999E-2</v>
      </c>
      <c r="F42" s="62">
        <v>1.78</v>
      </c>
      <c r="G42" s="62">
        <v>1.78</v>
      </c>
      <c r="H42" s="62">
        <v>1.78</v>
      </c>
      <c r="I42" s="62">
        <v>1.78</v>
      </c>
      <c r="J42" s="39">
        <f>+E42*D42</f>
        <v>9.0959999999999999E-2</v>
      </c>
      <c r="K42" s="63">
        <v>0.10667</v>
      </c>
      <c r="L42" s="44">
        <v>1.78</v>
      </c>
      <c r="M42" s="44">
        <v>1.78</v>
      </c>
      <c r="N42" s="36"/>
      <c r="O42" s="36"/>
      <c r="P42" s="39">
        <f>+K42*D42</f>
        <v>0.10667</v>
      </c>
      <c r="Q42" s="66"/>
      <c r="R42" s="70"/>
    </row>
    <row r="43" spans="2:18" ht="30.75" customHeight="1" thickBot="1" x14ac:dyDescent="0.25">
      <c r="B43" s="40" t="s">
        <v>37</v>
      </c>
      <c r="C43" s="41" t="s">
        <v>13</v>
      </c>
      <c r="D43" s="42">
        <v>1</v>
      </c>
      <c r="E43" s="43">
        <v>1.6879999999999999E-2</v>
      </c>
      <c r="F43" s="62">
        <v>1.78</v>
      </c>
      <c r="G43" s="62">
        <v>1.78</v>
      </c>
      <c r="H43" s="62">
        <v>1.78</v>
      </c>
      <c r="I43" s="62">
        <v>1.78</v>
      </c>
      <c r="J43" s="39">
        <f>+E43*D43</f>
        <v>1.6879999999999999E-2</v>
      </c>
      <c r="K43" s="63">
        <v>2.7570000000000001E-2</v>
      </c>
      <c r="L43" s="44">
        <v>1.78</v>
      </c>
      <c r="M43" s="44">
        <v>1.78</v>
      </c>
      <c r="N43" s="36"/>
      <c r="O43" s="36"/>
      <c r="P43" s="39">
        <f>+K43*D43</f>
        <v>2.7570000000000001E-2</v>
      </c>
      <c r="Q43" s="66"/>
      <c r="R43" s="70"/>
    </row>
    <row r="44" spans="2:18" ht="12.75" thickBot="1" x14ac:dyDescent="0.25">
      <c r="B44" s="47" t="s">
        <v>25</v>
      </c>
      <c r="C44" s="48"/>
      <c r="D44" s="49"/>
      <c r="E44" s="50"/>
      <c r="F44" s="51">
        <f>+SUM(F31:F42)</f>
        <v>32.094060000000006</v>
      </c>
      <c r="G44" s="51" t="e">
        <f>+SUM(G31:G42)</f>
        <v>#REF!</v>
      </c>
      <c r="H44" s="51" t="e">
        <f>+SUM(H31:H42)</f>
        <v>#REF!</v>
      </c>
      <c r="I44" s="51" t="e">
        <f>+SUM(I31:I42)</f>
        <v>#REF!</v>
      </c>
      <c r="J44" s="52">
        <f>+SUM(J31:J43)</f>
        <v>16.291371818181819</v>
      </c>
      <c r="K44" s="53"/>
      <c r="L44" s="68" t="e">
        <f>+SUM(L31:L42)</f>
        <v>#REF!</v>
      </c>
      <c r="M44" s="68" t="e">
        <f>+SUM(M31:M42)</f>
        <v>#REF!</v>
      </c>
      <c r="N44" s="69"/>
      <c r="O44" s="69"/>
      <c r="P44" s="56">
        <f>SUM(P31:P42)</f>
        <v>22.683150000000001</v>
      </c>
      <c r="Q44" s="66"/>
    </row>
    <row r="45" spans="2:18" x14ac:dyDescent="0.2">
      <c r="B45" s="57" t="s">
        <v>54</v>
      </c>
    </row>
    <row r="46" spans="2:18" x14ac:dyDescent="0.2">
      <c r="B46" s="58" t="s">
        <v>27</v>
      </c>
      <c r="P46" s="70"/>
    </row>
    <row r="47" spans="2:18" x14ac:dyDescent="0.2">
      <c r="K47" s="64"/>
      <c r="P47" s="71"/>
    </row>
    <row r="48" spans="2:18" x14ac:dyDescent="0.2">
      <c r="P48" s="75" t="s">
        <v>33</v>
      </c>
    </row>
    <row r="49" spans="16:16" x14ac:dyDescent="0.2">
      <c r="P49" s="72"/>
    </row>
  </sheetData>
  <mergeCells count="4">
    <mergeCell ref="E5:J5"/>
    <mergeCell ref="K5:P5"/>
    <mergeCell ref="E28:J28"/>
    <mergeCell ref="K28:P28"/>
  </mergeCells>
  <pageMargins left="0.74803149606299213" right="0.74803149606299213" top="0.98425196850393704" bottom="0.98425196850393704" header="0" footer="0"/>
  <pageSetup paperSize="9" scale="86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F48"/>
  <sheetViews>
    <sheetView workbookViewId="0">
      <selection activeCell="J6" sqref="J6"/>
    </sheetView>
  </sheetViews>
  <sheetFormatPr defaultRowHeight="12" x14ac:dyDescent="0.2"/>
  <cols>
    <col min="1" max="1" width="1.140625" style="1" customWidth="1"/>
    <col min="2" max="2" width="20.28515625" style="1" customWidth="1"/>
    <col min="3" max="3" width="9.28515625" style="1" customWidth="1"/>
    <col min="4" max="4" width="7.42578125" style="1" customWidth="1"/>
    <col min="5" max="5" width="12.5703125" style="1" customWidth="1"/>
    <col min="6" max="9" width="0" style="1" hidden="1" customWidth="1"/>
    <col min="10" max="10" width="11.85546875" style="1" customWidth="1"/>
    <col min="11" max="11" width="11.28515625" style="1" customWidth="1"/>
    <col min="12" max="15" width="0" style="1" hidden="1" customWidth="1"/>
    <col min="16" max="16" width="13.42578125" style="1" customWidth="1"/>
    <col min="17" max="17" width="8.7109375" style="1" customWidth="1"/>
    <col min="18" max="18" width="20" style="1" customWidth="1"/>
    <col min="19" max="19" width="9.85546875" style="1" customWidth="1"/>
    <col min="20" max="20" width="7.42578125" style="1" customWidth="1"/>
    <col min="21" max="21" width="12.28515625" style="1" customWidth="1"/>
    <col min="22" max="25" width="0" style="1" hidden="1" customWidth="1"/>
    <col min="26" max="26" width="12.140625" style="1" customWidth="1"/>
    <col min="27" max="27" width="12" style="1" customWidth="1"/>
    <col min="28" max="31" width="0" style="1" hidden="1" customWidth="1"/>
    <col min="32" max="32" width="13.42578125" style="1" customWidth="1"/>
    <col min="33" max="33" width="4" style="1" customWidth="1"/>
    <col min="34" max="16384" width="9.140625" style="1"/>
  </cols>
  <sheetData>
    <row r="1" spans="1:32" s="57" customFormat="1" ht="12.75" x14ac:dyDescent="0.2">
      <c r="A1" s="2"/>
      <c r="B1" s="2" t="s">
        <v>53</v>
      </c>
      <c r="C1" s="58"/>
      <c r="D1" s="58"/>
      <c r="E1" s="58"/>
      <c r="F1" s="59"/>
      <c r="G1" s="59"/>
      <c r="H1" s="59"/>
      <c r="I1" s="59"/>
      <c r="J1" s="59"/>
      <c r="K1" s="59"/>
      <c r="L1" s="60"/>
      <c r="M1" s="60"/>
      <c r="P1" s="61"/>
      <c r="R1" s="58"/>
      <c r="S1" s="58"/>
      <c r="T1" s="58"/>
      <c r="U1" s="58"/>
      <c r="V1" s="59"/>
      <c r="W1" s="59"/>
      <c r="X1" s="59"/>
      <c r="Y1" s="59"/>
      <c r="Z1" s="59"/>
      <c r="AA1" s="59"/>
      <c r="AB1" s="60"/>
      <c r="AC1" s="60"/>
      <c r="AF1" s="61"/>
    </row>
    <row r="2" spans="1:32" ht="14.25" x14ac:dyDescent="0.2">
      <c r="B2" s="2" t="s">
        <v>40</v>
      </c>
      <c r="C2" s="3"/>
      <c r="D2" s="3"/>
      <c r="E2" s="3"/>
      <c r="F2" s="3"/>
      <c r="G2" s="3"/>
      <c r="H2" s="3"/>
      <c r="I2" s="3"/>
      <c r="J2" s="3"/>
    </row>
    <row r="3" spans="1:32" ht="12.75" x14ac:dyDescent="0.2">
      <c r="B3" s="2" t="s">
        <v>41</v>
      </c>
      <c r="C3" s="3"/>
      <c r="D3" s="3"/>
      <c r="E3" s="3"/>
      <c r="F3" s="3"/>
      <c r="G3" s="3"/>
      <c r="H3" s="3"/>
      <c r="I3" s="3"/>
      <c r="J3" s="3"/>
    </row>
    <row r="4" spans="1:32" ht="6.75" customHeight="1" thickBot="1" x14ac:dyDescent="0.25">
      <c r="F4" s="4">
        <v>1</v>
      </c>
      <c r="G4" s="4">
        <v>2</v>
      </c>
      <c r="H4" s="4">
        <v>3</v>
      </c>
      <c r="I4" s="4">
        <v>4</v>
      </c>
      <c r="J4" s="4"/>
      <c r="L4" s="4">
        <v>10</v>
      </c>
      <c r="M4" s="4">
        <v>15</v>
      </c>
    </row>
    <row r="5" spans="1:32" ht="25.5" customHeight="1" x14ac:dyDescent="0.2">
      <c r="B5" s="5" t="s">
        <v>1</v>
      </c>
      <c r="C5" s="6" t="s">
        <v>2</v>
      </c>
      <c r="D5" s="7" t="s">
        <v>3</v>
      </c>
      <c r="E5" s="78" t="s">
        <v>4</v>
      </c>
      <c r="F5" s="79"/>
      <c r="G5" s="79"/>
      <c r="H5" s="79"/>
      <c r="I5" s="79"/>
      <c r="J5" s="80"/>
      <c r="K5" s="81" t="s">
        <v>28</v>
      </c>
      <c r="L5" s="82"/>
      <c r="M5" s="82"/>
      <c r="N5" s="82"/>
      <c r="O5" s="82"/>
      <c r="P5" s="83"/>
    </row>
    <row r="6" spans="1:32" ht="24" x14ac:dyDescent="0.2">
      <c r="B6" s="8"/>
      <c r="C6" s="9"/>
      <c r="D6" s="10"/>
      <c r="E6" s="11" t="s">
        <v>6</v>
      </c>
      <c r="F6" s="9"/>
      <c r="G6" s="9"/>
      <c r="H6" s="9"/>
      <c r="I6" s="9"/>
      <c r="J6" s="12" t="s">
        <v>7</v>
      </c>
      <c r="K6" s="13" t="s">
        <v>8</v>
      </c>
      <c r="L6" s="14"/>
      <c r="M6" s="14"/>
      <c r="N6" s="15"/>
      <c r="O6" s="15"/>
      <c r="P6" s="16" t="s">
        <v>7</v>
      </c>
    </row>
    <row r="7" spans="1:32" x14ac:dyDescent="0.2">
      <c r="B7" s="17"/>
      <c r="C7" s="18"/>
      <c r="D7" s="19"/>
      <c r="E7" s="20" t="s">
        <v>9</v>
      </c>
      <c r="F7" s="21" t="s">
        <v>10</v>
      </c>
      <c r="G7" s="21" t="s">
        <v>10</v>
      </c>
      <c r="H7" s="21" t="s">
        <v>10</v>
      </c>
      <c r="I7" s="21" t="s">
        <v>10</v>
      </c>
      <c r="J7" s="22" t="s">
        <v>11</v>
      </c>
      <c r="K7" s="23" t="s">
        <v>9</v>
      </c>
      <c r="L7" s="24"/>
      <c r="M7" s="24"/>
      <c r="N7" s="25"/>
      <c r="O7" s="25"/>
      <c r="P7" s="26" t="s">
        <v>11</v>
      </c>
    </row>
    <row r="8" spans="1:32" x14ac:dyDescent="0.2">
      <c r="B8" s="27" t="s">
        <v>12</v>
      </c>
      <c r="C8" s="28" t="s">
        <v>13</v>
      </c>
      <c r="D8" s="29">
        <v>12</v>
      </c>
      <c r="E8" s="37">
        <v>0.31820999999999999</v>
      </c>
      <c r="F8" s="30">
        <v>0.28655000000000003</v>
      </c>
      <c r="G8" s="31" t="e">
        <f>+#REF!*G4</f>
        <v>#REF!</v>
      </c>
      <c r="H8" s="31" t="e">
        <f>+#REF!*H4</f>
        <v>#REF!</v>
      </c>
      <c r="I8" s="31" t="e">
        <f>+#REF!*I4</f>
        <v>#REF!</v>
      </c>
      <c r="J8" s="32">
        <f t="shared" ref="J8:J16" si="0">+E8*D8</f>
        <v>3.8185199999999999</v>
      </c>
      <c r="K8" s="33">
        <v>0.43669999999999998</v>
      </c>
      <c r="L8" s="34" t="e">
        <f>+#REF!*L4</f>
        <v>#REF!</v>
      </c>
      <c r="M8" s="34" t="e">
        <f>+#REF!*M4</f>
        <v>#REF!</v>
      </c>
      <c r="N8" s="35"/>
      <c r="O8" s="35"/>
      <c r="P8" s="39">
        <f t="shared" ref="P8:P16" si="1">+K8*D8</f>
        <v>5.2403999999999993</v>
      </c>
      <c r="Q8" s="66"/>
    </row>
    <row r="9" spans="1:32" x14ac:dyDescent="0.2">
      <c r="B9" s="27" t="s">
        <v>34</v>
      </c>
      <c r="C9" s="28" t="s">
        <v>15</v>
      </c>
      <c r="D9" s="29">
        <v>1</v>
      </c>
      <c r="E9" s="37">
        <v>3.67</v>
      </c>
      <c r="F9" s="31">
        <v>2.09</v>
      </c>
      <c r="G9" s="31">
        <v>2.09</v>
      </c>
      <c r="H9" s="31">
        <v>2.09</v>
      </c>
      <c r="I9" s="31">
        <v>2.09</v>
      </c>
      <c r="J9" s="32">
        <f t="shared" si="0"/>
        <v>3.67</v>
      </c>
      <c r="K9" s="33">
        <v>5.19</v>
      </c>
      <c r="L9" s="34">
        <v>2.09</v>
      </c>
      <c r="M9" s="34">
        <v>2.09</v>
      </c>
      <c r="N9" s="35"/>
      <c r="O9" s="35"/>
      <c r="P9" s="39">
        <f t="shared" si="1"/>
        <v>5.19</v>
      </c>
      <c r="Q9" s="66"/>
    </row>
    <row r="10" spans="1:32" x14ac:dyDescent="0.2">
      <c r="B10" s="38" t="s">
        <v>16</v>
      </c>
      <c r="C10" s="28" t="s">
        <v>13</v>
      </c>
      <c r="D10" s="29">
        <v>0</v>
      </c>
      <c r="E10" s="37">
        <v>0.14835000000000001</v>
      </c>
      <c r="F10" s="31">
        <v>0.18348999999999999</v>
      </c>
      <c r="G10" s="31" t="e">
        <f>+#REF!*G4</f>
        <v>#REF!</v>
      </c>
      <c r="H10" s="31" t="e">
        <f>+#REF!*H4</f>
        <v>#REF!</v>
      </c>
      <c r="I10" s="31" t="e">
        <f>+#REF!*I4</f>
        <v>#REF!</v>
      </c>
      <c r="J10" s="32">
        <f t="shared" si="0"/>
        <v>0</v>
      </c>
      <c r="K10" s="33">
        <v>0.12640999999999999</v>
      </c>
      <c r="L10" s="31" t="e">
        <f>+#REF!*L4</f>
        <v>#REF!</v>
      </c>
      <c r="M10" s="31" t="e">
        <f>+#REF!*M4</f>
        <v>#REF!</v>
      </c>
      <c r="N10" s="36"/>
      <c r="O10" s="36"/>
      <c r="P10" s="39">
        <f t="shared" si="1"/>
        <v>0</v>
      </c>
      <c r="Q10" s="66"/>
    </row>
    <row r="11" spans="1:32" ht="25.5" customHeight="1" x14ac:dyDescent="0.2">
      <c r="B11" s="38" t="s">
        <v>17</v>
      </c>
      <c r="C11" s="28" t="s">
        <v>15</v>
      </c>
      <c r="D11" s="29">
        <v>0</v>
      </c>
      <c r="E11" s="37">
        <v>2.97</v>
      </c>
      <c r="F11" s="31">
        <v>1.78</v>
      </c>
      <c r="G11" s="31">
        <v>1.78</v>
      </c>
      <c r="H11" s="31">
        <v>1.78</v>
      </c>
      <c r="I11" s="31">
        <v>1.78</v>
      </c>
      <c r="J11" s="32">
        <f t="shared" si="0"/>
        <v>0</v>
      </c>
      <c r="K11" s="76">
        <v>2.1</v>
      </c>
      <c r="L11" s="31">
        <v>1.78</v>
      </c>
      <c r="M11" s="31">
        <v>1.78</v>
      </c>
      <c r="N11" s="36"/>
      <c r="O11" s="36"/>
      <c r="P11" s="39">
        <f t="shared" si="1"/>
        <v>0</v>
      </c>
      <c r="Q11" s="66"/>
    </row>
    <row r="12" spans="1:32" x14ac:dyDescent="0.2">
      <c r="B12" s="38" t="s">
        <v>18</v>
      </c>
      <c r="C12" s="28" t="s">
        <v>13</v>
      </c>
      <c r="D12" s="29">
        <v>0</v>
      </c>
      <c r="E12" s="37">
        <v>0.54227999999999998</v>
      </c>
      <c r="F12" s="31">
        <v>0.59538999999999997</v>
      </c>
      <c r="G12" s="31" t="e">
        <f>+#REF!*G4</f>
        <v>#REF!</v>
      </c>
      <c r="H12" s="31" t="e">
        <f>+#REF!*H4</f>
        <v>#REF!</v>
      </c>
      <c r="I12" s="31" t="e">
        <f>+#REF!*I4</f>
        <v>#REF!</v>
      </c>
      <c r="J12" s="32">
        <f t="shared" si="0"/>
        <v>0</v>
      </c>
      <c r="K12" s="33">
        <v>0.52859</v>
      </c>
      <c r="L12" s="31" t="e">
        <f>+#REF!*L4</f>
        <v>#REF!</v>
      </c>
      <c r="M12" s="31" t="e">
        <f>+#REF!*M4</f>
        <v>#REF!</v>
      </c>
      <c r="N12" s="36"/>
      <c r="O12" s="36"/>
      <c r="P12" s="39">
        <f t="shared" si="1"/>
        <v>0</v>
      </c>
      <c r="Q12" s="66"/>
    </row>
    <row r="13" spans="1:32" ht="26.25" customHeight="1" x14ac:dyDescent="0.2">
      <c r="B13" s="38" t="s">
        <v>19</v>
      </c>
      <c r="C13" s="28" t="s">
        <v>15</v>
      </c>
      <c r="D13" s="29">
        <v>0</v>
      </c>
      <c r="E13" s="37">
        <v>3.37</v>
      </c>
      <c r="F13" s="31">
        <v>1.78</v>
      </c>
      <c r="G13" s="31">
        <v>1.78</v>
      </c>
      <c r="H13" s="31">
        <v>1.78</v>
      </c>
      <c r="I13" s="31">
        <v>1.78</v>
      </c>
      <c r="J13" s="32">
        <f t="shared" si="0"/>
        <v>0</v>
      </c>
      <c r="K13" s="33">
        <v>1.41</v>
      </c>
      <c r="L13" s="31">
        <v>1.78</v>
      </c>
      <c r="M13" s="31">
        <v>1.78</v>
      </c>
      <c r="N13" s="36"/>
      <c r="O13" s="36"/>
      <c r="P13" s="39">
        <f t="shared" si="1"/>
        <v>0</v>
      </c>
      <c r="Q13" s="66"/>
    </row>
    <row r="14" spans="1:32" ht="26.25" customHeight="1" x14ac:dyDescent="0.2">
      <c r="B14" s="38" t="s">
        <v>38</v>
      </c>
      <c r="C14" s="28" t="s">
        <v>13</v>
      </c>
      <c r="D14" s="29">
        <v>12</v>
      </c>
      <c r="E14" s="37">
        <v>0</v>
      </c>
      <c r="F14" s="30">
        <v>0.28655000000000003</v>
      </c>
      <c r="G14" s="31" t="e">
        <f>+#REF!*G10</f>
        <v>#REF!</v>
      </c>
      <c r="H14" s="31" t="e">
        <f>+#REF!*H10</f>
        <v>#REF!</v>
      </c>
      <c r="I14" s="31" t="e">
        <f>+#REF!*I10</f>
        <v>#REF!</v>
      </c>
      <c r="J14" s="32">
        <f t="shared" si="0"/>
        <v>0</v>
      </c>
      <c r="K14" s="33">
        <v>0.36144999999999999</v>
      </c>
      <c r="L14" s="34" t="e">
        <f>+#REF!*L10</f>
        <v>#REF!</v>
      </c>
      <c r="M14" s="34" t="e">
        <f>+#REF!*M10</f>
        <v>#REF!</v>
      </c>
      <c r="N14" s="35"/>
      <c r="O14" s="35"/>
      <c r="P14" s="39">
        <f t="shared" si="1"/>
        <v>4.3373999999999997</v>
      </c>
      <c r="Q14" s="66"/>
    </row>
    <row r="15" spans="1:32" ht="26.25" customHeight="1" x14ac:dyDescent="0.2">
      <c r="B15" s="38" t="s">
        <v>39</v>
      </c>
      <c r="C15" s="28" t="s">
        <v>15</v>
      </c>
      <c r="D15" s="29">
        <v>1</v>
      </c>
      <c r="E15" s="37">
        <v>0</v>
      </c>
      <c r="F15" s="31">
        <v>2.09</v>
      </c>
      <c r="G15" s="31">
        <v>2.09</v>
      </c>
      <c r="H15" s="31">
        <v>2.09</v>
      </c>
      <c r="I15" s="31">
        <v>2.09</v>
      </c>
      <c r="J15" s="32">
        <f t="shared" si="0"/>
        <v>0</v>
      </c>
      <c r="K15" s="33">
        <v>0.11</v>
      </c>
      <c r="L15" s="34">
        <v>2.09</v>
      </c>
      <c r="M15" s="34">
        <v>2.09</v>
      </c>
      <c r="N15" s="35"/>
      <c r="O15" s="35"/>
      <c r="P15" s="39">
        <f t="shared" si="1"/>
        <v>0.11</v>
      </c>
      <c r="Q15" s="66"/>
    </row>
    <row r="16" spans="1:32" ht="26.25" customHeight="1" x14ac:dyDescent="0.2">
      <c r="B16" s="38" t="s">
        <v>20</v>
      </c>
      <c r="C16" s="28" t="s">
        <v>13</v>
      </c>
      <c r="D16" s="29">
        <v>12</v>
      </c>
      <c r="E16" s="37">
        <v>0.1028</v>
      </c>
      <c r="F16" s="31">
        <v>0.11534999999999999</v>
      </c>
      <c r="G16" s="31" t="e">
        <f>+#REF!*G4</f>
        <v>#REF!</v>
      </c>
      <c r="H16" s="31" t="e">
        <f>+#REF!*H4</f>
        <v>#REF!</v>
      </c>
      <c r="I16" s="31" t="e">
        <f>+#REF!*I4</f>
        <v>#REF!</v>
      </c>
      <c r="J16" s="32">
        <f t="shared" si="0"/>
        <v>1.2336</v>
      </c>
      <c r="K16" s="76">
        <v>0</v>
      </c>
      <c r="L16" s="31" t="e">
        <f>+#REF!*L4</f>
        <v>#REF!</v>
      </c>
      <c r="M16" s="31" t="e">
        <f>+#REF!*M4</f>
        <v>#REF!</v>
      </c>
      <c r="N16" s="36"/>
      <c r="O16" s="36"/>
      <c r="P16" s="39">
        <f t="shared" si="1"/>
        <v>0</v>
      </c>
      <c r="Q16" s="66"/>
    </row>
    <row r="17" spans="2:17" ht="15" customHeight="1" x14ac:dyDescent="0.2">
      <c r="B17" s="38" t="s">
        <v>21</v>
      </c>
      <c r="C17" s="28" t="s">
        <v>22</v>
      </c>
      <c r="D17" s="29">
        <v>12</v>
      </c>
      <c r="E17" s="37">
        <v>26.412500000000001</v>
      </c>
      <c r="F17" s="31">
        <v>3.3279999999999997E-2</v>
      </c>
      <c r="G17" s="31" t="e">
        <f>+#REF!*G4</f>
        <v>#REF!</v>
      </c>
      <c r="H17" s="31" t="e">
        <f>+#REF!*H4</f>
        <v>#REF!</v>
      </c>
      <c r="I17" s="31" t="e">
        <f>+#REF!*I4</f>
        <v>#REF!</v>
      </c>
      <c r="J17" s="32">
        <f>+D17/50*E17</f>
        <v>6.3390000000000004</v>
      </c>
      <c r="K17" s="37">
        <v>26.412500000000001</v>
      </c>
      <c r="L17" s="31" t="e">
        <f>+#REF!*L4</f>
        <v>#REF!</v>
      </c>
      <c r="M17" s="31" t="e">
        <f>+#REF!*M4</f>
        <v>#REF!</v>
      </c>
      <c r="N17" s="36"/>
      <c r="O17" s="36"/>
      <c r="P17" s="39">
        <f>+D17/50*K17</f>
        <v>6.3390000000000004</v>
      </c>
      <c r="Q17" s="66"/>
    </row>
    <row r="18" spans="2:17" ht="13.5" customHeight="1" x14ac:dyDescent="0.2">
      <c r="B18" s="38" t="s">
        <v>23</v>
      </c>
      <c r="C18" s="28" t="s">
        <v>24</v>
      </c>
      <c r="D18" s="29">
        <v>30</v>
      </c>
      <c r="E18" s="37">
        <v>0.246</v>
      </c>
      <c r="F18" s="31">
        <f>+E18*30</f>
        <v>7.38</v>
      </c>
      <c r="G18" s="31">
        <v>5.28</v>
      </c>
      <c r="H18" s="31">
        <v>5.28</v>
      </c>
      <c r="I18" s="31">
        <v>5.28</v>
      </c>
      <c r="J18" s="32">
        <f>+E18*D18</f>
        <v>7.38</v>
      </c>
      <c r="K18" s="76">
        <v>0</v>
      </c>
      <c r="L18" s="31">
        <v>5.28</v>
      </c>
      <c r="M18" s="31">
        <v>5.28</v>
      </c>
      <c r="N18" s="36"/>
      <c r="O18" s="36"/>
      <c r="P18" s="39">
        <f>+K18*D18</f>
        <v>0</v>
      </c>
      <c r="Q18" s="66"/>
    </row>
    <row r="19" spans="2:17" ht="27.75" customHeight="1" x14ac:dyDescent="0.2">
      <c r="B19" s="38" t="s">
        <v>29</v>
      </c>
      <c r="C19" s="28" t="s">
        <v>13</v>
      </c>
      <c r="D19" s="29">
        <v>0</v>
      </c>
      <c r="E19" s="37">
        <v>5.2819999999999999E-2</v>
      </c>
      <c r="F19" s="30">
        <v>1.78</v>
      </c>
      <c r="G19" s="30">
        <v>1.78</v>
      </c>
      <c r="H19" s="30">
        <v>1.78</v>
      </c>
      <c r="I19" s="30">
        <v>1.78</v>
      </c>
      <c r="J19" s="32">
        <f>+E19*D19</f>
        <v>0</v>
      </c>
      <c r="K19" s="33">
        <v>5.4179999999999999E-2</v>
      </c>
      <c r="L19" s="31">
        <v>1.78</v>
      </c>
      <c r="M19" s="31">
        <v>1.78</v>
      </c>
      <c r="N19" s="36"/>
      <c r="O19" s="36"/>
      <c r="P19" s="39">
        <f>+K19*D19</f>
        <v>0</v>
      </c>
      <c r="Q19" s="66"/>
    </row>
    <row r="20" spans="2:17" ht="27.75" customHeight="1" x14ac:dyDescent="0.2">
      <c r="B20" s="38" t="s">
        <v>35</v>
      </c>
      <c r="C20" s="28" t="s">
        <v>13</v>
      </c>
      <c r="D20" s="29">
        <v>0</v>
      </c>
      <c r="E20" s="37">
        <v>0.34144999999999998</v>
      </c>
      <c r="F20" s="30">
        <v>1.78</v>
      </c>
      <c r="G20" s="30">
        <v>1.78</v>
      </c>
      <c r="H20" s="30">
        <v>1.78</v>
      </c>
      <c r="I20" s="30">
        <v>1.78</v>
      </c>
      <c r="J20" s="32">
        <f>+E20*D20</f>
        <v>0</v>
      </c>
      <c r="K20" s="33">
        <v>8.7999999999999995E-2</v>
      </c>
      <c r="L20" s="31">
        <v>1.78</v>
      </c>
      <c r="M20" s="31">
        <v>1.78</v>
      </c>
      <c r="N20" s="36"/>
      <c r="O20" s="36"/>
      <c r="P20" s="39">
        <f>+K20*D20</f>
        <v>0</v>
      </c>
      <c r="Q20" s="66"/>
    </row>
    <row r="21" spans="2:17" ht="27.75" customHeight="1" x14ac:dyDescent="0.2">
      <c r="B21" s="40" t="s">
        <v>30</v>
      </c>
      <c r="C21" s="41" t="s">
        <v>13</v>
      </c>
      <c r="D21" s="42">
        <v>0</v>
      </c>
      <c r="E21" s="43">
        <v>9.0959999999999999E-2</v>
      </c>
      <c r="F21" s="62">
        <v>1.78</v>
      </c>
      <c r="G21" s="62">
        <v>1.78</v>
      </c>
      <c r="H21" s="62">
        <v>1.78</v>
      </c>
      <c r="I21" s="62">
        <v>1.78</v>
      </c>
      <c r="J21" s="45">
        <f>+E21*D21</f>
        <v>0</v>
      </c>
      <c r="K21" s="63">
        <v>0.10667</v>
      </c>
      <c r="L21" s="44">
        <v>1.78</v>
      </c>
      <c r="M21" s="44">
        <v>1.78</v>
      </c>
      <c r="N21" s="36"/>
      <c r="O21" s="36"/>
      <c r="P21" s="46">
        <f>+K21*D21</f>
        <v>0</v>
      </c>
      <c r="Q21" s="66"/>
    </row>
    <row r="22" spans="2:17" ht="28.5" customHeight="1" thickBot="1" x14ac:dyDescent="0.25">
      <c r="B22" s="40" t="s">
        <v>36</v>
      </c>
      <c r="C22" s="41" t="s">
        <v>13</v>
      </c>
      <c r="D22" s="42">
        <v>0</v>
      </c>
      <c r="E22" s="43">
        <v>1.6879999999999999E-2</v>
      </c>
      <c r="F22" s="62">
        <v>1.78</v>
      </c>
      <c r="G22" s="62">
        <v>1.78</v>
      </c>
      <c r="H22" s="62">
        <v>1.78</v>
      </c>
      <c r="I22" s="62">
        <v>1.78</v>
      </c>
      <c r="J22" s="45">
        <f>+E22*D22</f>
        <v>0</v>
      </c>
      <c r="K22" s="63">
        <v>2.7570000000000001E-2</v>
      </c>
      <c r="L22" s="44">
        <v>1.78</v>
      </c>
      <c r="M22" s="44">
        <v>1.78</v>
      </c>
      <c r="N22" s="36"/>
      <c r="O22" s="36"/>
      <c r="P22" s="46">
        <f>+K22*D22</f>
        <v>0</v>
      </c>
      <c r="Q22" s="66"/>
    </row>
    <row r="23" spans="2:17" ht="12.75" thickBot="1" x14ac:dyDescent="0.25">
      <c r="B23" s="47" t="s">
        <v>25</v>
      </c>
      <c r="C23" s="48"/>
      <c r="D23" s="49"/>
      <c r="E23" s="50"/>
      <c r="F23" s="51">
        <f>+SUM(F8:F22)</f>
        <v>23.740610000000004</v>
      </c>
      <c r="G23" s="51" t="e">
        <f>+SUM(G8:G22)</f>
        <v>#REF!</v>
      </c>
      <c r="H23" s="51" t="e">
        <f>+SUM(H8:H22)</f>
        <v>#REF!</v>
      </c>
      <c r="I23" s="51" t="e">
        <f>+SUM(I8:I22)</f>
        <v>#REF!</v>
      </c>
      <c r="J23" s="52">
        <f>+SUM(J8:J22)</f>
        <v>22.441120000000002</v>
      </c>
      <c r="K23" s="53"/>
      <c r="L23" s="54" t="e">
        <f>+SUM(L8:L22)</f>
        <v>#REF!</v>
      </c>
      <c r="M23" s="54" t="e">
        <f>+SUM(M8:M22)</f>
        <v>#REF!</v>
      </c>
      <c r="N23" s="55"/>
      <c r="O23" s="55"/>
      <c r="P23" s="56">
        <f>SUM(P8:P22)</f>
        <v>21.216799999999999</v>
      </c>
      <c r="Q23" s="66"/>
    </row>
    <row r="24" spans="2:17" x14ac:dyDescent="0.2">
      <c r="B24" s="57" t="s">
        <v>26</v>
      </c>
    </row>
    <row r="25" spans="2:17" x14ac:dyDescent="0.2">
      <c r="B25" s="57"/>
    </row>
    <row r="26" spans="2:17" x14ac:dyDescent="0.2">
      <c r="K26" s="64"/>
      <c r="P26" s="65"/>
    </row>
    <row r="27" spans="2:17" x14ac:dyDescent="0.2">
      <c r="P27" s="75" t="s">
        <v>33</v>
      </c>
    </row>
    <row r="28" spans="2:17" x14ac:dyDescent="0.2">
      <c r="P28" s="72"/>
    </row>
    <row r="33" spans="17:18" x14ac:dyDescent="0.2">
      <c r="Q33" s="66"/>
    </row>
    <row r="34" spans="17:18" x14ac:dyDescent="0.2">
      <c r="Q34" s="66"/>
    </row>
    <row r="35" spans="17:18" x14ac:dyDescent="0.2">
      <c r="Q35" s="66"/>
    </row>
    <row r="36" spans="17:18" x14ac:dyDescent="0.2">
      <c r="Q36" s="66"/>
    </row>
    <row r="37" spans="17:18" x14ac:dyDescent="0.2">
      <c r="Q37" s="66"/>
    </row>
    <row r="38" spans="17:18" x14ac:dyDescent="0.2">
      <c r="Q38" s="66"/>
    </row>
    <row r="39" spans="17:18" x14ac:dyDescent="0.2">
      <c r="Q39" s="66"/>
    </row>
    <row r="40" spans="17:18" x14ac:dyDescent="0.2">
      <c r="Q40" s="66"/>
    </row>
    <row r="41" spans="17:18" ht="25.5" customHeight="1" x14ac:dyDescent="0.2">
      <c r="Q41" s="66"/>
    </row>
    <row r="42" spans="17:18" ht="14.25" customHeight="1" x14ac:dyDescent="0.2">
      <c r="Q42" s="66"/>
    </row>
    <row r="43" spans="17:18" ht="15.75" customHeight="1" x14ac:dyDescent="0.2">
      <c r="Q43" s="66"/>
    </row>
    <row r="44" spans="17:18" x14ac:dyDescent="0.2">
      <c r="Q44" s="66"/>
      <c r="R44" s="73"/>
    </row>
    <row r="45" spans="17:18" x14ac:dyDescent="0.2">
      <c r="Q45" s="66"/>
      <c r="R45" s="73"/>
    </row>
    <row r="46" spans="17:18" ht="30.75" customHeight="1" x14ac:dyDescent="0.2">
      <c r="Q46" s="66"/>
      <c r="R46" s="70"/>
    </row>
    <row r="47" spans="17:18" ht="30.75" customHeight="1" x14ac:dyDescent="0.2">
      <c r="Q47" s="66"/>
      <c r="R47" s="70"/>
    </row>
    <row r="48" spans="17:18" x14ac:dyDescent="0.2">
      <c r="Q48" s="66"/>
    </row>
  </sheetData>
  <mergeCells count="2">
    <mergeCell ref="E5:J5"/>
    <mergeCell ref="K5:P5"/>
  </mergeCells>
  <pageMargins left="0.75" right="0.75" top="1" bottom="1" header="0" footer="0"/>
  <pageSetup paperSize="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4"/>
  </sheetPr>
  <dimension ref="B1:AF206"/>
  <sheetViews>
    <sheetView tabSelected="1" topLeftCell="A196" workbookViewId="0">
      <selection activeCell="E3" sqref="E3"/>
    </sheetView>
  </sheetViews>
  <sheetFormatPr defaultRowHeight="12" x14ac:dyDescent="0.2"/>
  <cols>
    <col min="1" max="1" width="1.140625" style="1" customWidth="1"/>
    <col min="2" max="2" width="20.28515625" style="1" customWidth="1"/>
    <col min="3" max="3" width="9.28515625" style="1" customWidth="1"/>
    <col min="4" max="4" width="7.42578125" style="1" customWidth="1"/>
    <col min="5" max="5" width="12.5703125" style="1" customWidth="1"/>
    <col min="6" max="9" width="0" style="1" hidden="1" customWidth="1"/>
    <col min="10" max="10" width="11.85546875" style="1" customWidth="1"/>
    <col min="11" max="11" width="11.28515625" style="1" customWidth="1"/>
    <col min="12" max="15" width="0" style="1" hidden="1" customWidth="1"/>
    <col min="16" max="16" width="13.42578125" style="1" customWidth="1"/>
    <col min="17" max="17" width="8.7109375" style="1" customWidth="1"/>
    <col min="18" max="18" width="20" style="1" customWidth="1"/>
    <col min="19" max="19" width="9.85546875" style="1" customWidth="1"/>
    <col min="20" max="20" width="7.42578125" style="1" customWidth="1"/>
    <col min="21" max="21" width="12.28515625" style="1" customWidth="1"/>
    <col min="22" max="25" width="0" style="1" hidden="1" customWidth="1"/>
    <col min="26" max="26" width="12.140625" style="1" customWidth="1"/>
    <col min="27" max="27" width="12" style="1" customWidth="1"/>
    <col min="28" max="31" width="0" style="1" hidden="1" customWidth="1"/>
    <col min="32" max="32" width="13.42578125" style="1" customWidth="1"/>
    <col min="33" max="33" width="4" style="1" customWidth="1"/>
    <col min="34" max="16384" width="9.140625" style="1"/>
  </cols>
  <sheetData>
    <row r="1" spans="2:32" s="57" customFormat="1" ht="11.25" x14ac:dyDescent="0.2">
      <c r="B1" s="58"/>
      <c r="C1" s="58"/>
      <c r="D1" s="58"/>
      <c r="E1" s="58"/>
      <c r="F1" s="59"/>
      <c r="G1" s="59"/>
      <c r="H1" s="59"/>
      <c r="I1" s="59"/>
      <c r="J1" s="59"/>
      <c r="K1" s="59"/>
      <c r="L1" s="60"/>
      <c r="M1" s="60"/>
      <c r="P1" s="61"/>
      <c r="R1" s="58"/>
      <c r="S1" s="58"/>
      <c r="T1" s="58"/>
      <c r="U1" s="58"/>
      <c r="V1" s="59"/>
      <c r="W1" s="59"/>
      <c r="X1" s="59"/>
      <c r="Y1" s="59"/>
      <c r="Z1" s="59"/>
      <c r="AA1" s="59"/>
      <c r="AB1" s="60"/>
      <c r="AC1" s="60"/>
      <c r="AF1" s="61"/>
    </row>
    <row r="2" spans="2:32" ht="14.25" x14ac:dyDescent="0.2">
      <c r="B2" s="2" t="s">
        <v>40</v>
      </c>
      <c r="C2" s="3"/>
      <c r="D2" s="3"/>
      <c r="E2" s="3"/>
      <c r="F2" s="3"/>
      <c r="G2" s="3"/>
      <c r="H2" s="3"/>
      <c r="I2" s="3"/>
      <c r="J2" s="3"/>
    </row>
    <row r="3" spans="2:32" ht="12.75" x14ac:dyDescent="0.2">
      <c r="B3" s="2" t="s">
        <v>42</v>
      </c>
      <c r="C3" s="3"/>
      <c r="D3" s="3"/>
      <c r="E3" s="3"/>
      <c r="F3" s="3"/>
      <c r="G3" s="3"/>
      <c r="H3" s="3"/>
      <c r="I3" s="3"/>
      <c r="J3" s="3"/>
    </row>
    <row r="4" spans="2:32" ht="12.75" x14ac:dyDescent="0.2">
      <c r="B4" s="2" t="s">
        <v>59</v>
      </c>
      <c r="C4" s="3"/>
      <c r="D4" s="3"/>
      <c r="E4" s="3"/>
      <c r="F4" s="3"/>
      <c r="G4" s="3"/>
      <c r="H4" s="3"/>
      <c r="I4" s="3"/>
      <c r="J4" s="3"/>
    </row>
    <row r="5" spans="2:32" ht="12.75" thickBot="1" x14ac:dyDescent="0.25">
      <c r="F5" s="4">
        <v>1</v>
      </c>
      <c r="G5" s="4">
        <v>2</v>
      </c>
      <c r="H5" s="4">
        <v>3</v>
      </c>
      <c r="I5" s="4">
        <v>4</v>
      </c>
      <c r="J5" s="4"/>
      <c r="L5" s="4">
        <v>10</v>
      </c>
      <c r="M5" s="4">
        <v>15</v>
      </c>
    </row>
    <row r="6" spans="2:32" x14ac:dyDescent="0.2">
      <c r="B6" s="5" t="s">
        <v>1</v>
      </c>
      <c r="C6" s="6" t="s">
        <v>2</v>
      </c>
      <c r="D6" s="7" t="s">
        <v>3</v>
      </c>
      <c r="E6" s="78" t="s">
        <v>4</v>
      </c>
      <c r="F6" s="79"/>
      <c r="G6" s="79"/>
      <c r="H6" s="79"/>
      <c r="I6" s="79"/>
      <c r="J6" s="80"/>
      <c r="K6" s="81" t="s">
        <v>5</v>
      </c>
      <c r="L6" s="82"/>
      <c r="M6" s="82"/>
      <c r="N6" s="82"/>
      <c r="O6" s="82"/>
      <c r="P6" s="83"/>
    </row>
    <row r="7" spans="2:32" ht="24" x14ac:dyDescent="0.2">
      <c r="B7" s="8"/>
      <c r="C7" s="9"/>
      <c r="D7" s="10"/>
      <c r="E7" s="11" t="s">
        <v>6</v>
      </c>
      <c r="F7" s="9"/>
      <c r="G7" s="9"/>
      <c r="H7" s="9"/>
      <c r="I7" s="9"/>
      <c r="J7" s="12" t="s">
        <v>7</v>
      </c>
      <c r="K7" s="13" t="s">
        <v>8</v>
      </c>
      <c r="L7" s="14"/>
      <c r="M7" s="14"/>
      <c r="N7" s="15"/>
      <c r="O7" s="15"/>
      <c r="P7" s="16" t="s">
        <v>7</v>
      </c>
    </row>
    <row r="8" spans="2:32" x14ac:dyDescent="0.2">
      <c r="B8" s="17"/>
      <c r="C8" s="18"/>
      <c r="D8" s="19"/>
      <c r="E8" s="20" t="s">
        <v>9</v>
      </c>
      <c r="F8" s="21" t="s">
        <v>10</v>
      </c>
      <c r="G8" s="21" t="s">
        <v>10</v>
      </c>
      <c r="H8" s="21" t="s">
        <v>10</v>
      </c>
      <c r="I8" s="21" t="s">
        <v>10</v>
      </c>
      <c r="J8" s="22" t="s">
        <v>11</v>
      </c>
      <c r="K8" s="23" t="s">
        <v>9</v>
      </c>
      <c r="L8" s="24"/>
      <c r="M8" s="24"/>
      <c r="N8" s="25"/>
      <c r="O8" s="25"/>
      <c r="P8" s="26" t="s">
        <v>11</v>
      </c>
    </row>
    <row r="9" spans="2:32" x14ac:dyDescent="0.2">
      <c r="B9" s="27" t="s">
        <v>12</v>
      </c>
      <c r="C9" s="28" t="s">
        <v>13</v>
      </c>
      <c r="D9" s="29">
        <v>12</v>
      </c>
      <c r="E9" s="37">
        <v>0.31820999999999999</v>
      </c>
      <c r="F9" s="30">
        <v>0.28655000000000003</v>
      </c>
      <c r="G9" s="31" t="e">
        <f>+#REF!*G5</f>
        <v>#REF!</v>
      </c>
      <c r="H9" s="31" t="e">
        <f>+#REF!*H5</f>
        <v>#REF!</v>
      </c>
      <c r="I9" s="31" t="e">
        <f>+#REF!*I5</f>
        <v>#REF!</v>
      </c>
      <c r="J9" s="32">
        <f t="shared" ref="J9:J15" si="0">+E9*D9</f>
        <v>3.8185199999999999</v>
      </c>
      <c r="K9" s="33">
        <v>0.43669999999999998</v>
      </c>
      <c r="L9" s="34" t="e">
        <f>+#REF!*L5</f>
        <v>#REF!</v>
      </c>
      <c r="M9" s="34" t="e">
        <f>+#REF!*M5</f>
        <v>#REF!</v>
      </c>
      <c r="N9" s="35"/>
      <c r="O9" s="35"/>
      <c r="P9" s="39">
        <f>+K9*D9</f>
        <v>5.2403999999999993</v>
      </c>
      <c r="Q9" s="66"/>
    </row>
    <row r="10" spans="2:32" x14ac:dyDescent="0.2">
      <c r="B10" s="27" t="s">
        <v>14</v>
      </c>
      <c r="C10" s="28" t="s">
        <v>15</v>
      </c>
      <c r="D10" s="29">
        <v>1</v>
      </c>
      <c r="E10" s="67">
        <v>3.67</v>
      </c>
      <c r="F10" s="31">
        <v>2.09</v>
      </c>
      <c r="G10" s="31">
        <v>2.09</v>
      </c>
      <c r="H10" s="31">
        <v>2.09</v>
      </c>
      <c r="I10" s="31">
        <v>2.09</v>
      </c>
      <c r="J10" s="32">
        <f t="shared" si="0"/>
        <v>3.67</v>
      </c>
      <c r="K10" s="33">
        <v>5.19</v>
      </c>
      <c r="L10" s="34">
        <v>2.09</v>
      </c>
      <c r="M10" s="34">
        <v>2.09</v>
      </c>
      <c r="N10" s="35"/>
      <c r="O10" s="35"/>
      <c r="P10" s="39">
        <f t="shared" ref="P10:P14" si="1">+K10*D10</f>
        <v>5.19</v>
      </c>
      <c r="Q10" s="66"/>
    </row>
    <row r="11" spans="2:32" x14ac:dyDescent="0.2">
      <c r="B11" s="38" t="s">
        <v>16</v>
      </c>
      <c r="C11" s="28" t="s">
        <v>13</v>
      </c>
      <c r="D11" s="29">
        <v>12</v>
      </c>
      <c r="E11" s="37">
        <v>0.14835000000000001</v>
      </c>
      <c r="F11" s="31">
        <v>0.18348999999999999</v>
      </c>
      <c r="G11" s="31" t="e">
        <f>+#REF!*G5</f>
        <v>#REF!</v>
      </c>
      <c r="H11" s="31" t="e">
        <f>+#REF!*H5</f>
        <v>#REF!</v>
      </c>
      <c r="I11" s="31" t="e">
        <f>+#REF!*I5</f>
        <v>#REF!</v>
      </c>
      <c r="J11" s="32">
        <f t="shared" si="0"/>
        <v>1.7802000000000002</v>
      </c>
      <c r="K11" s="33">
        <v>0.12640999999999999</v>
      </c>
      <c r="L11" s="31" t="e">
        <f>+#REF!*L5</f>
        <v>#REF!</v>
      </c>
      <c r="M11" s="31" t="e">
        <f>+#REF!*M5</f>
        <v>#REF!</v>
      </c>
      <c r="N11" s="36"/>
      <c r="O11" s="36"/>
      <c r="P11" s="39">
        <f>+K11*D11</f>
        <v>1.5169199999999998</v>
      </c>
      <c r="Q11" s="66"/>
    </row>
    <row r="12" spans="2:32" ht="24" x14ac:dyDescent="0.2">
      <c r="B12" s="38" t="s">
        <v>17</v>
      </c>
      <c r="C12" s="28" t="s">
        <v>15</v>
      </c>
      <c r="D12" s="29">
        <v>1</v>
      </c>
      <c r="E12" s="67">
        <v>2.97</v>
      </c>
      <c r="F12" s="31">
        <v>1.78</v>
      </c>
      <c r="G12" s="31">
        <v>1.78</v>
      </c>
      <c r="H12" s="31">
        <v>1.78</v>
      </c>
      <c r="I12" s="31">
        <v>1.78</v>
      </c>
      <c r="J12" s="32">
        <f t="shared" si="0"/>
        <v>2.97</v>
      </c>
      <c r="K12" s="76">
        <v>2.1</v>
      </c>
      <c r="L12" s="31">
        <v>1.78</v>
      </c>
      <c r="M12" s="31">
        <v>1.78</v>
      </c>
      <c r="N12" s="36"/>
      <c r="O12" s="36"/>
      <c r="P12" s="39">
        <f t="shared" si="1"/>
        <v>2.1</v>
      </c>
      <c r="Q12" s="66"/>
    </row>
    <row r="13" spans="2:32" x14ac:dyDescent="0.2">
      <c r="B13" s="38" t="s">
        <v>18</v>
      </c>
      <c r="C13" s="28" t="s">
        <v>13</v>
      </c>
      <c r="D13" s="29">
        <v>12</v>
      </c>
      <c r="E13" s="37">
        <v>0.54227999999999998</v>
      </c>
      <c r="F13" s="31">
        <v>0.59538999999999997</v>
      </c>
      <c r="G13" s="31" t="e">
        <f>+#REF!*G5</f>
        <v>#REF!</v>
      </c>
      <c r="H13" s="31" t="e">
        <f>+#REF!*H5</f>
        <v>#REF!</v>
      </c>
      <c r="I13" s="31" t="e">
        <f>+#REF!*I5</f>
        <v>#REF!</v>
      </c>
      <c r="J13" s="32">
        <f t="shared" si="0"/>
        <v>6.5073600000000003</v>
      </c>
      <c r="K13" s="33">
        <v>0.52859</v>
      </c>
      <c r="L13" s="31" t="e">
        <f>+#REF!*L5</f>
        <v>#REF!</v>
      </c>
      <c r="M13" s="31" t="e">
        <f>+#REF!*M5</f>
        <v>#REF!</v>
      </c>
      <c r="N13" s="36"/>
      <c r="O13" s="36"/>
      <c r="P13" s="39">
        <f>+K13*D13</f>
        <v>6.3430800000000005</v>
      </c>
      <c r="Q13" s="66"/>
    </row>
    <row r="14" spans="2:32" ht="24" x14ac:dyDescent="0.2">
      <c r="B14" s="38" t="s">
        <v>19</v>
      </c>
      <c r="C14" s="28" t="s">
        <v>15</v>
      </c>
      <c r="D14" s="29">
        <v>1</v>
      </c>
      <c r="E14" s="67">
        <v>3.37</v>
      </c>
      <c r="F14" s="31">
        <v>1.78</v>
      </c>
      <c r="G14" s="31">
        <v>1.78</v>
      </c>
      <c r="H14" s="31">
        <v>1.78</v>
      </c>
      <c r="I14" s="31">
        <v>1.78</v>
      </c>
      <c r="J14" s="32">
        <f t="shared" si="0"/>
        <v>3.37</v>
      </c>
      <c r="K14" s="33">
        <v>1.41</v>
      </c>
      <c r="L14" s="31">
        <v>1.78</v>
      </c>
      <c r="M14" s="31">
        <v>1.78</v>
      </c>
      <c r="N14" s="36"/>
      <c r="O14" s="36"/>
      <c r="P14" s="39">
        <f t="shared" si="1"/>
        <v>1.41</v>
      </c>
      <c r="Q14" s="66"/>
    </row>
    <row r="15" spans="2:32" ht="25.5" customHeight="1" x14ac:dyDescent="0.2">
      <c r="B15" s="38" t="s">
        <v>20</v>
      </c>
      <c r="C15" s="28" t="s">
        <v>13</v>
      </c>
      <c r="D15" s="29">
        <v>12</v>
      </c>
      <c r="E15" s="37">
        <v>0.1028</v>
      </c>
      <c r="F15" s="31">
        <v>0.11534999999999999</v>
      </c>
      <c r="G15" s="31" t="e">
        <f>+#REF!*G5</f>
        <v>#REF!</v>
      </c>
      <c r="H15" s="31" t="e">
        <f>+#REF!*H5</f>
        <v>#REF!</v>
      </c>
      <c r="I15" s="31" t="e">
        <f>+#REF!*I5</f>
        <v>#REF!</v>
      </c>
      <c r="J15" s="32">
        <f t="shared" si="0"/>
        <v>1.2336</v>
      </c>
      <c r="K15" s="76">
        <v>0</v>
      </c>
      <c r="L15" s="31">
        <v>0.11534999999999999</v>
      </c>
      <c r="M15" s="31" t="e">
        <f>+#REF!*M5</f>
        <v>#REF!</v>
      </c>
      <c r="N15" s="31" t="e">
        <f>+#REF!*N5</f>
        <v>#REF!</v>
      </c>
      <c r="O15" s="31" t="e">
        <f>+#REF!*O5</f>
        <v>#REF!</v>
      </c>
      <c r="P15" s="39">
        <f>+K15*D15</f>
        <v>0</v>
      </c>
      <c r="Q15" s="66"/>
    </row>
    <row r="16" spans="2:32" ht="14.25" customHeight="1" x14ac:dyDescent="0.2">
      <c r="B16" s="38" t="s">
        <v>21</v>
      </c>
      <c r="C16" s="28" t="s">
        <v>22</v>
      </c>
      <c r="D16" s="29">
        <v>12</v>
      </c>
      <c r="E16" s="37">
        <v>26.412500000000001</v>
      </c>
      <c r="F16" s="31">
        <v>3.3279999999999997E-2</v>
      </c>
      <c r="G16" s="31" t="e">
        <f>+#REF!*G5</f>
        <v>#REF!</v>
      </c>
      <c r="H16" s="31" t="e">
        <f>+#REF!*H5</f>
        <v>#REF!</v>
      </c>
      <c r="I16" s="31" t="e">
        <f>+#REF!*I5</f>
        <v>#REF!</v>
      </c>
      <c r="J16" s="32">
        <f>+D16/50*0.1*E16</f>
        <v>0.63390000000000002</v>
      </c>
      <c r="K16" s="37">
        <v>26.412500000000001</v>
      </c>
      <c r="L16" s="31">
        <v>3.3279999999999997E-2</v>
      </c>
      <c r="M16" s="31" t="e">
        <f>+#REF!*M5</f>
        <v>#REF!</v>
      </c>
      <c r="N16" s="31" t="e">
        <f>+#REF!*N5</f>
        <v>#REF!</v>
      </c>
      <c r="O16" s="31" t="e">
        <f>+#REF!*O5</f>
        <v>#REF!</v>
      </c>
      <c r="P16" s="39">
        <f>+D16/50*K16*0.1</f>
        <v>0.63390000000000013</v>
      </c>
      <c r="Q16" s="66"/>
    </row>
    <row r="17" spans="2:18" ht="15.75" customHeight="1" x14ac:dyDescent="0.2">
      <c r="B17" s="38" t="s">
        <v>23</v>
      </c>
      <c r="C17" s="28" t="s">
        <v>24</v>
      </c>
      <c r="D17" s="29">
        <v>30</v>
      </c>
      <c r="E17" s="37">
        <v>0.246</v>
      </c>
      <c r="F17" s="31">
        <f>+E17*30</f>
        <v>7.38</v>
      </c>
      <c r="G17" s="31">
        <v>5.28</v>
      </c>
      <c r="H17" s="31">
        <v>5.28</v>
      </c>
      <c r="I17" s="31">
        <v>5.28</v>
      </c>
      <c r="J17" s="32">
        <f>+E17*D17</f>
        <v>7.38</v>
      </c>
      <c r="K17" s="76">
        <v>0</v>
      </c>
      <c r="L17" s="31">
        <f>+K17*30</f>
        <v>0</v>
      </c>
      <c r="M17" s="31">
        <v>5.28</v>
      </c>
      <c r="N17" s="31">
        <v>5.28</v>
      </c>
      <c r="O17" s="31">
        <v>5.28</v>
      </c>
      <c r="P17" s="39">
        <f>+K17*D17/44</f>
        <v>0</v>
      </c>
      <c r="Q17" s="66"/>
    </row>
    <row r="18" spans="2:18" ht="24" x14ac:dyDescent="0.2">
      <c r="B18" s="38" t="s">
        <v>44</v>
      </c>
      <c r="C18" s="28" t="s">
        <v>13</v>
      </c>
      <c r="D18" s="77">
        <v>2.3610000000000002</v>
      </c>
      <c r="E18" s="37">
        <v>5.2819999999999999E-2</v>
      </c>
      <c r="F18" s="30">
        <v>1.78</v>
      </c>
      <c r="G18" s="30">
        <v>1.78</v>
      </c>
      <c r="H18" s="30">
        <v>1.78</v>
      </c>
      <c r="I18" s="30">
        <v>1.78</v>
      </c>
      <c r="J18" s="39">
        <f>+E18*D18</f>
        <v>0.12470802</v>
      </c>
      <c r="K18" s="76">
        <v>5.4179999999999999E-2</v>
      </c>
      <c r="L18" s="31">
        <v>1.78</v>
      </c>
      <c r="M18" s="31">
        <v>1.78</v>
      </c>
      <c r="N18" s="36"/>
      <c r="O18" s="36"/>
      <c r="P18" s="39">
        <f>+K18*D18</f>
        <v>0.12791898000000002</v>
      </c>
      <c r="Q18" s="66"/>
      <c r="R18" s="73"/>
    </row>
    <row r="19" spans="2:18" ht="24" x14ac:dyDescent="0.2">
      <c r="B19" s="38" t="s">
        <v>35</v>
      </c>
      <c r="C19" s="28" t="s">
        <v>13</v>
      </c>
      <c r="D19" s="77">
        <v>2.3610000000000002</v>
      </c>
      <c r="E19" s="37">
        <v>0.34144999999999998</v>
      </c>
      <c r="F19" s="30">
        <v>1.78</v>
      </c>
      <c r="G19" s="30">
        <v>1.78</v>
      </c>
      <c r="H19" s="30">
        <v>1.78</v>
      </c>
      <c r="I19" s="30">
        <v>1.78</v>
      </c>
      <c r="J19" s="39">
        <f>+E19*D19</f>
        <v>0.80616345</v>
      </c>
      <c r="K19" s="33">
        <v>8.7999999999999995E-2</v>
      </c>
      <c r="L19" s="31">
        <v>1.78</v>
      </c>
      <c r="M19" s="31">
        <v>1.78</v>
      </c>
      <c r="N19" s="36"/>
      <c r="O19" s="36"/>
      <c r="P19" s="39">
        <f>+K19*D19</f>
        <v>0.20776800000000001</v>
      </c>
      <c r="Q19" s="66"/>
      <c r="R19" s="73"/>
    </row>
    <row r="20" spans="2:18" ht="30.75" customHeight="1" x14ac:dyDescent="0.2">
      <c r="B20" s="40" t="s">
        <v>32</v>
      </c>
      <c r="C20" s="41" t="s">
        <v>13</v>
      </c>
      <c r="D20" s="77">
        <v>2.3610000000000002</v>
      </c>
      <c r="E20" s="43">
        <v>9.0959999999999999E-2</v>
      </c>
      <c r="F20" s="62">
        <v>1.78</v>
      </c>
      <c r="G20" s="62">
        <v>1.78</v>
      </c>
      <c r="H20" s="62">
        <v>1.78</v>
      </c>
      <c r="I20" s="62">
        <v>1.78</v>
      </c>
      <c r="J20" s="39">
        <f>+E20*D20</f>
        <v>0.21475656000000001</v>
      </c>
      <c r="K20" s="63">
        <v>0.10667</v>
      </c>
      <c r="L20" s="44">
        <v>1.78</v>
      </c>
      <c r="M20" s="44">
        <v>1.78</v>
      </c>
      <c r="N20" s="36"/>
      <c r="O20" s="36"/>
      <c r="P20" s="39">
        <f>+K20*D20</f>
        <v>0.25184787000000003</v>
      </c>
      <c r="Q20" s="66"/>
      <c r="R20" s="70"/>
    </row>
    <row r="21" spans="2:18" ht="30.75" customHeight="1" thickBot="1" x14ac:dyDescent="0.25">
      <c r="B21" s="40" t="s">
        <v>37</v>
      </c>
      <c r="C21" s="41" t="s">
        <v>13</v>
      </c>
      <c r="D21" s="77">
        <v>2.3610000000000002</v>
      </c>
      <c r="E21" s="43">
        <v>1.6879999999999999E-2</v>
      </c>
      <c r="F21" s="62">
        <v>1.78</v>
      </c>
      <c r="G21" s="62">
        <v>1.78</v>
      </c>
      <c r="H21" s="62">
        <v>1.78</v>
      </c>
      <c r="I21" s="62">
        <v>1.78</v>
      </c>
      <c r="J21" s="39">
        <f>+E21*D21</f>
        <v>3.9853680000000002E-2</v>
      </c>
      <c r="K21" s="63">
        <v>2.7570000000000001E-2</v>
      </c>
      <c r="L21" s="44">
        <v>1.78</v>
      </c>
      <c r="M21" s="44">
        <v>1.78</v>
      </c>
      <c r="N21" s="36"/>
      <c r="O21" s="36"/>
      <c r="P21" s="39">
        <f>+K21*D21</f>
        <v>6.5092770000000008E-2</v>
      </c>
      <c r="Q21" s="66"/>
      <c r="R21" s="70"/>
    </row>
    <row r="22" spans="2:18" ht="12.75" thickBot="1" x14ac:dyDescent="0.25">
      <c r="B22" s="47" t="s">
        <v>25</v>
      </c>
      <c r="C22" s="48"/>
      <c r="D22" s="49"/>
      <c r="E22" s="50"/>
      <c r="F22" s="51">
        <f>+SUM(F9:F20)</f>
        <v>19.584060000000004</v>
      </c>
      <c r="G22" s="51" t="e">
        <f>+SUM(G9:G20)</f>
        <v>#REF!</v>
      </c>
      <c r="H22" s="51" t="e">
        <f>+SUM(H9:H20)</f>
        <v>#REF!</v>
      </c>
      <c r="I22" s="51" t="e">
        <f>+SUM(I9:I20)</f>
        <v>#REF!</v>
      </c>
      <c r="J22" s="52">
        <f>+SUM(J9:J21)</f>
        <v>32.549061709999997</v>
      </c>
      <c r="K22" s="53"/>
      <c r="L22" s="68" t="e">
        <f>+SUM(L9:L20)</f>
        <v>#REF!</v>
      </c>
      <c r="M22" s="68" t="e">
        <f>+SUM(M9:M20)</f>
        <v>#REF!</v>
      </c>
      <c r="N22" s="69"/>
      <c r="O22" s="69"/>
      <c r="P22" s="56">
        <f>SUM(P9:P20)</f>
        <v>23.021834850000001</v>
      </c>
      <c r="Q22" s="66"/>
    </row>
    <row r="23" spans="2:18" x14ac:dyDescent="0.2">
      <c r="B23" s="57" t="s">
        <v>55</v>
      </c>
    </row>
    <row r="24" spans="2:18" x14ac:dyDescent="0.2">
      <c r="B24" s="58" t="s">
        <v>27</v>
      </c>
      <c r="P24" s="70"/>
    </row>
    <row r="25" spans="2:18" x14ac:dyDescent="0.2">
      <c r="K25" s="64"/>
      <c r="P25" s="71"/>
    </row>
    <row r="26" spans="2:18" x14ac:dyDescent="0.2">
      <c r="P26" s="75" t="s">
        <v>33</v>
      </c>
    </row>
    <row r="27" spans="2:18" x14ac:dyDescent="0.2">
      <c r="P27" s="72"/>
    </row>
    <row r="28" spans="2:18" ht="14.25" x14ac:dyDescent="0.2">
      <c r="B28" s="2" t="s">
        <v>40</v>
      </c>
      <c r="C28" s="3"/>
      <c r="D28" s="3"/>
      <c r="E28" s="3"/>
      <c r="F28" s="3"/>
      <c r="G28" s="3"/>
      <c r="H28" s="3"/>
      <c r="I28" s="3"/>
      <c r="J28" s="3"/>
    </row>
    <row r="29" spans="2:18" ht="12.75" x14ac:dyDescent="0.2">
      <c r="B29" s="2" t="s">
        <v>42</v>
      </c>
      <c r="C29" s="3"/>
      <c r="D29" s="3"/>
      <c r="E29" s="3"/>
      <c r="F29" s="3"/>
      <c r="G29" s="3"/>
      <c r="H29" s="3"/>
      <c r="I29" s="3"/>
      <c r="J29" s="3"/>
    </row>
    <row r="30" spans="2:18" ht="12.75" x14ac:dyDescent="0.2">
      <c r="B30" s="2" t="s">
        <v>45</v>
      </c>
      <c r="C30" s="3"/>
      <c r="D30" s="3"/>
      <c r="E30" s="3"/>
      <c r="F30" s="3"/>
      <c r="G30" s="3"/>
      <c r="H30" s="3"/>
      <c r="I30" s="3"/>
      <c r="J30" s="3"/>
    </row>
    <row r="31" spans="2:18" ht="12.75" thickBot="1" x14ac:dyDescent="0.25">
      <c r="F31" s="4">
        <v>1</v>
      </c>
      <c r="G31" s="4">
        <v>2</v>
      </c>
      <c r="H31" s="4">
        <v>3</v>
      </c>
      <c r="I31" s="4">
        <v>4</v>
      </c>
      <c r="J31" s="4"/>
      <c r="L31" s="4">
        <v>10</v>
      </c>
      <c r="M31" s="4">
        <v>15</v>
      </c>
    </row>
    <row r="32" spans="2:18" x14ac:dyDescent="0.2">
      <c r="B32" s="5" t="s">
        <v>1</v>
      </c>
      <c r="C32" s="6" t="s">
        <v>2</v>
      </c>
      <c r="D32" s="7" t="s">
        <v>3</v>
      </c>
      <c r="E32" s="78" t="s">
        <v>4</v>
      </c>
      <c r="F32" s="79"/>
      <c r="G32" s="79"/>
      <c r="H32" s="79"/>
      <c r="I32" s="79"/>
      <c r="J32" s="80"/>
      <c r="K32" s="81" t="s">
        <v>5</v>
      </c>
      <c r="L32" s="82"/>
      <c r="M32" s="82"/>
      <c r="N32" s="82"/>
      <c r="O32" s="82"/>
      <c r="P32" s="83"/>
    </row>
    <row r="33" spans="2:16" ht="24" x14ac:dyDescent="0.2">
      <c r="B33" s="8"/>
      <c r="C33" s="9"/>
      <c r="D33" s="10"/>
      <c r="E33" s="11" t="s">
        <v>6</v>
      </c>
      <c r="F33" s="9"/>
      <c r="G33" s="9"/>
      <c r="H33" s="9"/>
      <c r="I33" s="9"/>
      <c r="J33" s="12" t="s">
        <v>7</v>
      </c>
      <c r="K33" s="13" t="s">
        <v>8</v>
      </c>
      <c r="L33" s="14"/>
      <c r="M33" s="14"/>
      <c r="N33" s="15"/>
      <c r="O33" s="15"/>
      <c r="P33" s="16" t="s">
        <v>7</v>
      </c>
    </row>
    <row r="34" spans="2:16" x14ac:dyDescent="0.2">
      <c r="B34" s="17"/>
      <c r="C34" s="18"/>
      <c r="D34" s="19"/>
      <c r="E34" s="20" t="s">
        <v>9</v>
      </c>
      <c r="F34" s="21" t="s">
        <v>10</v>
      </c>
      <c r="G34" s="21" t="s">
        <v>10</v>
      </c>
      <c r="H34" s="21" t="s">
        <v>10</v>
      </c>
      <c r="I34" s="21" t="s">
        <v>10</v>
      </c>
      <c r="J34" s="22" t="s">
        <v>11</v>
      </c>
      <c r="K34" s="23" t="s">
        <v>9</v>
      </c>
      <c r="L34" s="24"/>
      <c r="M34" s="24"/>
      <c r="N34" s="25"/>
      <c r="O34" s="25"/>
      <c r="P34" s="26" t="s">
        <v>11</v>
      </c>
    </row>
    <row r="35" spans="2:16" x14ac:dyDescent="0.2">
      <c r="B35" s="27" t="s">
        <v>12</v>
      </c>
      <c r="C35" s="28" t="s">
        <v>13</v>
      </c>
      <c r="D35" s="29">
        <v>12</v>
      </c>
      <c r="E35" s="37">
        <v>0.31820999999999999</v>
      </c>
      <c r="F35" s="30">
        <v>0.28655000000000003</v>
      </c>
      <c r="G35" s="31" t="e">
        <f>+#REF!*G31</f>
        <v>#REF!</v>
      </c>
      <c r="H35" s="31" t="e">
        <f>+#REF!*H31</f>
        <v>#REF!</v>
      </c>
      <c r="I35" s="31" t="e">
        <f>+#REF!*I31</f>
        <v>#REF!</v>
      </c>
      <c r="J35" s="32">
        <f t="shared" ref="J35:J41" si="2">+E35*D35</f>
        <v>3.8185199999999999</v>
      </c>
      <c r="K35" s="33">
        <v>0.43669999999999998</v>
      </c>
      <c r="L35" s="34" t="e">
        <f>+#REF!*L31</f>
        <v>#REF!</v>
      </c>
      <c r="M35" s="34" t="e">
        <f>+#REF!*M31</f>
        <v>#REF!</v>
      </c>
      <c r="N35" s="35"/>
      <c r="O35" s="35"/>
      <c r="P35" s="39">
        <f>+K35*D35</f>
        <v>5.2403999999999993</v>
      </c>
    </row>
    <row r="36" spans="2:16" x14ac:dyDescent="0.2">
      <c r="B36" s="27" t="s">
        <v>14</v>
      </c>
      <c r="C36" s="28" t="s">
        <v>15</v>
      </c>
      <c r="D36" s="29">
        <v>2.1000000000000001E-2</v>
      </c>
      <c r="E36" s="67">
        <v>73.33</v>
      </c>
      <c r="F36" s="31">
        <v>2.09</v>
      </c>
      <c r="G36" s="31">
        <v>2.09</v>
      </c>
      <c r="H36" s="31">
        <v>2.09</v>
      </c>
      <c r="I36" s="31">
        <v>2.09</v>
      </c>
      <c r="J36" s="32">
        <f t="shared" si="2"/>
        <v>1.53993</v>
      </c>
      <c r="K36" s="33">
        <v>5.19</v>
      </c>
      <c r="L36" s="34">
        <v>2.09</v>
      </c>
      <c r="M36" s="34">
        <v>2.09</v>
      </c>
      <c r="N36" s="35"/>
      <c r="O36" s="35"/>
      <c r="P36" s="39">
        <f>+K36</f>
        <v>5.19</v>
      </c>
    </row>
    <row r="37" spans="2:16" x14ac:dyDescent="0.2">
      <c r="B37" s="38" t="s">
        <v>16</v>
      </c>
      <c r="C37" s="28" t="s">
        <v>13</v>
      </c>
      <c r="D37" s="29">
        <v>12</v>
      </c>
      <c r="E37" s="37">
        <v>0.14835000000000001</v>
      </c>
      <c r="F37" s="31">
        <v>0.18348999999999999</v>
      </c>
      <c r="G37" s="31" t="e">
        <f>+#REF!*G31</f>
        <v>#REF!</v>
      </c>
      <c r="H37" s="31" t="e">
        <f>+#REF!*H31</f>
        <v>#REF!</v>
      </c>
      <c r="I37" s="31" t="e">
        <f>+#REF!*I31</f>
        <v>#REF!</v>
      </c>
      <c r="J37" s="32">
        <f t="shared" si="2"/>
        <v>1.7802000000000002</v>
      </c>
      <c r="K37" s="33">
        <v>0.12640999999999999</v>
      </c>
      <c r="L37" s="31" t="e">
        <f>+#REF!*L31</f>
        <v>#REF!</v>
      </c>
      <c r="M37" s="31" t="e">
        <f>+#REF!*M31</f>
        <v>#REF!</v>
      </c>
      <c r="N37" s="36"/>
      <c r="O37" s="36"/>
      <c r="P37" s="39">
        <f>+K37*D37</f>
        <v>1.5169199999999998</v>
      </c>
    </row>
    <row r="38" spans="2:16" ht="24" x14ac:dyDescent="0.2">
      <c r="B38" s="38" t="s">
        <v>17</v>
      </c>
      <c r="C38" s="28" t="s">
        <v>15</v>
      </c>
      <c r="D38" s="29">
        <v>2.1000000000000001E-2</v>
      </c>
      <c r="E38" s="67">
        <v>59.33</v>
      </c>
      <c r="F38" s="31">
        <v>1.78</v>
      </c>
      <c r="G38" s="31">
        <v>1.78</v>
      </c>
      <c r="H38" s="31">
        <v>1.78</v>
      </c>
      <c r="I38" s="31">
        <v>1.78</v>
      </c>
      <c r="J38" s="32">
        <f t="shared" si="2"/>
        <v>1.24593</v>
      </c>
      <c r="K38" s="76">
        <v>2.1</v>
      </c>
      <c r="L38" s="31">
        <v>1.78</v>
      </c>
      <c r="M38" s="31">
        <v>1.78</v>
      </c>
      <c r="N38" s="36"/>
      <c r="O38" s="36"/>
      <c r="P38" s="39">
        <f>+K38</f>
        <v>2.1</v>
      </c>
    </row>
    <row r="39" spans="2:16" x14ac:dyDescent="0.2">
      <c r="B39" s="38" t="s">
        <v>18</v>
      </c>
      <c r="C39" s="28" t="s">
        <v>13</v>
      </c>
      <c r="D39" s="29">
        <v>12</v>
      </c>
      <c r="E39" s="37">
        <v>0.54227999999999998</v>
      </c>
      <c r="F39" s="31">
        <v>0.59538999999999997</v>
      </c>
      <c r="G39" s="31" t="e">
        <f>+#REF!*G31</f>
        <v>#REF!</v>
      </c>
      <c r="H39" s="31" t="e">
        <f>+#REF!*H31</f>
        <v>#REF!</v>
      </c>
      <c r="I39" s="31" t="e">
        <f>+#REF!*I31</f>
        <v>#REF!</v>
      </c>
      <c r="J39" s="32">
        <f t="shared" si="2"/>
        <v>6.5073600000000003</v>
      </c>
      <c r="K39" s="33">
        <v>0.52859</v>
      </c>
      <c r="L39" s="31" t="e">
        <f>+#REF!*L31</f>
        <v>#REF!</v>
      </c>
      <c r="M39" s="31" t="e">
        <f>+#REF!*M31</f>
        <v>#REF!</v>
      </c>
      <c r="N39" s="36"/>
      <c r="O39" s="36"/>
      <c r="P39" s="39">
        <f>+K39*D39</f>
        <v>6.3430800000000005</v>
      </c>
    </row>
    <row r="40" spans="2:16" ht="24" x14ac:dyDescent="0.2">
      <c r="B40" s="38" t="s">
        <v>19</v>
      </c>
      <c r="C40" s="28" t="s">
        <v>15</v>
      </c>
      <c r="D40" s="29">
        <v>2.1000000000000001E-2</v>
      </c>
      <c r="E40" s="67">
        <v>67.33</v>
      </c>
      <c r="F40" s="31">
        <v>1.78</v>
      </c>
      <c r="G40" s="31">
        <v>1.78</v>
      </c>
      <c r="H40" s="31">
        <v>1.78</v>
      </c>
      <c r="I40" s="31">
        <v>1.78</v>
      </c>
      <c r="J40" s="32">
        <f t="shared" si="2"/>
        <v>1.4139300000000001</v>
      </c>
      <c r="K40" s="33">
        <v>1.41</v>
      </c>
      <c r="L40" s="31">
        <v>1.78</v>
      </c>
      <c r="M40" s="31">
        <v>1.78</v>
      </c>
      <c r="N40" s="36"/>
      <c r="O40" s="36"/>
      <c r="P40" s="39">
        <f>+K40</f>
        <v>1.41</v>
      </c>
    </row>
    <row r="41" spans="2:16" ht="24" x14ac:dyDescent="0.2">
      <c r="B41" s="38" t="s">
        <v>20</v>
      </c>
      <c r="C41" s="28" t="s">
        <v>13</v>
      </c>
      <c r="D41" s="29">
        <v>12</v>
      </c>
      <c r="E41" s="37">
        <v>0.1028</v>
      </c>
      <c r="F41" s="31">
        <v>0.11534999999999999</v>
      </c>
      <c r="G41" s="31" t="e">
        <f>+#REF!*G31</f>
        <v>#REF!</v>
      </c>
      <c r="H41" s="31" t="e">
        <f>+#REF!*H31</f>
        <v>#REF!</v>
      </c>
      <c r="I41" s="31" t="e">
        <f>+#REF!*I31</f>
        <v>#REF!</v>
      </c>
      <c r="J41" s="32">
        <f t="shared" si="2"/>
        <v>1.2336</v>
      </c>
      <c r="K41" s="76">
        <v>0</v>
      </c>
      <c r="L41" s="31">
        <v>0.11534999999999999</v>
      </c>
      <c r="M41" s="31" t="e">
        <f>+#REF!*M31</f>
        <v>#REF!</v>
      </c>
      <c r="N41" s="31" t="e">
        <f>+#REF!*N31</f>
        <v>#REF!</v>
      </c>
      <c r="O41" s="31" t="e">
        <f>+#REF!*O31</f>
        <v>#REF!</v>
      </c>
      <c r="P41" s="39">
        <f>+K41*D41</f>
        <v>0</v>
      </c>
    </row>
    <row r="42" spans="2:16" x14ac:dyDescent="0.2">
      <c r="B42" s="38" t="s">
        <v>21</v>
      </c>
      <c r="C42" s="28" t="s">
        <v>22</v>
      </c>
      <c r="D42" s="29">
        <v>12</v>
      </c>
      <c r="E42" s="37">
        <v>26.412500000000001</v>
      </c>
      <c r="F42" s="31">
        <v>3.3279999999999997E-2</v>
      </c>
      <c r="G42" s="31" t="e">
        <f>+#REF!*G31</f>
        <v>#REF!</v>
      </c>
      <c r="H42" s="31" t="e">
        <f>+#REF!*H31</f>
        <v>#REF!</v>
      </c>
      <c r="I42" s="31" t="e">
        <f>+#REF!*I31</f>
        <v>#REF!</v>
      </c>
      <c r="J42" s="32">
        <f>+D42/50*0.1*E42</f>
        <v>0.63390000000000002</v>
      </c>
      <c r="K42" s="37">
        <v>26.412500000000001</v>
      </c>
      <c r="L42" s="31">
        <v>3.3279999999999997E-2</v>
      </c>
      <c r="M42" s="31" t="e">
        <f>+#REF!*M31</f>
        <v>#REF!</v>
      </c>
      <c r="N42" s="31" t="e">
        <f>+#REF!*N31</f>
        <v>#REF!</v>
      </c>
      <c r="O42" s="31" t="e">
        <f>+#REF!*O31</f>
        <v>#REF!</v>
      </c>
      <c r="P42" s="39">
        <f>+D42/50*K42*0.1</f>
        <v>0.63390000000000013</v>
      </c>
    </row>
    <row r="43" spans="2:16" x14ac:dyDescent="0.2">
      <c r="B43" s="38" t="s">
        <v>23</v>
      </c>
      <c r="C43" s="28" t="s">
        <v>24</v>
      </c>
      <c r="D43" s="29">
        <v>0.64600000000000002</v>
      </c>
      <c r="E43" s="37">
        <v>0.98899999999999999</v>
      </c>
      <c r="F43" s="31">
        <f>+E43*30</f>
        <v>29.669999999999998</v>
      </c>
      <c r="G43" s="31">
        <v>5.28</v>
      </c>
      <c r="H43" s="31">
        <v>5.28</v>
      </c>
      <c r="I43" s="31">
        <v>5.28</v>
      </c>
      <c r="J43" s="32">
        <f>+E43*D43</f>
        <v>0.63889399999999996</v>
      </c>
      <c r="K43" s="76">
        <v>0</v>
      </c>
      <c r="L43" s="31">
        <f>+K43*30</f>
        <v>0</v>
      </c>
      <c r="M43" s="31">
        <v>5.28</v>
      </c>
      <c r="N43" s="31">
        <v>5.28</v>
      </c>
      <c r="O43" s="31">
        <v>5.28</v>
      </c>
      <c r="P43" s="39">
        <f>+K43*D43/44</f>
        <v>0</v>
      </c>
    </row>
    <row r="44" spans="2:16" ht="25.5" x14ac:dyDescent="0.2">
      <c r="B44" s="38" t="s">
        <v>31</v>
      </c>
      <c r="C44" s="28" t="s">
        <v>13</v>
      </c>
      <c r="D44" s="77">
        <v>0.54600000000000004</v>
      </c>
      <c r="E44" s="37">
        <v>5.2819999999999999E-2</v>
      </c>
      <c r="F44" s="30">
        <v>1.78</v>
      </c>
      <c r="G44" s="30">
        <v>1.78</v>
      </c>
      <c r="H44" s="30">
        <v>1.78</v>
      </c>
      <c r="I44" s="30">
        <v>1.78</v>
      </c>
      <c r="J44" s="39">
        <f>+E44*D44</f>
        <v>2.8839720000000003E-2</v>
      </c>
      <c r="K44" s="76">
        <v>5.4179999999999999E-2</v>
      </c>
      <c r="L44" s="31">
        <v>1.78</v>
      </c>
      <c r="M44" s="31">
        <v>1.78</v>
      </c>
      <c r="N44" s="36"/>
      <c r="O44" s="36"/>
      <c r="P44" s="39">
        <f>+K44*D44</f>
        <v>2.9582280000000002E-2</v>
      </c>
    </row>
    <row r="45" spans="2:16" ht="24" x14ac:dyDescent="0.2">
      <c r="B45" s="38" t="s">
        <v>35</v>
      </c>
      <c r="C45" s="28" t="s">
        <v>13</v>
      </c>
      <c r="D45" s="77">
        <v>0.54600000000000004</v>
      </c>
      <c r="E45" s="37">
        <v>0.34144999999999998</v>
      </c>
      <c r="F45" s="30">
        <v>1.78</v>
      </c>
      <c r="G45" s="30">
        <v>1.78</v>
      </c>
      <c r="H45" s="30">
        <v>1.78</v>
      </c>
      <c r="I45" s="30">
        <v>1.78</v>
      </c>
      <c r="J45" s="39">
        <f>+E45*D45</f>
        <v>0.18643170000000001</v>
      </c>
      <c r="K45" s="33">
        <v>8.7999999999999995E-2</v>
      </c>
      <c r="L45" s="31">
        <v>1.78</v>
      </c>
      <c r="M45" s="31">
        <v>1.78</v>
      </c>
      <c r="N45" s="36"/>
      <c r="O45" s="36"/>
      <c r="P45" s="39">
        <f>+K45*D45</f>
        <v>4.8048E-2</v>
      </c>
    </row>
    <row r="46" spans="2:16" ht="25.5" x14ac:dyDescent="0.2">
      <c r="B46" s="40" t="s">
        <v>32</v>
      </c>
      <c r="C46" s="41" t="s">
        <v>13</v>
      </c>
      <c r="D46" s="77">
        <v>0.54600000000000004</v>
      </c>
      <c r="E46" s="43">
        <v>9.0959999999999999E-2</v>
      </c>
      <c r="F46" s="62">
        <v>1.78</v>
      </c>
      <c r="G46" s="62">
        <v>1.78</v>
      </c>
      <c r="H46" s="62">
        <v>1.78</v>
      </c>
      <c r="I46" s="62">
        <v>1.78</v>
      </c>
      <c r="J46" s="39">
        <f>+E46*D46</f>
        <v>4.9664160000000006E-2</v>
      </c>
      <c r="K46" s="63">
        <v>0.10667</v>
      </c>
      <c r="L46" s="44">
        <v>1.78</v>
      </c>
      <c r="M46" s="44">
        <v>1.78</v>
      </c>
      <c r="N46" s="36"/>
      <c r="O46" s="36"/>
      <c r="P46" s="39">
        <f>+K46*D46</f>
        <v>5.8241820000000007E-2</v>
      </c>
    </row>
    <row r="47" spans="2:16" ht="24.75" thickBot="1" x14ac:dyDescent="0.25">
      <c r="B47" s="40" t="s">
        <v>37</v>
      </c>
      <c r="C47" s="41" t="s">
        <v>13</v>
      </c>
      <c r="D47" s="77">
        <v>0.54600000000000004</v>
      </c>
      <c r="E47" s="43">
        <v>1.6879999999999999E-2</v>
      </c>
      <c r="F47" s="62">
        <v>1.78</v>
      </c>
      <c r="G47" s="62">
        <v>1.78</v>
      </c>
      <c r="H47" s="62">
        <v>1.78</v>
      </c>
      <c r="I47" s="62">
        <v>1.78</v>
      </c>
      <c r="J47" s="39">
        <f>+E47*D47</f>
        <v>9.2164800000000009E-3</v>
      </c>
      <c r="K47" s="63">
        <v>2.7570000000000001E-2</v>
      </c>
      <c r="L47" s="44">
        <v>1.78</v>
      </c>
      <c r="M47" s="44">
        <v>1.78</v>
      </c>
      <c r="N47" s="36"/>
      <c r="O47" s="36"/>
      <c r="P47" s="39">
        <f>+K47*D47</f>
        <v>1.5053220000000001E-2</v>
      </c>
    </row>
    <row r="48" spans="2:16" ht="12.75" thickBot="1" x14ac:dyDescent="0.25">
      <c r="B48" s="47" t="s">
        <v>25</v>
      </c>
      <c r="C48" s="48"/>
      <c r="D48" s="49"/>
      <c r="E48" s="50"/>
      <c r="F48" s="51">
        <f>+SUM(F35:F46)</f>
        <v>41.87406</v>
      </c>
      <c r="G48" s="51" t="e">
        <f>+SUM(G35:G46)</f>
        <v>#REF!</v>
      </c>
      <c r="H48" s="51" t="e">
        <f>+SUM(H35:H46)</f>
        <v>#REF!</v>
      </c>
      <c r="I48" s="51" t="e">
        <f>+SUM(I35:I46)</f>
        <v>#REF!</v>
      </c>
      <c r="J48" s="52">
        <f>+SUM(J35:J47)</f>
        <v>19.086416059999998</v>
      </c>
      <c r="K48" s="53"/>
      <c r="L48" s="68" t="e">
        <f>+SUM(L35:L46)</f>
        <v>#REF!</v>
      </c>
      <c r="M48" s="68" t="e">
        <f>+SUM(M35:M46)</f>
        <v>#REF!</v>
      </c>
      <c r="N48" s="69"/>
      <c r="O48" s="69"/>
      <c r="P48" s="56">
        <f>SUM(P35:P46)</f>
        <v>22.570172100000001</v>
      </c>
    </row>
    <row r="49" spans="2:16" x14ac:dyDescent="0.2">
      <c r="B49" s="57" t="s">
        <v>56</v>
      </c>
    </row>
    <row r="50" spans="2:16" x14ac:dyDescent="0.2">
      <c r="B50" s="58" t="s">
        <v>27</v>
      </c>
      <c r="P50" s="70"/>
    </row>
    <row r="51" spans="2:16" x14ac:dyDescent="0.2">
      <c r="K51" s="64"/>
      <c r="P51" s="71"/>
    </row>
    <row r="54" spans="2:16" ht="14.25" x14ac:dyDescent="0.2">
      <c r="B54" s="2" t="s">
        <v>40</v>
      </c>
      <c r="C54" s="3"/>
      <c r="D54" s="3"/>
      <c r="E54" s="3"/>
      <c r="F54" s="3"/>
      <c r="G54" s="3"/>
      <c r="H54" s="3"/>
      <c r="I54" s="3"/>
      <c r="J54" s="3"/>
    </row>
    <row r="55" spans="2:16" ht="12.75" x14ac:dyDescent="0.2">
      <c r="B55" s="2" t="s">
        <v>42</v>
      </c>
      <c r="C55" s="3"/>
      <c r="D55" s="3"/>
      <c r="E55" s="3"/>
      <c r="F55" s="3"/>
      <c r="G55" s="3"/>
      <c r="H55" s="3"/>
      <c r="I55" s="3"/>
      <c r="J55" s="3"/>
    </row>
    <row r="56" spans="2:16" ht="12.75" x14ac:dyDescent="0.2">
      <c r="B56" s="2" t="s">
        <v>46</v>
      </c>
      <c r="C56" s="3"/>
      <c r="D56" s="3"/>
      <c r="E56" s="3"/>
      <c r="F56" s="3"/>
      <c r="G56" s="3"/>
      <c r="H56" s="3"/>
      <c r="I56" s="3"/>
      <c r="J56" s="3"/>
    </row>
    <row r="57" spans="2:16" ht="12.75" thickBot="1" x14ac:dyDescent="0.25">
      <c r="F57" s="4">
        <v>1</v>
      </c>
      <c r="G57" s="4">
        <v>2</v>
      </c>
      <c r="H57" s="4">
        <v>3</v>
      </c>
      <c r="I57" s="4">
        <v>4</v>
      </c>
      <c r="J57" s="4"/>
      <c r="L57" s="4">
        <v>10</v>
      </c>
      <c r="M57" s="4">
        <v>15</v>
      </c>
    </row>
    <row r="58" spans="2:16" ht="12" customHeight="1" x14ac:dyDescent="0.2">
      <c r="B58" s="5" t="s">
        <v>1</v>
      </c>
      <c r="C58" s="6" t="s">
        <v>2</v>
      </c>
      <c r="D58" s="7" t="s">
        <v>3</v>
      </c>
      <c r="E58" s="78" t="s">
        <v>4</v>
      </c>
      <c r="F58" s="79"/>
      <c r="G58" s="79"/>
      <c r="H58" s="79"/>
      <c r="I58" s="79"/>
      <c r="J58" s="80"/>
      <c r="K58" s="81" t="s">
        <v>5</v>
      </c>
      <c r="L58" s="82"/>
      <c r="M58" s="82"/>
      <c r="N58" s="82"/>
      <c r="O58" s="82"/>
      <c r="P58" s="83"/>
    </row>
    <row r="59" spans="2:16" ht="24" x14ac:dyDescent="0.2">
      <c r="B59" s="8"/>
      <c r="C59" s="9"/>
      <c r="D59" s="10"/>
      <c r="E59" s="11" t="s">
        <v>6</v>
      </c>
      <c r="F59" s="9"/>
      <c r="G59" s="9"/>
      <c r="H59" s="9"/>
      <c r="I59" s="9"/>
      <c r="J59" s="12" t="s">
        <v>7</v>
      </c>
      <c r="K59" s="13" t="s">
        <v>8</v>
      </c>
      <c r="L59" s="14"/>
      <c r="M59" s="14"/>
      <c r="N59" s="15"/>
      <c r="O59" s="15"/>
      <c r="P59" s="16" t="s">
        <v>7</v>
      </c>
    </row>
    <row r="60" spans="2:16" x14ac:dyDescent="0.2">
      <c r="B60" s="17"/>
      <c r="C60" s="18"/>
      <c r="D60" s="19"/>
      <c r="E60" s="20" t="s">
        <v>9</v>
      </c>
      <c r="F60" s="21" t="s">
        <v>10</v>
      </c>
      <c r="G60" s="21" t="s">
        <v>10</v>
      </c>
      <c r="H60" s="21" t="s">
        <v>10</v>
      </c>
      <c r="I60" s="21" t="s">
        <v>10</v>
      </c>
      <c r="J60" s="22" t="s">
        <v>11</v>
      </c>
      <c r="K60" s="23" t="s">
        <v>9</v>
      </c>
      <c r="L60" s="24"/>
      <c r="M60" s="24"/>
      <c r="N60" s="25"/>
      <c r="O60" s="25"/>
      <c r="P60" s="26" t="s">
        <v>11</v>
      </c>
    </row>
    <row r="61" spans="2:16" x14ac:dyDescent="0.2">
      <c r="B61" s="27" t="s">
        <v>12</v>
      </c>
      <c r="C61" s="28" t="s">
        <v>13</v>
      </c>
      <c r="D61" s="29">
        <v>12</v>
      </c>
      <c r="E61" s="37">
        <v>0.31820999999999999</v>
      </c>
      <c r="F61" s="30">
        <v>0.28655000000000003</v>
      </c>
      <c r="G61" s="31" t="e">
        <f>+#REF!*G57</f>
        <v>#REF!</v>
      </c>
      <c r="H61" s="31" t="e">
        <f>+#REF!*H57</f>
        <v>#REF!</v>
      </c>
      <c r="I61" s="31" t="e">
        <f>+#REF!*I57</f>
        <v>#REF!</v>
      </c>
      <c r="J61" s="32">
        <f t="shared" ref="J61:J67" si="3">+E61*D61</f>
        <v>3.8185199999999999</v>
      </c>
      <c r="K61" s="33">
        <v>0.43669999999999998</v>
      </c>
      <c r="L61" s="34" t="e">
        <f>+#REF!*L57</f>
        <v>#REF!</v>
      </c>
      <c r="M61" s="34" t="e">
        <f>+#REF!*M57</f>
        <v>#REF!</v>
      </c>
      <c r="N61" s="35"/>
      <c r="O61" s="35"/>
      <c r="P61" s="39">
        <f>+K61*D61</f>
        <v>5.2403999999999993</v>
      </c>
    </row>
    <row r="62" spans="2:16" x14ac:dyDescent="0.2">
      <c r="B62" s="27" t="s">
        <v>14</v>
      </c>
      <c r="C62" s="28" t="s">
        <v>15</v>
      </c>
      <c r="D62" s="29">
        <v>8.9999999999999993E-3</v>
      </c>
      <c r="E62" s="67">
        <v>73.33</v>
      </c>
      <c r="F62" s="31">
        <v>2.09</v>
      </c>
      <c r="G62" s="31">
        <v>2.09</v>
      </c>
      <c r="H62" s="31">
        <v>2.09</v>
      </c>
      <c r="I62" s="31">
        <v>2.09</v>
      </c>
      <c r="J62" s="32">
        <f t="shared" si="3"/>
        <v>0.65996999999999995</v>
      </c>
      <c r="K62" s="33">
        <v>5.19</v>
      </c>
      <c r="L62" s="34">
        <v>2.09</v>
      </c>
      <c r="M62" s="34">
        <v>2.09</v>
      </c>
      <c r="N62" s="35"/>
      <c r="O62" s="35"/>
      <c r="P62" s="39">
        <f>+K62</f>
        <v>5.19</v>
      </c>
    </row>
    <row r="63" spans="2:16" x14ac:dyDescent="0.2">
      <c r="B63" s="38" t="s">
        <v>16</v>
      </c>
      <c r="C63" s="28" t="s">
        <v>13</v>
      </c>
      <c r="D63" s="29">
        <v>12</v>
      </c>
      <c r="E63" s="37">
        <v>0.14835000000000001</v>
      </c>
      <c r="F63" s="31">
        <v>0.18348999999999999</v>
      </c>
      <c r="G63" s="31" t="e">
        <f>+#REF!*G57</f>
        <v>#REF!</v>
      </c>
      <c r="H63" s="31" t="e">
        <f>+#REF!*H57</f>
        <v>#REF!</v>
      </c>
      <c r="I63" s="31" t="e">
        <f>+#REF!*I57</f>
        <v>#REF!</v>
      </c>
      <c r="J63" s="32">
        <f t="shared" si="3"/>
        <v>1.7802000000000002</v>
      </c>
      <c r="K63" s="33">
        <v>0.12640999999999999</v>
      </c>
      <c r="L63" s="31" t="e">
        <f>+#REF!*L57</f>
        <v>#REF!</v>
      </c>
      <c r="M63" s="31" t="e">
        <f>+#REF!*M57</f>
        <v>#REF!</v>
      </c>
      <c r="N63" s="36"/>
      <c r="O63" s="36"/>
      <c r="P63" s="39">
        <f>+K63*D63</f>
        <v>1.5169199999999998</v>
      </c>
    </row>
    <row r="64" spans="2:16" ht="24" x14ac:dyDescent="0.2">
      <c r="B64" s="38" t="s">
        <v>17</v>
      </c>
      <c r="C64" s="28" t="s">
        <v>15</v>
      </c>
      <c r="D64" s="29">
        <v>8.9999999999999993E-3</v>
      </c>
      <c r="E64" s="67">
        <v>59.33</v>
      </c>
      <c r="F64" s="31">
        <v>1.78</v>
      </c>
      <c r="G64" s="31">
        <v>1.78</v>
      </c>
      <c r="H64" s="31">
        <v>1.78</v>
      </c>
      <c r="I64" s="31">
        <v>1.78</v>
      </c>
      <c r="J64" s="32">
        <f t="shared" si="3"/>
        <v>0.53396999999999994</v>
      </c>
      <c r="K64" s="76">
        <v>2.1</v>
      </c>
      <c r="L64" s="31">
        <v>1.78</v>
      </c>
      <c r="M64" s="31">
        <v>1.78</v>
      </c>
      <c r="N64" s="36"/>
      <c r="O64" s="36"/>
      <c r="P64" s="39">
        <f>+K64</f>
        <v>2.1</v>
      </c>
    </row>
    <row r="65" spans="2:16" x14ac:dyDescent="0.2">
      <c r="B65" s="38" t="s">
        <v>18</v>
      </c>
      <c r="C65" s="28" t="s">
        <v>13</v>
      </c>
      <c r="D65" s="29">
        <v>12</v>
      </c>
      <c r="E65" s="37">
        <v>0.54227999999999998</v>
      </c>
      <c r="F65" s="31">
        <v>0.59538999999999997</v>
      </c>
      <c r="G65" s="31" t="e">
        <f>+#REF!*G57</f>
        <v>#REF!</v>
      </c>
      <c r="H65" s="31" t="e">
        <f>+#REF!*H57</f>
        <v>#REF!</v>
      </c>
      <c r="I65" s="31" t="e">
        <f>+#REF!*I57</f>
        <v>#REF!</v>
      </c>
      <c r="J65" s="32">
        <f t="shared" si="3"/>
        <v>6.5073600000000003</v>
      </c>
      <c r="K65" s="33">
        <v>0.52859</v>
      </c>
      <c r="L65" s="31" t="e">
        <f>+#REF!*L57</f>
        <v>#REF!</v>
      </c>
      <c r="M65" s="31" t="e">
        <f>+#REF!*M57</f>
        <v>#REF!</v>
      </c>
      <c r="N65" s="36"/>
      <c r="O65" s="36"/>
      <c r="P65" s="39">
        <f>+K65*D65</f>
        <v>6.3430800000000005</v>
      </c>
    </row>
    <row r="66" spans="2:16" ht="24" x14ac:dyDescent="0.2">
      <c r="B66" s="38" t="s">
        <v>19</v>
      </c>
      <c r="C66" s="28" t="s">
        <v>15</v>
      </c>
      <c r="D66" s="29">
        <v>8.9999999999999993E-3</v>
      </c>
      <c r="E66" s="67">
        <v>67.33</v>
      </c>
      <c r="F66" s="31">
        <v>1.78</v>
      </c>
      <c r="G66" s="31">
        <v>1.78</v>
      </c>
      <c r="H66" s="31">
        <v>1.78</v>
      </c>
      <c r="I66" s="31">
        <v>1.78</v>
      </c>
      <c r="J66" s="32">
        <f t="shared" si="3"/>
        <v>0.6059699999999999</v>
      </c>
      <c r="K66" s="33">
        <v>1.41</v>
      </c>
      <c r="L66" s="31">
        <v>1.78</v>
      </c>
      <c r="M66" s="31">
        <v>1.78</v>
      </c>
      <c r="N66" s="36"/>
      <c r="O66" s="36"/>
      <c r="P66" s="39">
        <f>+K66</f>
        <v>1.41</v>
      </c>
    </row>
    <row r="67" spans="2:16" ht="24" x14ac:dyDescent="0.2">
      <c r="B67" s="38" t="s">
        <v>20</v>
      </c>
      <c r="C67" s="28" t="s">
        <v>13</v>
      </c>
      <c r="D67" s="29">
        <v>12</v>
      </c>
      <c r="E67" s="37">
        <v>0.1028</v>
      </c>
      <c r="F67" s="31">
        <v>0.11534999999999999</v>
      </c>
      <c r="G67" s="31" t="e">
        <f>+#REF!*G57</f>
        <v>#REF!</v>
      </c>
      <c r="H67" s="31" t="e">
        <f>+#REF!*H57</f>
        <v>#REF!</v>
      </c>
      <c r="I67" s="31" t="e">
        <f>+#REF!*I57</f>
        <v>#REF!</v>
      </c>
      <c r="J67" s="32">
        <f t="shared" si="3"/>
        <v>1.2336</v>
      </c>
      <c r="K67" s="76">
        <v>0</v>
      </c>
      <c r="L67" s="31">
        <v>0.11534999999999999</v>
      </c>
      <c r="M67" s="31" t="e">
        <f>+#REF!*M57</f>
        <v>#REF!</v>
      </c>
      <c r="N67" s="31" t="e">
        <f>+#REF!*N57</f>
        <v>#REF!</v>
      </c>
      <c r="O67" s="31" t="e">
        <f>+#REF!*O57</f>
        <v>#REF!</v>
      </c>
      <c r="P67" s="39">
        <f>+K67*D67</f>
        <v>0</v>
      </c>
    </row>
    <row r="68" spans="2:16" x14ac:dyDescent="0.2">
      <c r="B68" s="38" t="s">
        <v>21</v>
      </c>
      <c r="C68" s="28" t="s">
        <v>22</v>
      </c>
      <c r="D68" s="29">
        <v>12</v>
      </c>
      <c r="E68" s="37">
        <v>26.412500000000001</v>
      </c>
      <c r="F68" s="31">
        <v>3.3279999999999997E-2</v>
      </c>
      <c r="G68" s="31" t="e">
        <f>+#REF!*G57</f>
        <v>#REF!</v>
      </c>
      <c r="H68" s="31" t="e">
        <f>+#REF!*H57</f>
        <v>#REF!</v>
      </c>
      <c r="I68" s="31" t="e">
        <f>+#REF!*I57</f>
        <v>#REF!</v>
      </c>
      <c r="J68" s="32">
        <f>+D68/50*0.1*E68</f>
        <v>0.63390000000000002</v>
      </c>
      <c r="K68" s="37">
        <v>26.412500000000001</v>
      </c>
      <c r="L68" s="31">
        <v>3.3279999999999997E-2</v>
      </c>
      <c r="M68" s="31" t="e">
        <f>+#REF!*M57</f>
        <v>#REF!</v>
      </c>
      <c r="N68" s="31" t="e">
        <f>+#REF!*N57</f>
        <v>#REF!</v>
      </c>
      <c r="O68" s="31" t="e">
        <f>+#REF!*O57</f>
        <v>#REF!</v>
      </c>
      <c r="P68" s="39">
        <f>+D68/50*K68*0.1</f>
        <v>0.63390000000000013</v>
      </c>
    </row>
    <row r="69" spans="2:16" x14ac:dyDescent="0.2">
      <c r="B69" s="38" t="s">
        <v>23</v>
      </c>
      <c r="C69" s="28" t="s">
        <v>24</v>
      </c>
      <c r="D69" s="29">
        <v>0.28399999999999997</v>
      </c>
      <c r="E69" s="37">
        <v>0.98899999999999999</v>
      </c>
      <c r="F69" s="31">
        <f>+E69*30</f>
        <v>29.669999999999998</v>
      </c>
      <c r="G69" s="31">
        <v>5.28</v>
      </c>
      <c r="H69" s="31">
        <v>5.28</v>
      </c>
      <c r="I69" s="31">
        <v>5.28</v>
      </c>
      <c r="J69" s="32">
        <f>+E69*D69</f>
        <v>0.28087599999999996</v>
      </c>
      <c r="K69" s="76">
        <v>0</v>
      </c>
      <c r="L69" s="31">
        <f>+K69*30</f>
        <v>0</v>
      </c>
      <c r="M69" s="31">
        <v>5.28</v>
      </c>
      <c r="N69" s="31">
        <v>5.28</v>
      </c>
      <c r="O69" s="31">
        <v>5.28</v>
      </c>
      <c r="P69" s="39">
        <f>+K69*D69/44</f>
        <v>0</v>
      </c>
    </row>
    <row r="70" spans="2:16" ht="25.5" x14ac:dyDescent="0.2">
      <c r="B70" s="38" t="s">
        <v>31</v>
      </c>
      <c r="C70" s="28" t="s">
        <v>13</v>
      </c>
      <c r="D70" s="77">
        <v>0.96899999999999997</v>
      </c>
      <c r="E70" s="37">
        <v>5.2819999999999999E-2</v>
      </c>
      <c r="F70" s="30">
        <v>1.78</v>
      </c>
      <c r="G70" s="30">
        <v>1.78</v>
      </c>
      <c r="H70" s="30">
        <v>1.78</v>
      </c>
      <c r="I70" s="30">
        <v>1.78</v>
      </c>
      <c r="J70" s="39">
        <f>+E70*D70</f>
        <v>5.1182579999999998E-2</v>
      </c>
      <c r="K70" s="76">
        <v>5.4179999999999999E-2</v>
      </c>
      <c r="L70" s="31">
        <v>1.78</v>
      </c>
      <c r="M70" s="31">
        <v>1.78</v>
      </c>
      <c r="N70" s="36"/>
      <c r="O70" s="36"/>
      <c r="P70" s="39">
        <f>+K70*D70</f>
        <v>5.2500419999999999E-2</v>
      </c>
    </row>
    <row r="71" spans="2:16" ht="24" x14ac:dyDescent="0.2">
      <c r="B71" s="38" t="s">
        <v>35</v>
      </c>
      <c r="C71" s="28" t="s">
        <v>13</v>
      </c>
      <c r="D71" s="77">
        <v>0.96899999999999997</v>
      </c>
      <c r="E71" s="37">
        <v>0.34144999999999998</v>
      </c>
      <c r="F71" s="30">
        <v>1.78</v>
      </c>
      <c r="G71" s="30">
        <v>1.78</v>
      </c>
      <c r="H71" s="30">
        <v>1.78</v>
      </c>
      <c r="I71" s="30">
        <v>1.78</v>
      </c>
      <c r="J71" s="39">
        <f>+E71*D71</f>
        <v>0.33086504999999999</v>
      </c>
      <c r="K71" s="33">
        <v>8.7999999999999995E-2</v>
      </c>
      <c r="L71" s="31">
        <v>1.78</v>
      </c>
      <c r="M71" s="31">
        <v>1.78</v>
      </c>
      <c r="N71" s="36"/>
      <c r="O71" s="36"/>
      <c r="P71" s="39">
        <f>+K71*D71</f>
        <v>8.5271999999999987E-2</v>
      </c>
    </row>
    <row r="72" spans="2:16" ht="25.5" x14ac:dyDescent="0.2">
      <c r="B72" s="40" t="s">
        <v>32</v>
      </c>
      <c r="C72" s="41" t="s">
        <v>13</v>
      </c>
      <c r="D72" s="77">
        <v>0.96899999999999997</v>
      </c>
      <c r="E72" s="43">
        <v>9.0959999999999999E-2</v>
      </c>
      <c r="F72" s="62">
        <v>1.78</v>
      </c>
      <c r="G72" s="62">
        <v>1.78</v>
      </c>
      <c r="H72" s="62">
        <v>1.78</v>
      </c>
      <c r="I72" s="62">
        <v>1.78</v>
      </c>
      <c r="J72" s="39">
        <f>+E72*D72</f>
        <v>8.8140239999999995E-2</v>
      </c>
      <c r="K72" s="63">
        <v>0.10667</v>
      </c>
      <c r="L72" s="44">
        <v>1.78</v>
      </c>
      <c r="M72" s="44">
        <v>1.78</v>
      </c>
      <c r="N72" s="36"/>
      <c r="O72" s="36"/>
      <c r="P72" s="39">
        <f>+K72*D72</f>
        <v>0.10336323</v>
      </c>
    </row>
    <row r="73" spans="2:16" ht="24.75" thickBot="1" x14ac:dyDescent="0.25">
      <c r="B73" s="40" t="s">
        <v>37</v>
      </c>
      <c r="C73" s="41" t="s">
        <v>13</v>
      </c>
      <c r="D73" s="77">
        <v>0.96899999999999997</v>
      </c>
      <c r="E73" s="43">
        <v>1.6879999999999999E-2</v>
      </c>
      <c r="F73" s="62">
        <v>1.78</v>
      </c>
      <c r="G73" s="62">
        <v>1.78</v>
      </c>
      <c r="H73" s="62">
        <v>1.78</v>
      </c>
      <c r="I73" s="62">
        <v>1.78</v>
      </c>
      <c r="J73" s="39">
        <f>+E73*D73</f>
        <v>1.6356719999999998E-2</v>
      </c>
      <c r="K73" s="63">
        <v>2.7570000000000001E-2</v>
      </c>
      <c r="L73" s="44">
        <v>1.78</v>
      </c>
      <c r="M73" s="44">
        <v>1.78</v>
      </c>
      <c r="N73" s="36"/>
      <c r="O73" s="36"/>
      <c r="P73" s="39">
        <f>+K73*D73</f>
        <v>2.6715329999999999E-2</v>
      </c>
    </row>
    <row r="74" spans="2:16" ht="12.75" thickBot="1" x14ac:dyDescent="0.25">
      <c r="B74" s="47" t="s">
        <v>25</v>
      </c>
      <c r="C74" s="48"/>
      <c r="D74" s="49"/>
      <c r="E74" s="50"/>
      <c r="F74" s="51">
        <f>+SUM(F61:F72)</f>
        <v>41.87406</v>
      </c>
      <c r="G74" s="51" t="e">
        <f>+SUM(G61:G72)</f>
        <v>#REF!</v>
      </c>
      <c r="H74" s="51" t="e">
        <f>+SUM(H61:H72)</f>
        <v>#REF!</v>
      </c>
      <c r="I74" s="51" t="e">
        <f>+SUM(I61:I72)</f>
        <v>#REF!</v>
      </c>
      <c r="J74" s="52">
        <f>+SUM(J61:J73)</f>
        <v>16.540910589999999</v>
      </c>
      <c r="K74" s="53"/>
      <c r="L74" s="68" t="e">
        <f>+SUM(L61:L72)</f>
        <v>#REF!</v>
      </c>
      <c r="M74" s="68" t="e">
        <f>+SUM(M61:M72)</f>
        <v>#REF!</v>
      </c>
      <c r="N74" s="69"/>
      <c r="O74" s="69"/>
      <c r="P74" s="56">
        <f>SUM(P61:P72)</f>
        <v>22.675435650000001</v>
      </c>
    </row>
    <row r="75" spans="2:16" x14ac:dyDescent="0.2">
      <c r="B75" s="57" t="s">
        <v>56</v>
      </c>
    </row>
    <row r="76" spans="2:16" x14ac:dyDescent="0.2">
      <c r="B76" s="58" t="s">
        <v>27</v>
      </c>
      <c r="P76" s="70"/>
    </row>
    <row r="80" spans="2:16" ht="14.25" x14ac:dyDescent="0.2">
      <c r="B80" s="2" t="s">
        <v>40</v>
      </c>
      <c r="C80" s="3"/>
      <c r="D80" s="3"/>
      <c r="E80" s="3"/>
      <c r="F80" s="3"/>
      <c r="G80" s="3"/>
      <c r="H80" s="3"/>
      <c r="I80" s="3"/>
      <c r="J80" s="3"/>
    </row>
    <row r="81" spans="2:16" ht="12.75" x14ac:dyDescent="0.2">
      <c r="B81" s="2" t="s">
        <v>42</v>
      </c>
      <c r="C81" s="3"/>
      <c r="D81" s="3"/>
      <c r="E81" s="3"/>
      <c r="F81" s="3"/>
      <c r="G81" s="3"/>
      <c r="H81" s="3"/>
      <c r="I81" s="3"/>
      <c r="J81" s="3"/>
    </row>
    <row r="82" spans="2:16" ht="12.75" x14ac:dyDescent="0.2">
      <c r="B82" s="2" t="s">
        <v>47</v>
      </c>
      <c r="C82" s="3"/>
      <c r="D82" s="3"/>
      <c r="E82" s="3"/>
      <c r="F82" s="3"/>
      <c r="G82" s="3"/>
      <c r="H82" s="3"/>
      <c r="I82" s="3"/>
      <c r="J82" s="3"/>
    </row>
    <row r="83" spans="2:16" ht="12.75" thickBot="1" x14ac:dyDescent="0.25">
      <c r="F83" s="4">
        <v>1</v>
      </c>
      <c r="G83" s="4">
        <v>2</v>
      </c>
      <c r="H83" s="4">
        <v>3</v>
      </c>
      <c r="I83" s="4">
        <v>4</v>
      </c>
      <c r="J83" s="4"/>
      <c r="L83" s="4">
        <v>10</v>
      </c>
      <c r="M83" s="4">
        <v>15</v>
      </c>
    </row>
    <row r="84" spans="2:16" x14ac:dyDescent="0.2">
      <c r="B84" s="5" t="s">
        <v>1</v>
      </c>
      <c r="C84" s="6" t="s">
        <v>2</v>
      </c>
      <c r="D84" s="7" t="s">
        <v>3</v>
      </c>
      <c r="E84" s="78" t="s">
        <v>4</v>
      </c>
      <c r="F84" s="79"/>
      <c r="G84" s="79"/>
      <c r="H84" s="79"/>
      <c r="I84" s="79"/>
      <c r="J84" s="80"/>
      <c r="K84" s="81" t="s">
        <v>5</v>
      </c>
      <c r="L84" s="82"/>
      <c r="M84" s="82"/>
      <c r="N84" s="82"/>
      <c r="O84" s="82"/>
      <c r="P84" s="83"/>
    </row>
    <row r="85" spans="2:16" ht="24" x14ac:dyDescent="0.2">
      <c r="B85" s="8"/>
      <c r="C85" s="9"/>
      <c r="D85" s="10"/>
      <c r="E85" s="11" t="s">
        <v>6</v>
      </c>
      <c r="F85" s="9"/>
      <c r="G85" s="9"/>
      <c r="H85" s="9"/>
      <c r="I85" s="9"/>
      <c r="J85" s="12" t="s">
        <v>7</v>
      </c>
      <c r="K85" s="13" t="s">
        <v>8</v>
      </c>
      <c r="L85" s="14"/>
      <c r="M85" s="14"/>
      <c r="N85" s="15"/>
      <c r="O85" s="15"/>
      <c r="P85" s="16" t="s">
        <v>7</v>
      </c>
    </row>
    <row r="86" spans="2:16" x14ac:dyDescent="0.2">
      <c r="B86" s="17"/>
      <c r="C86" s="18"/>
      <c r="D86" s="19"/>
      <c r="E86" s="20" t="s">
        <v>9</v>
      </c>
      <c r="F86" s="21" t="s">
        <v>10</v>
      </c>
      <c r="G86" s="21" t="s">
        <v>10</v>
      </c>
      <c r="H86" s="21" t="s">
        <v>10</v>
      </c>
      <c r="I86" s="21" t="s">
        <v>10</v>
      </c>
      <c r="J86" s="22" t="s">
        <v>11</v>
      </c>
      <c r="K86" s="23" t="s">
        <v>9</v>
      </c>
      <c r="L86" s="24"/>
      <c r="M86" s="24"/>
      <c r="N86" s="25"/>
      <c r="O86" s="25"/>
      <c r="P86" s="26" t="s">
        <v>11</v>
      </c>
    </row>
    <row r="87" spans="2:16" x14ac:dyDescent="0.2">
      <c r="B87" s="27" t="s">
        <v>12</v>
      </c>
      <c r="C87" s="28" t="s">
        <v>13</v>
      </c>
      <c r="D87" s="29">
        <v>12</v>
      </c>
      <c r="E87" s="37">
        <v>0.31820999999999999</v>
      </c>
      <c r="F87" s="30">
        <v>0.28655000000000003</v>
      </c>
      <c r="G87" s="31" t="e">
        <f>+#REF!*G83</f>
        <v>#REF!</v>
      </c>
      <c r="H87" s="31" t="e">
        <f>+#REF!*H83</f>
        <v>#REF!</v>
      </c>
      <c r="I87" s="31" t="e">
        <f>+#REF!*I83</f>
        <v>#REF!</v>
      </c>
      <c r="J87" s="32">
        <f t="shared" ref="J87:J93" si="4">+E87*D87</f>
        <v>3.8185199999999999</v>
      </c>
      <c r="K87" s="33">
        <v>0.43669999999999998</v>
      </c>
      <c r="L87" s="34" t="e">
        <f>+#REF!*L83</f>
        <v>#REF!</v>
      </c>
      <c r="M87" s="34" t="e">
        <f>+#REF!*M83</f>
        <v>#REF!</v>
      </c>
      <c r="N87" s="35"/>
      <c r="O87" s="35"/>
      <c r="P87" s="39">
        <f>+K87*D87</f>
        <v>5.2403999999999993</v>
      </c>
    </row>
    <row r="88" spans="2:16" x14ac:dyDescent="0.2">
      <c r="B88" s="27" t="s">
        <v>14</v>
      </c>
      <c r="C88" s="28" t="s">
        <v>15</v>
      </c>
      <c r="D88" s="29">
        <v>0.14299999999999999</v>
      </c>
      <c r="E88" s="67">
        <v>3.67</v>
      </c>
      <c r="F88" s="31">
        <v>2.09</v>
      </c>
      <c r="G88" s="31">
        <v>2.09</v>
      </c>
      <c r="H88" s="31">
        <v>2.09</v>
      </c>
      <c r="I88" s="31">
        <v>2.09</v>
      </c>
      <c r="J88" s="32">
        <f t="shared" si="4"/>
        <v>0.52481</v>
      </c>
      <c r="K88" s="33">
        <v>5.19</v>
      </c>
      <c r="L88" s="34">
        <v>2.09</v>
      </c>
      <c r="M88" s="34">
        <v>2.09</v>
      </c>
      <c r="N88" s="35"/>
      <c r="O88" s="35"/>
      <c r="P88" s="39">
        <f>+K88</f>
        <v>5.19</v>
      </c>
    </row>
    <row r="89" spans="2:16" x14ac:dyDescent="0.2">
      <c r="B89" s="38" t="s">
        <v>16</v>
      </c>
      <c r="C89" s="28" t="s">
        <v>13</v>
      </c>
      <c r="D89" s="29">
        <v>12</v>
      </c>
      <c r="E89" s="37">
        <v>0.14835000000000001</v>
      </c>
      <c r="F89" s="31">
        <v>0.18348999999999999</v>
      </c>
      <c r="G89" s="31" t="e">
        <f>+#REF!*G83</f>
        <v>#REF!</v>
      </c>
      <c r="H89" s="31" t="e">
        <f>+#REF!*H83</f>
        <v>#REF!</v>
      </c>
      <c r="I89" s="31" t="e">
        <f>+#REF!*I83</f>
        <v>#REF!</v>
      </c>
      <c r="J89" s="32">
        <f t="shared" si="4"/>
        <v>1.7802000000000002</v>
      </c>
      <c r="K89" s="33">
        <v>0.12640999999999999</v>
      </c>
      <c r="L89" s="31" t="e">
        <f>+#REF!*L83</f>
        <v>#REF!</v>
      </c>
      <c r="M89" s="31" t="e">
        <f>+#REF!*M83</f>
        <v>#REF!</v>
      </c>
      <c r="N89" s="36"/>
      <c r="O89" s="36"/>
      <c r="P89" s="39">
        <f>+K89*D89</f>
        <v>1.5169199999999998</v>
      </c>
    </row>
    <row r="90" spans="2:16" ht="24" x14ac:dyDescent="0.2">
      <c r="B90" s="38" t="s">
        <v>17</v>
      </c>
      <c r="C90" s="28" t="s">
        <v>15</v>
      </c>
      <c r="D90" s="29">
        <v>0.14299999999999999</v>
      </c>
      <c r="E90" s="67">
        <v>2.97</v>
      </c>
      <c r="F90" s="31">
        <v>1.78</v>
      </c>
      <c r="G90" s="31">
        <v>1.78</v>
      </c>
      <c r="H90" s="31">
        <v>1.78</v>
      </c>
      <c r="I90" s="31">
        <v>1.78</v>
      </c>
      <c r="J90" s="32">
        <f t="shared" si="4"/>
        <v>0.42470999999999998</v>
      </c>
      <c r="K90" s="76">
        <v>2.1</v>
      </c>
      <c r="L90" s="31">
        <v>1.78</v>
      </c>
      <c r="M90" s="31">
        <v>1.78</v>
      </c>
      <c r="N90" s="36"/>
      <c r="O90" s="36"/>
      <c r="P90" s="39">
        <f>+K90</f>
        <v>2.1</v>
      </c>
    </row>
    <row r="91" spans="2:16" x14ac:dyDescent="0.2">
      <c r="B91" s="38" t="s">
        <v>18</v>
      </c>
      <c r="C91" s="28" t="s">
        <v>13</v>
      </c>
      <c r="D91" s="29">
        <v>0</v>
      </c>
      <c r="E91" s="37">
        <v>0.54227999999999998</v>
      </c>
      <c r="F91" s="31">
        <v>0.59538999999999997</v>
      </c>
      <c r="G91" s="31" t="e">
        <f>+#REF!*G83</f>
        <v>#REF!</v>
      </c>
      <c r="H91" s="31" t="e">
        <f>+#REF!*H83</f>
        <v>#REF!</v>
      </c>
      <c r="I91" s="31" t="e">
        <f>+#REF!*I83</f>
        <v>#REF!</v>
      </c>
      <c r="J91" s="32">
        <f t="shared" si="4"/>
        <v>0</v>
      </c>
      <c r="K91" s="33">
        <v>0.52859</v>
      </c>
      <c r="L91" s="31" t="e">
        <f>+#REF!*L83</f>
        <v>#REF!</v>
      </c>
      <c r="M91" s="31" t="e">
        <f>+#REF!*M83</f>
        <v>#REF!</v>
      </c>
      <c r="N91" s="36"/>
      <c r="O91" s="36"/>
      <c r="P91" s="39">
        <f>+K91*D91</f>
        <v>0</v>
      </c>
    </row>
    <row r="92" spans="2:16" ht="24" x14ac:dyDescent="0.2">
      <c r="B92" s="38" t="s">
        <v>19</v>
      </c>
      <c r="C92" s="28" t="s">
        <v>15</v>
      </c>
      <c r="D92" s="29">
        <v>0</v>
      </c>
      <c r="E92" s="67">
        <v>67.33</v>
      </c>
      <c r="F92" s="31">
        <v>1.78</v>
      </c>
      <c r="G92" s="31">
        <v>1.78</v>
      </c>
      <c r="H92" s="31">
        <v>1.78</v>
      </c>
      <c r="I92" s="31">
        <v>1.78</v>
      </c>
      <c r="J92" s="32">
        <f t="shared" si="4"/>
        <v>0</v>
      </c>
      <c r="K92" s="33">
        <v>1.41</v>
      </c>
      <c r="L92" s="31">
        <v>1.78</v>
      </c>
      <c r="M92" s="31">
        <v>1.78</v>
      </c>
      <c r="N92" s="36"/>
      <c r="O92" s="36"/>
      <c r="P92" s="39">
        <f>+K92*0</f>
        <v>0</v>
      </c>
    </row>
    <row r="93" spans="2:16" ht="24" x14ac:dyDescent="0.2">
      <c r="B93" s="38" t="s">
        <v>20</v>
      </c>
      <c r="C93" s="28" t="s">
        <v>13</v>
      </c>
      <c r="D93" s="29">
        <v>12</v>
      </c>
      <c r="E93" s="37">
        <v>0.1028</v>
      </c>
      <c r="F93" s="31">
        <v>0.11534999999999999</v>
      </c>
      <c r="G93" s="31" t="e">
        <f>+#REF!*G83</f>
        <v>#REF!</v>
      </c>
      <c r="H93" s="31" t="e">
        <f>+#REF!*H83</f>
        <v>#REF!</v>
      </c>
      <c r="I93" s="31" t="e">
        <f>+#REF!*I83</f>
        <v>#REF!</v>
      </c>
      <c r="J93" s="32">
        <f t="shared" si="4"/>
        <v>1.2336</v>
      </c>
      <c r="K93" s="76">
        <v>0</v>
      </c>
      <c r="L93" s="31">
        <v>0.11534999999999999</v>
      </c>
      <c r="M93" s="31" t="e">
        <f>+#REF!*M83</f>
        <v>#REF!</v>
      </c>
      <c r="N93" s="31" t="e">
        <f>+#REF!*N83</f>
        <v>#REF!</v>
      </c>
      <c r="O93" s="31" t="e">
        <f>+#REF!*O83</f>
        <v>#REF!</v>
      </c>
      <c r="P93" s="39">
        <f>+K93*D93</f>
        <v>0</v>
      </c>
    </row>
    <row r="94" spans="2:16" x14ac:dyDescent="0.2">
      <c r="B94" s="38" t="s">
        <v>21</v>
      </c>
      <c r="C94" s="28" t="s">
        <v>22</v>
      </c>
      <c r="D94" s="29">
        <v>12</v>
      </c>
      <c r="E94" s="37">
        <v>26.412500000000001</v>
      </c>
      <c r="F94" s="31">
        <v>3.3279999999999997E-2</v>
      </c>
      <c r="G94" s="31" t="e">
        <f>+#REF!*G83</f>
        <v>#REF!</v>
      </c>
      <c r="H94" s="31" t="e">
        <f>+#REF!*H83</f>
        <v>#REF!</v>
      </c>
      <c r="I94" s="31" t="e">
        <f>+#REF!*I83</f>
        <v>#REF!</v>
      </c>
      <c r="J94" s="32">
        <f>+D94/50*E94</f>
        <v>6.3390000000000004</v>
      </c>
      <c r="K94" s="37">
        <v>26.412500000000001</v>
      </c>
      <c r="L94" s="31">
        <v>3.3279999999999997E-2</v>
      </c>
      <c r="M94" s="31" t="e">
        <f>+#REF!*M83</f>
        <v>#REF!</v>
      </c>
      <c r="N94" s="31" t="e">
        <f>+#REF!*N83</f>
        <v>#REF!</v>
      </c>
      <c r="O94" s="31" t="e">
        <f>+#REF!*O83</f>
        <v>#REF!</v>
      </c>
      <c r="P94" s="39">
        <f>+D94/50*K94</f>
        <v>6.3390000000000004</v>
      </c>
    </row>
    <row r="95" spans="2:16" x14ac:dyDescent="0.2">
      <c r="B95" s="38" t="s">
        <v>23</v>
      </c>
      <c r="C95" s="28" t="s">
        <v>24</v>
      </c>
      <c r="D95" s="29">
        <v>4.4290000000000003</v>
      </c>
      <c r="E95" s="37">
        <v>0.246</v>
      </c>
      <c r="F95" s="31">
        <f>+E95*30</f>
        <v>7.38</v>
      </c>
      <c r="G95" s="31">
        <v>5.28</v>
      </c>
      <c r="H95" s="31">
        <v>5.28</v>
      </c>
      <c r="I95" s="31">
        <v>5.28</v>
      </c>
      <c r="J95" s="32">
        <f>+E95*D95</f>
        <v>1.089534</v>
      </c>
      <c r="K95" s="76">
        <v>0</v>
      </c>
      <c r="L95" s="31">
        <f>+K95*30</f>
        <v>0</v>
      </c>
      <c r="M95" s="31">
        <v>5.28</v>
      </c>
      <c r="N95" s="31">
        <v>5.28</v>
      </c>
      <c r="O95" s="31">
        <v>5.28</v>
      </c>
      <c r="P95" s="39">
        <f>+K95*D95/44</f>
        <v>0</v>
      </c>
    </row>
    <row r="96" spans="2:16" ht="25.5" x14ac:dyDescent="0.2">
      <c r="B96" s="38" t="s">
        <v>31</v>
      </c>
      <c r="C96" s="28" t="s">
        <v>13</v>
      </c>
      <c r="D96" s="77">
        <v>0.879</v>
      </c>
      <c r="E96" s="37">
        <v>5.2819999999999999E-2</v>
      </c>
      <c r="F96" s="30">
        <v>1.78</v>
      </c>
      <c r="G96" s="30">
        <v>1.78</v>
      </c>
      <c r="H96" s="30">
        <v>1.78</v>
      </c>
      <c r="I96" s="30">
        <v>1.78</v>
      </c>
      <c r="J96" s="39">
        <f>+E96*D96</f>
        <v>4.6428779999999996E-2</v>
      </c>
      <c r="K96" s="76">
        <v>5.4179999999999999E-2</v>
      </c>
      <c r="L96" s="31">
        <v>1.78</v>
      </c>
      <c r="M96" s="31">
        <v>1.78</v>
      </c>
      <c r="N96" s="36"/>
      <c r="O96" s="36"/>
      <c r="P96" s="39">
        <f>+K96*D96</f>
        <v>4.7624220000000002E-2</v>
      </c>
    </row>
    <row r="97" spans="2:16" ht="24" x14ac:dyDescent="0.2">
      <c r="B97" s="38" t="s">
        <v>35</v>
      </c>
      <c r="C97" s="28" t="s">
        <v>13</v>
      </c>
      <c r="D97" s="77">
        <v>0.879</v>
      </c>
      <c r="E97" s="37">
        <v>0.34144999999999998</v>
      </c>
      <c r="F97" s="30">
        <v>1.78</v>
      </c>
      <c r="G97" s="30">
        <v>1.78</v>
      </c>
      <c r="H97" s="30">
        <v>1.78</v>
      </c>
      <c r="I97" s="30">
        <v>1.78</v>
      </c>
      <c r="J97" s="39">
        <f>+E97*D97</f>
        <v>0.30013455</v>
      </c>
      <c r="K97" s="33">
        <v>8.7999999999999995E-2</v>
      </c>
      <c r="L97" s="31">
        <v>1.78</v>
      </c>
      <c r="M97" s="31">
        <v>1.78</v>
      </c>
      <c r="N97" s="36"/>
      <c r="O97" s="36"/>
      <c r="P97" s="39">
        <f>+K97*D97</f>
        <v>7.735199999999999E-2</v>
      </c>
    </row>
    <row r="98" spans="2:16" ht="25.5" x14ac:dyDescent="0.2">
      <c r="B98" s="40" t="s">
        <v>32</v>
      </c>
      <c r="C98" s="41" t="s">
        <v>13</v>
      </c>
      <c r="D98" s="77">
        <v>0</v>
      </c>
      <c r="E98" s="43">
        <v>9.0959999999999999E-2</v>
      </c>
      <c r="F98" s="62">
        <v>1.78</v>
      </c>
      <c r="G98" s="62">
        <v>1.78</v>
      </c>
      <c r="H98" s="62">
        <v>1.78</v>
      </c>
      <c r="I98" s="62">
        <v>1.78</v>
      </c>
      <c r="J98" s="39">
        <f>+E98*D98</f>
        <v>0</v>
      </c>
      <c r="K98" s="63">
        <v>0.10667</v>
      </c>
      <c r="L98" s="44">
        <v>1.78</v>
      </c>
      <c r="M98" s="44">
        <v>1.78</v>
      </c>
      <c r="N98" s="36"/>
      <c r="O98" s="36"/>
      <c r="P98" s="39">
        <f>+K98*D98</f>
        <v>0</v>
      </c>
    </row>
    <row r="99" spans="2:16" ht="24.75" thickBot="1" x14ac:dyDescent="0.25">
      <c r="B99" s="40" t="s">
        <v>37</v>
      </c>
      <c r="C99" s="41" t="s">
        <v>13</v>
      </c>
      <c r="D99" s="77">
        <v>0</v>
      </c>
      <c r="E99" s="43">
        <v>1.6879999999999999E-2</v>
      </c>
      <c r="F99" s="62">
        <v>1.78</v>
      </c>
      <c r="G99" s="62">
        <v>1.78</v>
      </c>
      <c r="H99" s="62">
        <v>1.78</v>
      </c>
      <c r="I99" s="62">
        <v>1.78</v>
      </c>
      <c r="J99" s="39">
        <f>+E99*D99</f>
        <v>0</v>
      </c>
      <c r="K99" s="63">
        <v>2.7570000000000001E-2</v>
      </c>
      <c r="L99" s="44">
        <v>1.78</v>
      </c>
      <c r="M99" s="44">
        <v>1.78</v>
      </c>
      <c r="N99" s="36"/>
      <c r="O99" s="36"/>
      <c r="P99" s="39">
        <f>+K99*D99</f>
        <v>0</v>
      </c>
    </row>
    <row r="100" spans="2:16" ht="12.75" thickBot="1" x14ac:dyDescent="0.25">
      <c r="B100" s="47" t="s">
        <v>25</v>
      </c>
      <c r="C100" s="48"/>
      <c r="D100" s="49"/>
      <c r="E100" s="50"/>
      <c r="F100" s="51">
        <f>+SUM(F87:F98)</f>
        <v>19.584060000000004</v>
      </c>
      <c r="G100" s="51" t="e">
        <f>+SUM(G87:G98)</f>
        <v>#REF!</v>
      </c>
      <c r="H100" s="51" t="e">
        <f>+SUM(H87:H98)</f>
        <v>#REF!</v>
      </c>
      <c r="I100" s="51" t="e">
        <f>+SUM(I87:I98)</f>
        <v>#REF!</v>
      </c>
      <c r="J100" s="52">
        <f>+SUM(J87:J99)</f>
        <v>15.55693733</v>
      </c>
      <c r="K100" s="53"/>
      <c r="L100" s="68" t="e">
        <f>+SUM(L87:L98)</f>
        <v>#REF!</v>
      </c>
      <c r="M100" s="68" t="e">
        <f>+SUM(M87:M98)</f>
        <v>#REF!</v>
      </c>
      <c r="N100" s="69"/>
      <c r="O100" s="69"/>
      <c r="P100" s="56">
        <f>SUM(P87:P98)</f>
        <v>20.511296219999998</v>
      </c>
    </row>
    <row r="101" spans="2:16" x14ac:dyDescent="0.2">
      <c r="B101" s="57" t="s">
        <v>55</v>
      </c>
    </row>
    <row r="102" spans="2:16" x14ac:dyDescent="0.2">
      <c r="B102" s="58" t="s">
        <v>27</v>
      </c>
      <c r="P102" s="70"/>
    </row>
    <row r="106" spans="2:16" ht="14.25" x14ac:dyDescent="0.2">
      <c r="B106" s="2" t="s">
        <v>40</v>
      </c>
      <c r="C106" s="3"/>
      <c r="D106" s="3"/>
      <c r="E106" s="3"/>
      <c r="F106" s="3"/>
      <c r="G106" s="3"/>
      <c r="H106" s="3"/>
      <c r="I106" s="3"/>
      <c r="J106" s="3"/>
    </row>
    <row r="107" spans="2:16" ht="12.75" x14ac:dyDescent="0.2">
      <c r="B107" s="2" t="s">
        <v>42</v>
      </c>
      <c r="C107" s="3"/>
      <c r="D107" s="3"/>
      <c r="E107" s="3"/>
      <c r="F107" s="3"/>
      <c r="G107" s="3"/>
      <c r="H107" s="3"/>
      <c r="I107" s="3"/>
      <c r="J107" s="3"/>
    </row>
    <row r="108" spans="2:16" ht="12.75" x14ac:dyDescent="0.2">
      <c r="B108" s="2" t="s">
        <v>48</v>
      </c>
      <c r="C108" s="3"/>
      <c r="D108" s="3"/>
      <c r="E108" s="3"/>
      <c r="F108" s="3"/>
      <c r="G108" s="3"/>
      <c r="H108" s="3"/>
      <c r="I108" s="3"/>
      <c r="J108" s="3"/>
    </row>
    <row r="109" spans="2:16" ht="12.75" thickBot="1" x14ac:dyDescent="0.25">
      <c r="F109" s="4">
        <v>1</v>
      </c>
      <c r="G109" s="4">
        <v>2</v>
      </c>
      <c r="H109" s="4">
        <v>3</v>
      </c>
      <c r="I109" s="4">
        <v>4</v>
      </c>
      <c r="J109" s="4"/>
      <c r="L109" s="4">
        <v>10</v>
      </c>
      <c r="M109" s="4">
        <v>15</v>
      </c>
    </row>
    <row r="110" spans="2:16" x14ac:dyDescent="0.2">
      <c r="B110" s="5" t="s">
        <v>1</v>
      </c>
      <c r="C110" s="6" t="s">
        <v>2</v>
      </c>
      <c r="D110" s="7" t="s">
        <v>3</v>
      </c>
      <c r="E110" s="78" t="s">
        <v>4</v>
      </c>
      <c r="F110" s="79"/>
      <c r="G110" s="79"/>
      <c r="H110" s="79"/>
      <c r="I110" s="79"/>
      <c r="J110" s="80"/>
      <c r="K110" s="81" t="s">
        <v>5</v>
      </c>
      <c r="L110" s="82"/>
      <c r="M110" s="82"/>
      <c r="N110" s="82"/>
      <c r="O110" s="82"/>
      <c r="P110" s="83"/>
    </row>
    <row r="111" spans="2:16" ht="24" x14ac:dyDescent="0.2">
      <c r="B111" s="8"/>
      <c r="C111" s="9"/>
      <c r="D111" s="10"/>
      <c r="E111" s="11" t="s">
        <v>6</v>
      </c>
      <c r="F111" s="9"/>
      <c r="G111" s="9"/>
      <c r="H111" s="9"/>
      <c r="I111" s="9"/>
      <c r="J111" s="12" t="s">
        <v>7</v>
      </c>
      <c r="K111" s="13" t="s">
        <v>8</v>
      </c>
      <c r="L111" s="14"/>
      <c r="M111" s="14"/>
      <c r="N111" s="15"/>
      <c r="O111" s="15"/>
      <c r="P111" s="16" t="s">
        <v>7</v>
      </c>
    </row>
    <row r="112" spans="2:16" x14ac:dyDescent="0.2">
      <c r="B112" s="17"/>
      <c r="C112" s="18"/>
      <c r="D112" s="19"/>
      <c r="E112" s="20" t="s">
        <v>9</v>
      </c>
      <c r="F112" s="21" t="s">
        <v>10</v>
      </c>
      <c r="G112" s="21" t="s">
        <v>10</v>
      </c>
      <c r="H112" s="21" t="s">
        <v>10</v>
      </c>
      <c r="I112" s="21" t="s">
        <v>10</v>
      </c>
      <c r="J112" s="22" t="s">
        <v>11</v>
      </c>
      <c r="K112" s="23" t="s">
        <v>9</v>
      </c>
      <c r="L112" s="24"/>
      <c r="M112" s="24"/>
      <c r="N112" s="25"/>
      <c r="O112" s="25"/>
      <c r="P112" s="26" t="s">
        <v>11</v>
      </c>
    </row>
    <row r="113" spans="2:16" x14ac:dyDescent="0.2">
      <c r="B113" s="27" t="s">
        <v>12</v>
      </c>
      <c r="C113" s="28" t="s">
        <v>13</v>
      </c>
      <c r="D113" s="29">
        <v>12</v>
      </c>
      <c r="E113" s="37">
        <v>0.31820999999999999</v>
      </c>
      <c r="F113" s="30">
        <v>0.28655000000000003</v>
      </c>
      <c r="G113" s="31" t="e">
        <f>+#REF!*G109</f>
        <v>#REF!</v>
      </c>
      <c r="H113" s="31" t="e">
        <f>+#REF!*H109</f>
        <v>#REF!</v>
      </c>
      <c r="I113" s="31" t="e">
        <f>+#REF!*I109</f>
        <v>#REF!</v>
      </c>
      <c r="J113" s="32">
        <f t="shared" ref="J113:J119" si="5">+E113*D113</f>
        <v>3.8185199999999999</v>
      </c>
      <c r="K113" s="33">
        <v>0.43669999999999998</v>
      </c>
      <c r="L113" s="34" t="e">
        <f>+#REF!*L109</f>
        <v>#REF!</v>
      </c>
      <c r="M113" s="34" t="e">
        <f>+#REF!*M109</f>
        <v>#REF!</v>
      </c>
      <c r="N113" s="35"/>
      <c r="O113" s="35"/>
      <c r="P113" s="39">
        <f>+K113*D113</f>
        <v>5.2403999999999993</v>
      </c>
    </row>
    <row r="114" spans="2:16" x14ac:dyDescent="0.2">
      <c r="B114" s="27" t="s">
        <v>14</v>
      </c>
      <c r="C114" s="28" t="s">
        <v>15</v>
      </c>
      <c r="D114" s="29">
        <v>7.0999999999999994E-2</v>
      </c>
      <c r="E114" s="67">
        <v>73.33</v>
      </c>
      <c r="F114" s="31">
        <v>2.09</v>
      </c>
      <c r="G114" s="31">
        <v>2.09</v>
      </c>
      <c r="H114" s="31">
        <v>2.09</v>
      </c>
      <c r="I114" s="31">
        <v>2.09</v>
      </c>
      <c r="J114" s="32">
        <f t="shared" si="5"/>
        <v>5.2064299999999992</v>
      </c>
      <c r="K114" s="33">
        <v>5.19</v>
      </c>
      <c r="L114" s="34">
        <v>2.09</v>
      </c>
      <c r="M114" s="34">
        <v>2.09</v>
      </c>
      <c r="N114" s="35"/>
      <c r="O114" s="35"/>
      <c r="P114" s="39">
        <f>+K114</f>
        <v>5.19</v>
      </c>
    </row>
    <row r="115" spans="2:16" x14ac:dyDescent="0.2">
      <c r="B115" s="38" t="s">
        <v>16</v>
      </c>
      <c r="C115" s="28" t="s">
        <v>13</v>
      </c>
      <c r="D115" s="29">
        <v>12</v>
      </c>
      <c r="E115" s="37">
        <v>0.14835000000000001</v>
      </c>
      <c r="F115" s="31">
        <v>0.18348999999999999</v>
      </c>
      <c r="G115" s="31" t="e">
        <f>+#REF!*G109</f>
        <v>#REF!</v>
      </c>
      <c r="H115" s="31" t="e">
        <f>+#REF!*H109</f>
        <v>#REF!</v>
      </c>
      <c r="I115" s="31" t="e">
        <f>+#REF!*I109</f>
        <v>#REF!</v>
      </c>
      <c r="J115" s="32">
        <f t="shared" si="5"/>
        <v>1.7802000000000002</v>
      </c>
      <c r="K115" s="33">
        <v>0.12640999999999999</v>
      </c>
      <c r="L115" s="31" t="e">
        <f>+#REF!*L109</f>
        <v>#REF!</v>
      </c>
      <c r="M115" s="31" t="e">
        <f>+#REF!*M109</f>
        <v>#REF!</v>
      </c>
      <c r="N115" s="36"/>
      <c r="O115" s="36"/>
      <c r="P115" s="39">
        <f>+K115*D115</f>
        <v>1.5169199999999998</v>
      </c>
    </row>
    <row r="116" spans="2:16" ht="24" x14ac:dyDescent="0.2">
      <c r="B116" s="38" t="s">
        <v>17</v>
      </c>
      <c r="C116" s="28" t="s">
        <v>15</v>
      </c>
      <c r="D116" s="29">
        <v>7.0999999999999994E-2</v>
      </c>
      <c r="E116" s="67">
        <v>59.33</v>
      </c>
      <c r="F116" s="31">
        <v>1.78</v>
      </c>
      <c r="G116" s="31">
        <v>1.78</v>
      </c>
      <c r="H116" s="31">
        <v>1.78</v>
      </c>
      <c r="I116" s="31">
        <v>1.78</v>
      </c>
      <c r="J116" s="32">
        <f t="shared" si="5"/>
        <v>4.2124299999999995</v>
      </c>
      <c r="K116" s="76">
        <v>2.1</v>
      </c>
      <c r="L116" s="31">
        <v>1.78</v>
      </c>
      <c r="M116" s="31">
        <v>1.78</v>
      </c>
      <c r="N116" s="36"/>
      <c r="O116" s="36"/>
      <c r="P116" s="39">
        <f>+K116</f>
        <v>2.1</v>
      </c>
    </row>
    <row r="117" spans="2:16" x14ac:dyDescent="0.2">
      <c r="B117" s="38" t="s">
        <v>18</v>
      </c>
      <c r="C117" s="28" t="s">
        <v>13</v>
      </c>
      <c r="D117" s="29">
        <v>0</v>
      </c>
      <c r="E117" s="37">
        <v>0.54227999999999998</v>
      </c>
      <c r="F117" s="31">
        <v>0.59538999999999997</v>
      </c>
      <c r="G117" s="31" t="e">
        <f>+#REF!*G109</f>
        <v>#REF!</v>
      </c>
      <c r="H117" s="31" t="e">
        <f>+#REF!*H109</f>
        <v>#REF!</v>
      </c>
      <c r="I117" s="31" t="e">
        <f>+#REF!*I109</f>
        <v>#REF!</v>
      </c>
      <c r="J117" s="32">
        <f t="shared" si="5"/>
        <v>0</v>
      </c>
      <c r="K117" s="33">
        <v>0.52859</v>
      </c>
      <c r="L117" s="31" t="e">
        <f>+#REF!*L109</f>
        <v>#REF!</v>
      </c>
      <c r="M117" s="31" t="e">
        <f>+#REF!*M109</f>
        <v>#REF!</v>
      </c>
      <c r="N117" s="36"/>
      <c r="O117" s="36"/>
      <c r="P117" s="39">
        <f>+K117*D117</f>
        <v>0</v>
      </c>
    </row>
    <row r="118" spans="2:16" ht="24" x14ac:dyDescent="0.2">
      <c r="B118" s="38" t="s">
        <v>19</v>
      </c>
      <c r="C118" s="28" t="s">
        <v>15</v>
      </c>
      <c r="D118" s="29">
        <v>0</v>
      </c>
      <c r="E118" s="67">
        <v>67.33</v>
      </c>
      <c r="F118" s="31">
        <v>1.78</v>
      </c>
      <c r="G118" s="31">
        <v>1.78</v>
      </c>
      <c r="H118" s="31">
        <v>1.78</v>
      </c>
      <c r="I118" s="31">
        <v>1.78</v>
      </c>
      <c r="J118" s="32">
        <f t="shared" si="5"/>
        <v>0</v>
      </c>
      <c r="K118" s="33">
        <v>1.41</v>
      </c>
      <c r="L118" s="31">
        <v>1.78</v>
      </c>
      <c r="M118" s="31">
        <v>1.78</v>
      </c>
      <c r="N118" s="36"/>
      <c r="O118" s="36"/>
      <c r="P118" s="39">
        <f>+K118*0</f>
        <v>0</v>
      </c>
    </row>
    <row r="119" spans="2:16" ht="24" x14ac:dyDescent="0.2">
      <c r="B119" s="38" t="s">
        <v>20</v>
      </c>
      <c r="C119" s="28" t="s">
        <v>13</v>
      </c>
      <c r="D119" s="29">
        <v>12</v>
      </c>
      <c r="E119" s="37">
        <v>0.1028</v>
      </c>
      <c r="F119" s="31">
        <v>0.11534999999999999</v>
      </c>
      <c r="G119" s="31" t="e">
        <f>+#REF!*G109</f>
        <v>#REF!</v>
      </c>
      <c r="H119" s="31" t="e">
        <f>+#REF!*H109</f>
        <v>#REF!</v>
      </c>
      <c r="I119" s="31" t="e">
        <f>+#REF!*I109</f>
        <v>#REF!</v>
      </c>
      <c r="J119" s="32">
        <f t="shared" si="5"/>
        <v>1.2336</v>
      </c>
      <c r="K119" s="76">
        <v>0</v>
      </c>
      <c r="L119" s="31">
        <v>0.11534999999999999</v>
      </c>
      <c r="M119" s="31" t="e">
        <f>+#REF!*M109</f>
        <v>#REF!</v>
      </c>
      <c r="N119" s="31" t="e">
        <f>+#REF!*N109</f>
        <v>#REF!</v>
      </c>
      <c r="O119" s="31" t="e">
        <f>+#REF!*O109</f>
        <v>#REF!</v>
      </c>
      <c r="P119" s="39">
        <f>+K119*D119</f>
        <v>0</v>
      </c>
    </row>
    <row r="120" spans="2:16" x14ac:dyDescent="0.2">
      <c r="B120" s="38" t="s">
        <v>21</v>
      </c>
      <c r="C120" s="28" t="s">
        <v>22</v>
      </c>
      <c r="D120" s="29">
        <v>12</v>
      </c>
      <c r="E120" s="37">
        <v>26.412500000000001</v>
      </c>
      <c r="F120" s="31">
        <v>3.3279999999999997E-2</v>
      </c>
      <c r="G120" s="31" t="e">
        <f>+#REF!*G109</f>
        <v>#REF!</v>
      </c>
      <c r="H120" s="31" t="e">
        <f>+#REF!*H109</f>
        <v>#REF!</v>
      </c>
      <c r="I120" s="31" t="e">
        <f>+#REF!*I109</f>
        <v>#REF!</v>
      </c>
      <c r="J120" s="32">
        <f>+D120/50*E120</f>
        <v>6.3390000000000004</v>
      </c>
      <c r="K120" s="37">
        <v>26.412500000000001</v>
      </c>
      <c r="L120" s="31">
        <v>3.3279999999999997E-2</v>
      </c>
      <c r="M120" s="31" t="e">
        <f>+#REF!*M109</f>
        <v>#REF!</v>
      </c>
      <c r="N120" s="31" t="e">
        <f>+#REF!*N109</f>
        <v>#REF!</v>
      </c>
      <c r="O120" s="31" t="e">
        <f>+#REF!*O109</f>
        <v>#REF!</v>
      </c>
      <c r="P120" s="39">
        <f>+D120/50*K120</f>
        <v>6.3390000000000004</v>
      </c>
    </row>
    <row r="121" spans="2:16" x14ac:dyDescent="0.2">
      <c r="B121" s="38" t="s">
        <v>23</v>
      </c>
      <c r="C121" s="28" t="s">
        <v>24</v>
      </c>
      <c r="D121" s="29">
        <v>2.214</v>
      </c>
      <c r="E121" s="37">
        <v>0.98899999999999999</v>
      </c>
      <c r="F121" s="31">
        <f>+E121*30</f>
        <v>29.669999999999998</v>
      </c>
      <c r="G121" s="31">
        <v>5.28</v>
      </c>
      <c r="H121" s="31">
        <v>5.28</v>
      </c>
      <c r="I121" s="31">
        <v>5.28</v>
      </c>
      <c r="J121" s="32">
        <f>+E121*D121</f>
        <v>2.1896459999999998</v>
      </c>
      <c r="K121" s="76">
        <v>0</v>
      </c>
      <c r="L121" s="31">
        <f>+K121*30</f>
        <v>0</v>
      </c>
      <c r="M121" s="31">
        <v>5.28</v>
      </c>
      <c r="N121" s="31">
        <v>5.28</v>
      </c>
      <c r="O121" s="31">
        <v>5.28</v>
      </c>
      <c r="P121" s="39">
        <f>+K121*D121/44</f>
        <v>0</v>
      </c>
    </row>
    <row r="122" spans="2:16" ht="25.5" x14ac:dyDescent="0.2">
      <c r="B122" s="38" t="s">
        <v>31</v>
      </c>
      <c r="C122" s="28" t="s">
        <v>13</v>
      </c>
      <c r="D122" s="77">
        <v>0.53600000000000003</v>
      </c>
      <c r="E122" s="37">
        <v>5.2819999999999999E-2</v>
      </c>
      <c r="F122" s="30">
        <v>1.78</v>
      </c>
      <c r="G122" s="30">
        <v>1.78</v>
      </c>
      <c r="H122" s="30">
        <v>1.78</v>
      </c>
      <c r="I122" s="30">
        <v>1.78</v>
      </c>
      <c r="J122" s="39">
        <f>+E122*D122</f>
        <v>2.831152E-2</v>
      </c>
      <c r="K122" s="76">
        <v>5.4179999999999999E-2</v>
      </c>
      <c r="L122" s="31">
        <v>1.78</v>
      </c>
      <c r="M122" s="31">
        <v>1.78</v>
      </c>
      <c r="N122" s="36"/>
      <c r="O122" s="36"/>
      <c r="P122" s="39">
        <f>+K122*D122</f>
        <v>2.904048E-2</v>
      </c>
    </row>
    <row r="123" spans="2:16" ht="24" x14ac:dyDescent="0.2">
      <c r="B123" s="38" t="s">
        <v>35</v>
      </c>
      <c r="C123" s="28" t="s">
        <v>13</v>
      </c>
      <c r="D123" s="77">
        <v>0.53600000000000003</v>
      </c>
      <c r="E123" s="37">
        <v>0.34144999999999998</v>
      </c>
      <c r="F123" s="30">
        <v>1.78</v>
      </c>
      <c r="G123" s="30">
        <v>1.78</v>
      </c>
      <c r="H123" s="30">
        <v>1.78</v>
      </c>
      <c r="I123" s="30">
        <v>1.78</v>
      </c>
      <c r="J123" s="39">
        <f>+E123*D123</f>
        <v>0.18301719999999999</v>
      </c>
      <c r="K123" s="33">
        <v>8.7999999999999995E-2</v>
      </c>
      <c r="L123" s="31">
        <v>1.78</v>
      </c>
      <c r="M123" s="31">
        <v>1.78</v>
      </c>
      <c r="N123" s="36"/>
      <c r="O123" s="36"/>
      <c r="P123" s="39">
        <f>+K123*D123</f>
        <v>4.7168000000000002E-2</v>
      </c>
    </row>
    <row r="124" spans="2:16" ht="25.5" x14ac:dyDescent="0.2">
      <c r="B124" s="40" t="s">
        <v>32</v>
      </c>
      <c r="C124" s="41" t="s">
        <v>13</v>
      </c>
      <c r="D124" s="77">
        <v>0</v>
      </c>
      <c r="E124" s="43">
        <v>9.0959999999999999E-2</v>
      </c>
      <c r="F124" s="62">
        <v>1.78</v>
      </c>
      <c r="G124" s="62">
        <v>1.78</v>
      </c>
      <c r="H124" s="62">
        <v>1.78</v>
      </c>
      <c r="I124" s="62">
        <v>1.78</v>
      </c>
      <c r="J124" s="39">
        <f>+E124*D124</f>
        <v>0</v>
      </c>
      <c r="K124" s="63">
        <v>0.10667</v>
      </c>
      <c r="L124" s="44">
        <v>1.78</v>
      </c>
      <c r="M124" s="44">
        <v>1.78</v>
      </c>
      <c r="N124" s="36"/>
      <c r="O124" s="36"/>
      <c r="P124" s="39">
        <f>+K124*D124</f>
        <v>0</v>
      </c>
    </row>
    <row r="125" spans="2:16" ht="24.75" thickBot="1" x14ac:dyDescent="0.25">
      <c r="B125" s="40" t="s">
        <v>37</v>
      </c>
      <c r="C125" s="41" t="s">
        <v>13</v>
      </c>
      <c r="D125" s="77">
        <v>0</v>
      </c>
      <c r="E125" s="43">
        <v>1.6879999999999999E-2</v>
      </c>
      <c r="F125" s="62">
        <v>1.78</v>
      </c>
      <c r="G125" s="62">
        <v>1.78</v>
      </c>
      <c r="H125" s="62">
        <v>1.78</v>
      </c>
      <c r="I125" s="62">
        <v>1.78</v>
      </c>
      <c r="J125" s="39">
        <f>+E125*D125</f>
        <v>0</v>
      </c>
      <c r="K125" s="63">
        <v>2.7570000000000001E-2</v>
      </c>
      <c r="L125" s="44">
        <v>1.78</v>
      </c>
      <c r="M125" s="44">
        <v>1.78</v>
      </c>
      <c r="N125" s="36"/>
      <c r="O125" s="36"/>
      <c r="P125" s="39">
        <f>+K125*D125</f>
        <v>0</v>
      </c>
    </row>
    <row r="126" spans="2:16" ht="12.75" thickBot="1" x14ac:dyDescent="0.25">
      <c r="B126" s="47" t="s">
        <v>25</v>
      </c>
      <c r="C126" s="48"/>
      <c r="D126" s="49"/>
      <c r="E126" s="50"/>
      <c r="F126" s="51">
        <f>+SUM(F113:F124)</f>
        <v>41.87406</v>
      </c>
      <c r="G126" s="51" t="e">
        <f>+SUM(G113:G124)</f>
        <v>#REF!</v>
      </c>
      <c r="H126" s="51" t="e">
        <f>+SUM(H113:H124)</f>
        <v>#REF!</v>
      </c>
      <c r="I126" s="51" t="e">
        <f>+SUM(I113:I124)</f>
        <v>#REF!</v>
      </c>
      <c r="J126" s="52">
        <f>+SUM(J113:J125)</f>
        <v>24.991154719999994</v>
      </c>
      <c r="K126" s="53"/>
      <c r="L126" s="68" t="e">
        <f>+SUM(L113:L124)</f>
        <v>#REF!</v>
      </c>
      <c r="M126" s="68" t="e">
        <f>+SUM(M113:M124)</f>
        <v>#REF!</v>
      </c>
      <c r="N126" s="69"/>
      <c r="O126" s="69"/>
      <c r="P126" s="56">
        <f>SUM(P113:P124)</f>
        <v>20.462528479999996</v>
      </c>
    </row>
    <row r="127" spans="2:16" x14ac:dyDescent="0.2">
      <c r="B127" s="57" t="s">
        <v>56</v>
      </c>
    </row>
    <row r="128" spans="2:16" x14ac:dyDescent="0.2">
      <c r="B128" s="58" t="s">
        <v>27</v>
      </c>
      <c r="P128" s="70"/>
    </row>
    <row r="132" spans="2:16" ht="14.25" x14ac:dyDescent="0.2">
      <c r="B132" s="2" t="s">
        <v>40</v>
      </c>
      <c r="C132" s="3"/>
      <c r="D132" s="3"/>
      <c r="E132" s="3"/>
      <c r="F132" s="3"/>
      <c r="G132" s="3"/>
      <c r="H132" s="3"/>
      <c r="I132" s="3"/>
      <c r="J132" s="3"/>
    </row>
    <row r="133" spans="2:16" ht="12.75" x14ac:dyDescent="0.2">
      <c r="B133" s="2" t="s">
        <v>42</v>
      </c>
      <c r="C133" s="3"/>
      <c r="D133" s="3"/>
      <c r="E133" s="3"/>
      <c r="F133" s="3"/>
      <c r="G133" s="3"/>
      <c r="H133" s="3"/>
      <c r="I133" s="3"/>
      <c r="J133" s="3"/>
    </row>
    <row r="134" spans="2:16" ht="12.75" x14ac:dyDescent="0.2">
      <c r="B134" s="2" t="s">
        <v>49</v>
      </c>
      <c r="C134" s="3"/>
      <c r="D134" s="3"/>
      <c r="E134" s="3"/>
      <c r="F134" s="3"/>
      <c r="G134" s="3"/>
      <c r="H134" s="3"/>
      <c r="I134" s="3"/>
      <c r="J134" s="3"/>
    </row>
    <row r="135" spans="2:16" ht="12.75" thickBot="1" x14ac:dyDescent="0.25">
      <c r="F135" s="4">
        <v>1</v>
      </c>
      <c r="G135" s="4">
        <v>2</v>
      </c>
      <c r="H135" s="4">
        <v>3</v>
      </c>
      <c r="I135" s="4">
        <v>4</v>
      </c>
      <c r="J135" s="4"/>
      <c r="L135" s="4">
        <v>10</v>
      </c>
      <c r="M135" s="4">
        <v>15</v>
      </c>
    </row>
    <row r="136" spans="2:16" x14ac:dyDescent="0.2">
      <c r="B136" s="5" t="s">
        <v>1</v>
      </c>
      <c r="C136" s="6" t="s">
        <v>2</v>
      </c>
      <c r="D136" s="7" t="s">
        <v>3</v>
      </c>
      <c r="E136" s="78" t="s">
        <v>4</v>
      </c>
      <c r="F136" s="79"/>
      <c r="G136" s="79"/>
      <c r="H136" s="79"/>
      <c r="I136" s="79"/>
      <c r="J136" s="80"/>
      <c r="K136" s="81" t="s">
        <v>5</v>
      </c>
      <c r="L136" s="82"/>
      <c r="M136" s="82"/>
      <c r="N136" s="82"/>
      <c r="O136" s="82"/>
      <c r="P136" s="83"/>
    </row>
    <row r="137" spans="2:16" ht="24" x14ac:dyDescent="0.2">
      <c r="B137" s="8"/>
      <c r="C137" s="9"/>
      <c r="D137" s="10"/>
      <c r="E137" s="11" t="s">
        <v>6</v>
      </c>
      <c r="F137" s="9"/>
      <c r="G137" s="9"/>
      <c r="H137" s="9"/>
      <c r="I137" s="9"/>
      <c r="J137" s="12" t="s">
        <v>7</v>
      </c>
      <c r="K137" s="13" t="s">
        <v>8</v>
      </c>
      <c r="L137" s="14"/>
      <c r="M137" s="14"/>
      <c r="N137" s="15"/>
      <c r="O137" s="15"/>
      <c r="P137" s="16" t="s">
        <v>7</v>
      </c>
    </row>
    <row r="138" spans="2:16" x14ac:dyDescent="0.2">
      <c r="B138" s="17"/>
      <c r="C138" s="18"/>
      <c r="D138" s="19"/>
      <c r="E138" s="20" t="s">
        <v>9</v>
      </c>
      <c r="F138" s="21" t="s">
        <v>10</v>
      </c>
      <c r="G138" s="21" t="s">
        <v>10</v>
      </c>
      <c r="H138" s="21" t="s">
        <v>10</v>
      </c>
      <c r="I138" s="21" t="s">
        <v>10</v>
      </c>
      <c r="J138" s="22" t="s">
        <v>11</v>
      </c>
      <c r="K138" s="23" t="s">
        <v>9</v>
      </c>
      <c r="L138" s="24"/>
      <c r="M138" s="24"/>
      <c r="N138" s="25"/>
      <c r="O138" s="25"/>
      <c r="P138" s="26" t="s">
        <v>11</v>
      </c>
    </row>
    <row r="139" spans="2:16" x14ac:dyDescent="0.2">
      <c r="B139" s="27" t="s">
        <v>12</v>
      </c>
      <c r="C139" s="28" t="s">
        <v>13</v>
      </c>
      <c r="D139" s="29">
        <v>12</v>
      </c>
      <c r="E139" s="37">
        <v>0.31820999999999999</v>
      </c>
      <c r="F139" s="30">
        <v>0.28655000000000003</v>
      </c>
      <c r="G139" s="31" t="e">
        <f>+#REF!*G135</f>
        <v>#REF!</v>
      </c>
      <c r="H139" s="31" t="e">
        <f>+#REF!*H135</f>
        <v>#REF!</v>
      </c>
      <c r="I139" s="31" t="e">
        <f>+#REF!*I135</f>
        <v>#REF!</v>
      </c>
      <c r="J139" s="32">
        <f t="shared" ref="J139:J145" si="6">+E139*D139</f>
        <v>3.8185199999999999</v>
      </c>
      <c r="K139" s="33">
        <v>0.43669999999999998</v>
      </c>
      <c r="L139" s="34" t="e">
        <f>+#REF!*L135</f>
        <v>#REF!</v>
      </c>
      <c r="M139" s="34" t="e">
        <f>+#REF!*M135</f>
        <v>#REF!</v>
      </c>
      <c r="N139" s="35"/>
      <c r="O139" s="35"/>
      <c r="P139" s="39">
        <f>+K139*D139</f>
        <v>5.2403999999999993</v>
      </c>
    </row>
    <row r="140" spans="2:16" x14ac:dyDescent="0.2">
      <c r="B140" s="27" t="s">
        <v>14</v>
      </c>
      <c r="C140" s="28" t="s">
        <v>15</v>
      </c>
      <c r="D140" s="29">
        <v>5.6000000000000001E-2</v>
      </c>
      <c r="E140" s="67">
        <v>14.67</v>
      </c>
      <c r="F140" s="31">
        <v>2.09</v>
      </c>
      <c r="G140" s="31">
        <v>2.09</v>
      </c>
      <c r="H140" s="31">
        <v>2.09</v>
      </c>
      <c r="I140" s="31">
        <v>2.09</v>
      </c>
      <c r="J140" s="32">
        <f t="shared" si="6"/>
        <v>0.82152000000000003</v>
      </c>
      <c r="K140" s="33">
        <v>5.19</v>
      </c>
      <c r="L140" s="34">
        <v>2.09</v>
      </c>
      <c r="M140" s="34">
        <v>2.09</v>
      </c>
      <c r="N140" s="35"/>
      <c r="O140" s="35"/>
      <c r="P140" s="39">
        <f>+K140</f>
        <v>5.19</v>
      </c>
    </row>
    <row r="141" spans="2:16" x14ac:dyDescent="0.2">
      <c r="B141" s="38" t="s">
        <v>16</v>
      </c>
      <c r="C141" s="28" t="s">
        <v>13</v>
      </c>
      <c r="D141" s="29">
        <v>12</v>
      </c>
      <c r="E141" s="37">
        <v>0.14835000000000001</v>
      </c>
      <c r="F141" s="31">
        <v>0.18348999999999999</v>
      </c>
      <c r="G141" s="31" t="e">
        <f>+#REF!*G135</f>
        <v>#REF!</v>
      </c>
      <c r="H141" s="31" t="e">
        <f>+#REF!*H135</f>
        <v>#REF!</v>
      </c>
      <c r="I141" s="31" t="e">
        <f>+#REF!*I135</f>
        <v>#REF!</v>
      </c>
      <c r="J141" s="32">
        <f t="shared" si="6"/>
        <v>1.7802000000000002</v>
      </c>
      <c r="K141" s="33">
        <v>0.12640999999999999</v>
      </c>
      <c r="L141" s="31" t="e">
        <f>+#REF!*L135</f>
        <v>#REF!</v>
      </c>
      <c r="M141" s="31" t="e">
        <f>+#REF!*M135</f>
        <v>#REF!</v>
      </c>
      <c r="N141" s="36"/>
      <c r="O141" s="36"/>
      <c r="P141" s="39">
        <f>+K141*D141</f>
        <v>1.5169199999999998</v>
      </c>
    </row>
    <row r="142" spans="2:16" ht="24" x14ac:dyDescent="0.2">
      <c r="B142" s="38" t="s">
        <v>17</v>
      </c>
      <c r="C142" s="28" t="s">
        <v>15</v>
      </c>
      <c r="D142" s="29">
        <v>5.6000000000000001E-2</v>
      </c>
      <c r="E142" s="67">
        <v>11.87</v>
      </c>
      <c r="F142" s="31">
        <v>1.78</v>
      </c>
      <c r="G142" s="31">
        <v>1.78</v>
      </c>
      <c r="H142" s="31">
        <v>1.78</v>
      </c>
      <c r="I142" s="31">
        <v>1.78</v>
      </c>
      <c r="J142" s="32">
        <f t="shared" si="6"/>
        <v>0.66471999999999998</v>
      </c>
      <c r="K142" s="76">
        <v>2.1</v>
      </c>
      <c r="L142" s="31">
        <v>1.78</v>
      </c>
      <c r="M142" s="31">
        <v>1.78</v>
      </c>
      <c r="N142" s="36"/>
      <c r="O142" s="36"/>
      <c r="P142" s="39">
        <f>+K142</f>
        <v>2.1</v>
      </c>
    </row>
    <row r="143" spans="2:16" x14ac:dyDescent="0.2">
      <c r="B143" s="38" t="s">
        <v>18</v>
      </c>
      <c r="C143" s="28" t="s">
        <v>13</v>
      </c>
      <c r="D143" s="29">
        <v>0</v>
      </c>
      <c r="E143" s="37">
        <v>0.54227999999999998</v>
      </c>
      <c r="F143" s="31">
        <v>0.59538999999999997</v>
      </c>
      <c r="G143" s="31" t="e">
        <f>+#REF!*G135</f>
        <v>#REF!</v>
      </c>
      <c r="H143" s="31" t="e">
        <f>+#REF!*H135</f>
        <v>#REF!</v>
      </c>
      <c r="I143" s="31" t="e">
        <f>+#REF!*I135</f>
        <v>#REF!</v>
      </c>
      <c r="J143" s="32">
        <f t="shared" si="6"/>
        <v>0</v>
      </c>
      <c r="K143" s="33">
        <v>0.52859</v>
      </c>
      <c r="L143" s="31" t="e">
        <f>+#REF!*L135</f>
        <v>#REF!</v>
      </c>
      <c r="M143" s="31" t="e">
        <f>+#REF!*M135</f>
        <v>#REF!</v>
      </c>
      <c r="N143" s="36"/>
      <c r="O143" s="36"/>
      <c r="P143" s="39">
        <f>+K143*D143</f>
        <v>0</v>
      </c>
    </row>
    <row r="144" spans="2:16" ht="24" x14ac:dyDescent="0.2">
      <c r="B144" s="38" t="s">
        <v>19</v>
      </c>
      <c r="C144" s="28" t="s">
        <v>15</v>
      </c>
      <c r="D144" s="29">
        <v>0</v>
      </c>
      <c r="E144" s="67">
        <v>13.47</v>
      </c>
      <c r="F144" s="31">
        <v>1.78</v>
      </c>
      <c r="G144" s="31">
        <v>1.78</v>
      </c>
      <c r="H144" s="31">
        <v>1.78</v>
      </c>
      <c r="I144" s="31">
        <v>1.78</v>
      </c>
      <c r="J144" s="32">
        <f t="shared" si="6"/>
        <v>0</v>
      </c>
      <c r="K144" s="33">
        <v>1.41</v>
      </c>
      <c r="L144" s="31">
        <v>1.78</v>
      </c>
      <c r="M144" s="31">
        <v>1.78</v>
      </c>
      <c r="N144" s="36"/>
      <c r="O144" s="36"/>
      <c r="P144" s="39">
        <f>+K144*0</f>
        <v>0</v>
      </c>
    </row>
    <row r="145" spans="2:16" ht="24" x14ac:dyDescent="0.2">
      <c r="B145" s="38" t="s">
        <v>20</v>
      </c>
      <c r="C145" s="28" t="s">
        <v>13</v>
      </c>
      <c r="D145" s="29">
        <v>12</v>
      </c>
      <c r="E145" s="37">
        <v>0.1028</v>
      </c>
      <c r="F145" s="31">
        <v>0.11534999999999999</v>
      </c>
      <c r="G145" s="31" t="e">
        <f>+#REF!*G135</f>
        <v>#REF!</v>
      </c>
      <c r="H145" s="31" t="e">
        <f>+#REF!*H135</f>
        <v>#REF!</v>
      </c>
      <c r="I145" s="31" t="e">
        <f>+#REF!*I135</f>
        <v>#REF!</v>
      </c>
      <c r="J145" s="32">
        <f t="shared" si="6"/>
        <v>1.2336</v>
      </c>
      <c r="K145" s="76">
        <v>0</v>
      </c>
      <c r="L145" s="31">
        <v>0.11534999999999999</v>
      </c>
      <c r="M145" s="31" t="e">
        <f>+#REF!*M135</f>
        <v>#REF!</v>
      </c>
      <c r="N145" s="31" t="e">
        <f>+#REF!*N135</f>
        <v>#REF!</v>
      </c>
      <c r="O145" s="31" t="e">
        <f>+#REF!*O135</f>
        <v>#REF!</v>
      </c>
      <c r="P145" s="39">
        <f>+K145*D145</f>
        <v>0</v>
      </c>
    </row>
    <row r="146" spans="2:16" x14ac:dyDescent="0.2">
      <c r="B146" s="38" t="s">
        <v>21</v>
      </c>
      <c r="C146" s="28" t="s">
        <v>22</v>
      </c>
      <c r="D146" s="29">
        <v>12</v>
      </c>
      <c r="E146" s="37">
        <v>26.412500000000001</v>
      </c>
      <c r="F146" s="31">
        <v>3.3279999999999997E-2</v>
      </c>
      <c r="G146" s="31" t="e">
        <f>+#REF!*G135</f>
        <v>#REF!</v>
      </c>
      <c r="H146" s="31" t="e">
        <f>+#REF!*H135</f>
        <v>#REF!</v>
      </c>
      <c r="I146" s="31" t="e">
        <f>+#REF!*I135</f>
        <v>#REF!</v>
      </c>
      <c r="J146" s="32">
        <f>+D146/50*E146</f>
        <v>6.3390000000000004</v>
      </c>
      <c r="K146" s="37">
        <v>26.412500000000001</v>
      </c>
      <c r="L146" s="31">
        <v>3.3279999999999997E-2</v>
      </c>
      <c r="M146" s="31" t="e">
        <f>+#REF!*M135</f>
        <v>#REF!</v>
      </c>
      <c r="N146" s="31" t="e">
        <f>+#REF!*N135</f>
        <v>#REF!</v>
      </c>
      <c r="O146" s="31" t="e">
        <f>+#REF!*O135</f>
        <v>#REF!</v>
      </c>
      <c r="P146" s="39">
        <f>+D146/50*K146</f>
        <v>6.3390000000000004</v>
      </c>
    </row>
    <row r="147" spans="2:16" x14ac:dyDescent="0.2">
      <c r="B147" s="38" t="s">
        <v>23</v>
      </c>
      <c r="C147" s="28" t="s">
        <v>24</v>
      </c>
      <c r="D147" s="29">
        <v>1.722</v>
      </c>
      <c r="E147" s="37">
        <v>0.66300000000000003</v>
      </c>
      <c r="F147" s="31">
        <f>+E147*30</f>
        <v>19.89</v>
      </c>
      <c r="G147" s="31">
        <v>5.28</v>
      </c>
      <c r="H147" s="31">
        <v>5.28</v>
      </c>
      <c r="I147" s="31">
        <v>5.28</v>
      </c>
      <c r="J147" s="32">
        <f>+E147*D147</f>
        <v>1.141686</v>
      </c>
      <c r="K147" s="76">
        <v>0</v>
      </c>
      <c r="L147" s="31">
        <f>+K147*30</f>
        <v>0</v>
      </c>
      <c r="M147" s="31">
        <v>5.28</v>
      </c>
      <c r="N147" s="31">
        <v>5.28</v>
      </c>
      <c r="O147" s="31">
        <v>5.28</v>
      </c>
      <c r="P147" s="39">
        <f>+K147*D147/44</f>
        <v>0</v>
      </c>
    </row>
    <row r="148" spans="2:16" ht="25.5" x14ac:dyDescent="0.2">
      <c r="B148" s="38" t="s">
        <v>31</v>
      </c>
      <c r="C148" s="28" t="s">
        <v>13</v>
      </c>
      <c r="D148" s="77">
        <v>2.423</v>
      </c>
      <c r="E148" s="37">
        <v>5.2819999999999999E-2</v>
      </c>
      <c r="F148" s="30">
        <v>1.78</v>
      </c>
      <c r="G148" s="30">
        <v>1.78</v>
      </c>
      <c r="H148" s="30">
        <v>1.78</v>
      </c>
      <c r="I148" s="30">
        <v>1.78</v>
      </c>
      <c r="J148" s="39">
        <f>+E148*D148</f>
        <v>0.12798286</v>
      </c>
      <c r="K148" s="76">
        <v>5.4179999999999999E-2</v>
      </c>
      <c r="L148" s="31">
        <v>1.78</v>
      </c>
      <c r="M148" s="31">
        <v>1.78</v>
      </c>
      <c r="N148" s="36"/>
      <c r="O148" s="36"/>
      <c r="P148" s="39">
        <f>+K148*D148</f>
        <v>0.13127813999999999</v>
      </c>
    </row>
    <row r="149" spans="2:16" ht="24" x14ac:dyDescent="0.2">
      <c r="B149" s="38" t="s">
        <v>35</v>
      </c>
      <c r="C149" s="28" t="s">
        <v>13</v>
      </c>
      <c r="D149" s="77">
        <v>2.423</v>
      </c>
      <c r="E149" s="37">
        <v>0.34144999999999998</v>
      </c>
      <c r="F149" s="30">
        <v>1.78</v>
      </c>
      <c r="G149" s="30">
        <v>1.78</v>
      </c>
      <c r="H149" s="30">
        <v>1.78</v>
      </c>
      <c r="I149" s="30">
        <v>1.78</v>
      </c>
      <c r="J149" s="39">
        <f>+E149*D149</f>
        <v>0.82733334999999997</v>
      </c>
      <c r="K149" s="33">
        <v>8.7999999999999995E-2</v>
      </c>
      <c r="L149" s="31">
        <v>1.78</v>
      </c>
      <c r="M149" s="31">
        <v>1.78</v>
      </c>
      <c r="N149" s="36"/>
      <c r="O149" s="36"/>
      <c r="P149" s="39">
        <f>+K149*D149</f>
        <v>0.213224</v>
      </c>
    </row>
    <row r="150" spans="2:16" ht="25.5" x14ac:dyDescent="0.2">
      <c r="B150" s="40" t="s">
        <v>32</v>
      </c>
      <c r="C150" s="41" t="s">
        <v>13</v>
      </c>
      <c r="D150" s="77">
        <v>0</v>
      </c>
      <c r="E150" s="43">
        <v>9.0959999999999999E-2</v>
      </c>
      <c r="F150" s="62">
        <v>1.78</v>
      </c>
      <c r="G150" s="62">
        <v>1.78</v>
      </c>
      <c r="H150" s="62">
        <v>1.78</v>
      </c>
      <c r="I150" s="62">
        <v>1.78</v>
      </c>
      <c r="J150" s="39">
        <f>+E150*D150</f>
        <v>0</v>
      </c>
      <c r="K150" s="63">
        <v>0.10667</v>
      </c>
      <c r="L150" s="44">
        <v>1.78</v>
      </c>
      <c r="M150" s="44">
        <v>1.78</v>
      </c>
      <c r="N150" s="36"/>
      <c r="O150" s="36"/>
      <c r="P150" s="39">
        <f>+K150*D150</f>
        <v>0</v>
      </c>
    </row>
    <row r="151" spans="2:16" ht="24.75" thickBot="1" x14ac:dyDescent="0.25">
      <c r="B151" s="40" t="s">
        <v>37</v>
      </c>
      <c r="C151" s="41" t="s">
        <v>13</v>
      </c>
      <c r="D151" s="77">
        <v>0</v>
      </c>
      <c r="E151" s="43">
        <v>1.6879999999999999E-2</v>
      </c>
      <c r="F151" s="62">
        <v>1.78</v>
      </c>
      <c r="G151" s="62">
        <v>1.78</v>
      </c>
      <c r="H151" s="62">
        <v>1.78</v>
      </c>
      <c r="I151" s="62">
        <v>1.78</v>
      </c>
      <c r="J151" s="39">
        <f>+E151*D151</f>
        <v>0</v>
      </c>
      <c r="K151" s="63">
        <v>2.7570000000000001E-2</v>
      </c>
      <c r="L151" s="44">
        <v>1.78</v>
      </c>
      <c r="M151" s="44">
        <v>1.78</v>
      </c>
      <c r="N151" s="36"/>
      <c r="O151" s="36"/>
      <c r="P151" s="39">
        <f>+K151*D151</f>
        <v>0</v>
      </c>
    </row>
    <row r="152" spans="2:16" ht="12.75" thickBot="1" x14ac:dyDescent="0.25">
      <c r="B152" s="47" t="s">
        <v>25</v>
      </c>
      <c r="C152" s="48"/>
      <c r="D152" s="49"/>
      <c r="E152" s="50"/>
      <c r="F152" s="51">
        <f>+SUM(F139:F150)</f>
        <v>32.094060000000006</v>
      </c>
      <c r="G152" s="51" t="e">
        <f>+SUM(G139:G150)</f>
        <v>#REF!</v>
      </c>
      <c r="H152" s="51" t="e">
        <f>+SUM(H139:H150)</f>
        <v>#REF!</v>
      </c>
      <c r="I152" s="51" t="e">
        <f>+SUM(I139:I150)</f>
        <v>#REF!</v>
      </c>
      <c r="J152" s="52">
        <f>+SUM(J139:J151)</f>
        <v>16.75456221</v>
      </c>
      <c r="K152" s="53"/>
      <c r="L152" s="68" t="e">
        <f>+SUM(L139:L150)</f>
        <v>#REF!</v>
      </c>
      <c r="M152" s="68" t="e">
        <f>+SUM(M139:M150)</f>
        <v>#REF!</v>
      </c>
      <c r="N152" s="69"/>
      <c r="O152" s="69"/>
      <c r="P152" s="56">
        <f>SUM(P139:P150)</f>
        <v>20.730822139999997</v>
      </c>
    </row>
    <row r="153" spans="2:16" x14ac:dyDescent="0.2">
      <c r="B153" s="57" t="s">
        <v>57</v>
      </c>
    </row>
    <row r="154" spans="2:16" x14ac:dyDescent="0.2">
      <c r="B154" s="58" t="s">
        <v>27</v>
      </c>
      <c r="P154" s="70"/>
    </row>
    <row r="158" spans="2:16" ht="14.25" x14ac:dyDescent="0.2">
      <c r="B158" s="2" t="s">
        <v>40</v>
      </c>
      <c r="C158" s="3"/>
      <c r="D158" s="3"/>
      <c r="E158" s="3"/>
      <c r="F158" s="3"/>
      <c r="G158" s="3"/>
      <c r="H158" s="3"/>
      <c r="I158" s="3"/>
      <c r="J158" s="3"/>
    </row>
    <row r="159" spans="2:16" ht="12.75" x14ac:dyDescent="0.2">
      <c r="B159" s="2" t="s">
        <v>51</v>
      </c>
      <c r="C159" s="3"/>
      <c r="D159" s="3"/>
      <c r="E159" s="3"/>
      <c r="F159" s="3"/>
      <c r="G159" s="3"/>
      <c r="H159" s="3"/>
      <c r="I159" s="3"/>
      <c r="J159" s="3"/>
    </row>
    <row r="160" spans="2:16" ht="12.75" x14ac:dyDescent="0.2">
      <c r="B160" s="2" t="s">
        <v>50</v>
      </c>
      <c r="C160" s="3"/>
      <c r="D160" s="3"/>
      <c r="E160" s="3"/>
      <c r="F160" s="3"/>
      <c r="G160" s="3"/>
      <c r="H160" s="3"/>
      <c r="I160" s="3"/>
      <c r="J160" s="3"/>
    </row>
    <row r="161" spans="2:16" ht="12.75" thickBot="1" x14ac:dyDescent="0.25">
      <c r="F161" s="4">
        <v>1</v>
      </c>
      <c r="G161" s="4">
        <v>2</v>
      </c>
      <c r="H161" s="4">
        <v>3</v>
      </c>
      <c r="I161" s="4">
        <v>4</v>
      </c>
      <c r="J161" s="4"/>
      <c r="L161" s="4">
        <v>10</v>
      </c>
      <c r="M161" s="4">
        <v>15</v>
      </c>
    </row>
    <row r="162" spans="2:16" x14ac:dyDescent="0.2">
      <c r="B162" s="5" t="s">
        <v>1</v>
      </c>
      <c r="C162" s="6" t="s">
        <v>2</v>
      </c>
      <c r="D162" s="7" t="s">
        <v>3</v>
      </c>
      <c r="E162" s="78" t="s">
        <v>4</v>
      </c>
      <c r="F162" s="79"/>
      <c r="G162" s="79"/>
      <c r="H162" s="79"/>
      <c r="I162" s="79"/>
      <c r="J162" s="80"/>
      <c r="K162" s="81" t="s">
        <v>5</v>
      </c>
      <c r="L162" s="82"/>
      <c r="M162" s="82"/>
      <c r="N162" s="82"/>
      <c r="O162" s="82"/>
      <c r="P162" s="83"/>
    </row>
    <row r="163" spans="2:16" ht="24" x14ac:dyDescent="0.2">
      <c r="B163" s="8"/>
      <c r="C163" s="9"/>
      <c r="D163" s="10"/>
      <c r="E163" s="11" t="s">
        <v>6</v>
      </c>
      <c r="F163" s="9"/>
      <c r="G163" s="9"/>
      <c r="H163" s="9"/>
      <c r="I163" s="9"/>
      <c r="J163" s="12" t="s">
        <v>7</v>
      </c>
      <c r="K163" s="13" t="s">
        <v>8</v>
      </c>
      <c r="L163" s="14"/>
      <c r="M163" s="14"/>
      <c r="N163" s="15"/>
      <c r="O163" s="15"/>
      <c r="P163" s="16" t="s">
        <v>7</v>
      </c>
    </row>
    <row r="164" spans="2:16" x14ac:dyDescent="0.2">
      <c r="B164" s="17"/>
      <c r="C164" s="18"/>
      <c r="D164" s="19"/>
      <c r="E164" s="20" t="s">
        <v>9</v>
      </c>
      <c r="F164" s="21" t="s">
        <v>10</v>
      </c>
      <c r="G164" s="21" t="s">
        <v>10</v>
      </c>
      <c r="H164" s="21" t="s">
        <v>10</v>
      </c>
      <c r="I164" s="21" t="s">
        <v>10</v>
      </c>
      <c r="J164" s="22" t="s">
        <v>11</v>
      </c>
      <c r="K164" s="23" t="s">
        <v>9</v>
      </c>
      <c r="L164" s="24"/>
      <c r="M164" s="24"/>
      <c r="N164" s="25"/>
      <c r="O164" s="25"/>
      <c r="P164" s="26" t="s">
        <v>11</v>
      </c>
    </row>
    <row r="165" spans="2:16" x14ac:dyDescent="0.2">
      <c r="B165" s="27" t="s">
        <v>12</v>
      </c>
      <c r="C165" s="28" t="s">
        <v>13</v>
      </c>
      <c r="D165" s="29">
        <v>12</v>
      </c>
      <c r="E165" s="37">
        <v>0.31820999999999999</v>
      </c>
      <c r="F165" s="30">
        <v>0.28655000000000003</v>
      </c>
      <c r="G165" s="31" t="e">
        <f>+#REF!*G161</f>
        <v>#REF!</v>
      </c>
      <c r="H165" s="31" t="e">
        <f>+#REF!*H161</f>
        <v>#REF!</v>
      </c>
      <c r="I165" s="31" t="e">
        <f>+#REF!*I161</f>
        <v>#REF!</v>
      </c>
      <c r="J165" s="32">
        <f t="shared" ref="J165:J171" si="7">+E165*D165</f>
        <v>3.8185199999999999</v>
      </c>
      <c r="K165" s="33">
        <v>0.43669999999999998</v>
      </c>
      <c r="L165" s="34" t="e">
        <f>+#REF!*L161</f>
        <v>#REF!</v>
      </c>
      <c r="M165" s="34" t="e">
        <f>+#REF!*M161</f>
        <v>#REF!</v>
      </c>
      <c r="N165" s="35"/>
      <c r="O165" s="35"/>
      <c r="P165" s="39">
        <f>+K165*D165</f>
        <v>5.2403999999999993</v>
      </c>
    </row>
    <row r="166" spans="2:16" x14ac:dyDescent="0.2">
      <c r="B166" s="27" t="s">
        <v>14</v>
      </c>
      <c r="C166" s="28" t="s">
        <v>15</v>
      </c>
      <c r="D166" s="29">
        <v>3.1E-2</v>
      </c>
      <c r="E166" s="67">
        <v>22</v>
      </c>
      <c r="F166" s="31">
        <v>2.09</v>
      </c>
      <c r="G166" s="31">
        <v>2.09</v>
      </c>
      <c r="H166" s="31">
        <v>2.09</v>
      </c>
      <c r="I166" s="31">
        <v>2.09</v>
      </c>
      <c r="J166" s="32">
        <f t="shared" si="7"/>
        <v>0.68199999999999994</v>
      </c>
      <c r="K166" s="33">
        <v>5.19</v>
      </c>
      <c r="L166" s="34">
        <v>2.09</v>
      </c>
      <c r="M166" s="34">
        <v>2.09</v>
      </c>
      <c r="N166" s="35"/>
      <c r="O166" s="35"/>
      <c r="P166" s="39">
        <f>+K166</f>
        <v>5.19</v>
      </c>
    </row>
    <row r="167" spans="2:16" x14ac:dyDescent="0.2">
      <c r="B167" s="38" t="s">
        <v>16</v>
      </c>
      <c r="C167" s="28" t="s">
        <v>13</v>
      </c>
      <c r="D167" s="29">
        <v>12</v>
      </c>
      <c r="E167" s="37">
        <v>0.14835000000000001</v>
      </c>
      <c r="F167" s="31">
        <v>0.18348999999999999</v>
      </c>
      <c r="G167" s="31" t="e">
        <f>+#REF!*G161</f>
        <v>#REF!</v>
      </c>
      <c r="H167" s="31" t="e">
        <f>+#REF!*H161</f>
        <v>#REF!</v>
      </c>
      <c r="I167" s="31" t="e">
        <f>+#REF!*I161</f>
        <v>#REF!</v>
      </c>
      <c r="J167" s="32">
        <f t="shared" si="7"/>
        <v>1.7802000000000002</v>
      </c>
      <c r="K167" s="33">
        <v>0.12640999999999999</v>
      </c>
      <c r="L167" s="31" t="e">
        <f>+#REF!*L161</f>
        <v>#REF!</v>
      </c>
      <c r="M167" s="31" t="e">
        <f>+#REF!*M161</f>
        <v>#REF!</v>
      </c>
      <c r="N167" s="36"/>
      <c r="O167" s="36"/>
      <c r="P167" s="39">
        <f>+K167*D167</f>
        <v>1.5169199999999998</v>
      </c>
    </row>
    <row r="168" spans="2:16" ht="24" x14ac:dyDescent="0.2">
      <c r="B168" s="38" t="s">
        <v>17</v>
      </c>
      <c r="C168" s="28" t="s">
        <v>15</v>
      </c>
      <c r="D168" s="29">
        <v>3.1E-2</v>
      </c>
      <c r="E168" s="67">
        <v>17.8</v>
      </c>
      <c r="F168" s="31">
        <v>1.78</v>
      </c>
      <c r="G168" s="31">
        <v>1.78</v>
      </c>
      <c r="H168" s="31">
        <v>1.78</v>
      </c>
      <c r="I168" s="31">
        <v>1.78</v>
      </c>
      <c r="J168" s="32">
        <f t="shared" si="7"/>
        <v>0.55180000000000007</v>
      </c>
      <c r="K168" s="76">
        <v>2.1</v>
      </c>
      <c r="L168" s="31">
        <v>1.78</v>
      </c>
      <c r="M168" s="31">
        <v>1.78</v>
      </c>
      <c r="N168" s="36"/>
      <c r="O168" s="36"/>
      <c r="P168" s="39">
        <f>+K168</f>
        <v>2.1</v>
      </c>
    </row>
    <row r="169" spans="2:16" x14ac:dyDescent="0.2">
      <c r="B169" s="38" t="s">
        <v>18</v>
      </c>
      <c r="C169" s="28" t="s">
        <v>13</v>
      </c>
      <c r="D169" s="29">
        <v>12</v>
      </c>
      <c r="E169" s="37">
        <v>0.54227999999999998</v>
      </c>
      <c r="F169" s="31">
        <v>0.59538999999999997</v>
      </c>
      <c r="G169" s="31" t="e">
        <f>+#REF!*G161</f>
        <v>#REF!</v>
      </c>
      <c r="H169" s="31" t="e">
        <f>+#REF!*H161</f>
        <v>#REF!</v>
      </c>
      <c r="I169" s="31" t="e">
        <f>+#REF!*I161</f>
        <v>#REF!</v>
      </c>
      <c r="J169" s="32">
        <f t="shared" si="7"/>
        <v>6.5073600000000003</v>
      </c>
      <c r="K169" s="33">
        <v>0.52859</v>
      </c>
      <c r="L169" s="31" t="e">
        <f>+#REF!*L161</f>
        <v>#REF!</v>
      </c>
      <c r="M169" s="31" t="e">
        <f>+#REF!*M161</f>
        <v>#REF!</v>
      </c>
      <c r="N169" s="36"/>
      <c r="O169" s="36"/>
      <c r="P169" s="39">
        <f>+K169*D169</f>
        <v>6.3430800000000005</v>
      </c>
    </row>
    <row r="170" spans="2:16" ht="24" x14ac:dyDescent="0.2">
      <c r="B170" s="38" t="s">
        <v>19</v>
      </c>
      <c r="C170" s="28" t="s">
        <v>15</v>
      </c>
      <c r="D170" s="29">
        <v>3.1E-2</v>
      </c>
      <c r="E170" s="67">
        <v>20.2</v>
      </c>
      <c r="F170" s="31">
        <v>1.78</v>
      </c>
      <c r="G170" s="31">
        <v>1.78</v>
      </c>
      <c r="H170" s="31">
        <v>1.78</v>
      </c>
      <c r="I170" s="31">
        <v>1.78</v>
      </c>
      <c r="J170" s="32">
        <f t="shared" si="7"/>
        <v>0.62619999999999998</v>
      </c>
      <c r="K170" s="33">
        <v>1.41</v>
      </c>
      <c r="L170" s="31">
        <v>1.78</v>
      </c>
      <c r="M170" s="31">
        <v>1.78</v>
      </c>
      <c r="N170" s="36"/>
      <c r="O170" s="36"/>
      <c r="P170" s="39">
        <f>+K170</f>
        <v>1.41</v>
      </c>
    </row>
    <row r="171" spans="2:16" ht="24" x14ac:dyDescent="0.2">
      <c r="B171" s="38" t="s">
        <v>20</v>
      </c>
      <c r="C171" s="28" t="s">
        <v>13</v>
      </c>
      <c r="D171" s="29">
        <v>12</v>
      </c>
      <c r="E171" s="37">
        <v>0.1028</v>
      </c>
      <c r="F171" s="31">
        <v>0.11534999999999999</v>
      </c>
      <c r="G171" s="31" t="e">
        <f>+#REF!*G161</f>
        <v>#REF!</v>
      </c>
      <c r="H171" s="31" t="e">
        <f>+#REF!*H161</f>
        <v>#REF!</v>
      </c>
      <c r="I171" s="31" t="e">
        <f>+#REF!*I161</f>
        <v>#REF!</v>
      </c>
      <c r="J171" s="32">
        <f t="shared" si="7"/>
        <v>1.2336</v>
      </c>
      <c r="K171" s="76">
        <v>0</v>
      </c>
      <c r="L171" s="31">
        <v>0.11534999999999999</v>
      </c>
      <c r="M171" s="31" t="e">
        <f>+#REF!*M161</f>
        <v>#REF!</v>
      </c>
      <c r="N171" s="31" t="e">
        <f>+#REF!*N161</f>
        <v>#REF!</v>
      </c>
      <c r="O171" s="31" t="e">
        <f>+#REF!*O161</f>
        <v>#REF!</v>
      </c>
      <c r="P171" s="39">
        <f>+K171*D171</f>
        <v>0</v>
      </c>
    </row>
    <row r="172" spans="2:16" x14ac:dyDescent="0.2">
      <c r="B172" s="38" t="s">
        <v>21</v>
      </c>
      <c r="C172" s="28" t="s">
        <v>22</v>
      </c>
      <c r="D172" s="29">
        <v>12</v>
      </c>
      <c r="E172" s="37">
        <v>26.412500000000001</v>
      </c>
      <c r="F172" s="31">
        <v>3.3279999999999997E-2</v>
      </c>
      <c r="G172" s="31" t="e">
        <f>+#REF!*G161</f>
        <v>#REF!</v>
      </c>
      <c r="H172" s="31" t="e">
        <f>+#REF!*H161</f>
        <v>#REF!</v>
      </c>
      <c r="I172" s="31" t="e">
        <f>+#REF!*I161</f>
        <v>#REF!</v>
      </c>
      <c r="J172" s="32">
        <f>+D172/50*0.1*E172</f>
        <v>0.63390000000000002</v>
      </c>
      <c r="K172" s="37">
        <v>26.412500000000001</v>
      </c>
      <c r="L172" s="31">
        <v>3.3279999999999997E-2</v>
      </c>
      <c r="M172" s="31" t="e">
        <f>+#REF!*M161</f>
        <v>#REF!</v>
      </c>
      <c r="N172" s="31" t="e">
        <f>+#REF!*N161</f>
        <v>#REF!</v>
      </c>
      <c r="O172" s="31" t="e">
        <f>+#REF!*O161</f>
        <v>#REF!</v>
      </c>
      <c r="P172" s="39">
        <f>+D172/50*K172*0.1</f>
        <v>0.63390000000000013</v>
      </c>
    </row>
    <row r="173" spans="2:16" x14ac:dyDescent="0.2">
      <c r="B173" s="38" t="s">
        <v>23</v>
      </c>
      <c r="C173" s="28" t="s">
        <v>24</v>
      </c>
      <c r="D173" s="29">
        <v>0.96899999999999997</v>
      </c>
      <c r="E173" s="37">
        <v>0.66300000000000003</v>
      </c>
      <c r="F173" s="31">
        <f>+E173*30</f>
        <v>19.89</v>
      </c>
      <c r="G173" s="31">
        <v>5.28</v>
      </c>
      <c r="H173" s="31">
        <v>5.28</v>
      </c>
      <c r="I173" s="31">
        <v>5.28</v>
      </c>
      <c r="J173" s="32">
        <f>+E173*D173</f>
        <v>0.64244699999999999</v>
      </c>
      <c r="K173" s="76">
        <v>0</v>
      </c>
      <c r="L173" s="31">
        <f>+K173*30</f>
        <v>0</v>
      </c>
      <c r="M173" s="31">
        <v>5.28</v>
      </c>
      <c r="N173" s="31">
        <v>5.28</v>
      </c>
      <c r="O173" s="31">
        <v>5.28</v>
      </c>
      <c r="P173" s="39">
        <f>+K173*D173/44</f>
        <v>0</v>
      </c>
    </row>
    <row r="174" spans="2:16" ht="25.5" x14ac:dyDescent="0.2">
      <c r="B174" s="38" t="s">
        <v>31</v>
      </c>
      <c r="C174" s="28" t="s">
        <v>13</v>
      </c>
      <c r="D174" s="77">
        <v>0</v>
      </c>
      <c r="E174" s="37">
        <v>5.2819999999999999E-2</v>
      </c>
      <c r="F174" s="30">
        <v>1.78</v>
      </c>
      <c r="G174" s="30">
        <v>1.78</v>
      </c>
      <c r="H174" s="30">
        <v>1.78</v>
      </c>
      <c r="I174" s="30">
        <v>1.78</v>
      </c>
      <c r="J174" s="39">
        <f>+E174*D174</f>
        <v>0</v>
      </c>
      <c r="K174" s="76">
        <v>5.4179999999999999E-2</v>
      </c>
      <c r="L174" s="31">
        <v>1.78</v>
      </c>
      <c r="M174" s="31">
        <v>1.78</v>
      </c>
      <c r="N174" s="36"/>
      <c r="O174" s="36"/>
      <c r="P174" s="39">
        <f>+K174*D174</f>
        <v>0</v>
      </c>
    </row>
    <row r="175" spans="2:16" ht="24" x14ac:dyDescent="0.2">
      <c r="B175" s="38" t="s">
        <v>35</v>
      </c>
      <c r="C175" s="28" t="s">
        <v>13</v>
      </c>
      <c r="D175" s="77">
        <v>0</v>
      </c>
      <c r="E175" s="37">
        <v>0.34144999999999998</v>
      </c>
      <c r="F175" s="30">
        <v>1.78</v>
      </c>
      <c r="G175" s="30">
        <v>1.78</v>
      </c>
      <c r="H175" s="30">
        <v>1.78</v>
      </c>
      <c r="I175" s="30">
        <v>1.78</v>
      </c>
      <c r="J175" s="39">
        <f>+E175*D175</f>
        <v>0</v>
      </c>
      <c r="K175" s="33">
        <v>8.7999999999999995E-2</v>
      </c>
      <c r="L175" s="31">
        <v>1.78</v>
      </c>
      <c r="M175" s="31">
        <v>1.78</v>
      </c>
      <c r="N175" s="36"/>
      <c r="O175" s="36"/>
      <c r="P175" s="39">
        <f>+K175*D175</f>
        <v>0</v>
      </c>
    </row>
    <row r="176" spans="2:16" ht="25.5" x14ac:dyDescent="0.2">
      <c r="B176" s="40" t="s">
        <v>32</v>
      </c>
      <c r="C176" s="41" t="s">
        <v>13</v>
      </c>
      <c r="D176" s="77">
        <v>0</v>
      </c>
      <c r="E176" s="43">
        <v>9.0959999999999999E-2</v>
      </c>
      <c r="F176" s="62">
        <v>1.78</v>
      </c>
      <c r="G176" s="62">
        <v>1.78</v>
      </c>
      <c r="H176" s="62">
        <v>1.78</v>
      </c>
      <c r="I176" s="62">
        <v>1.78</v>
      </c>
      <c r="J176" s="39">
        <f>+E176*D176</f>
        <v>0</v>
      </c>
      <c r="K176" s="63">
        <v>0.10667</v>
      </c>
      <c r="L176" s="44">
        <v>1.78</v>
      </c>
      <c r="M176" s="44">
        <v>1.78</v>
      </c>
      <c r="N176" s="36"/>
      <c r="O176" s="36"/>
      <c r="P176" s="39">
        <f>+K176*D176</f>
        <v>0</v>
      </c>
    </row>
    <row r="177" spans="2:16" ht="24.75" thickBot="1" x14ac:dyDescent="0.25">
      <c r="B177" s="40" t="s">
        <v>37</v>
      </c>
      <c r="C177" s="41" t="s">
        <v>13</v>
      </c>
      <c r="D177" s="77">
        <v>0</v>
      </c>
      <c r="E177" s="43">
        <v>1.6879999999999999E-2</v>
      </c>
      <c r="F177" s="62">
        <v>1.78</v>
      </c>
      <c r="G177" s="62">
        <v>1.78</v>
      </c>
      <c r="H177" s="62">
        <v>1.78</v>
      </c>
      <c r="I177" s="62">
        <v>1.78</v>
      </c>
      <c r="J177" s="39">
        <f>+E177*D177</f>
        <v>0</v>
      </c>
      <c r="K177" s="63">
        <v>2.7570000000000001E-2</v>
      </c>
      <c r="L177" s="44">
        <v>1.78</v>
      </c>
      <c r="M177" s="44">
        <v>1.78</v>
      </c>
      <c r="N177" s="36"/>
      <c r="O177" s="36"/>
      <c r="P177" s="39">
        <f>+K177*D177</f>
        <v>0</v>
      </c>
    </row>
    <row r="178" spans="2:16" ht="12.75" thickBot="1" x14ac:dyDescent="0.25">
      <c r="B178" s="47" t="s">
        <v>25</v>
      </c>
      <c r="C178" s="48"/>
      <c r="D178" s="49"/>
      <c r="E178" s="50"/>
      <c r="F178" s="51">
        <f>+SUM(F165:F176)</f>
        <v>32.094060000000006</v>
      </c>
      <c r="G178" s="51" t="e">
        <f>+SUM(G165:G176)</f>
        <v>#REF!</v>
      </c>
      <c r="H178" s="51" t="e">
        <f>+SUM(H165:H176)</f>
        <v>#REF!</v>
      </c>
      <c r="I178" s="51" t="e">
        <f>+SUM(I165:I176)</f>
        <v>#REF!</v>
      </c>
      <c r="J178" s="52">
        <f>+SUM(J165:J177)</f>
        <v>16.476027000000002</v>
      </c>
      <c r="K178" s="53"/>
      <c r="L178" s="68" t="e">
        <f>+SUM(L165:L176)</f>
        <v>#REF!</v>
      </c>
      <c r="M178" s="68" t="e">
        <f>+SUM(M165:M176)</f>
        <v>#REF!</v>
      </c>
      <c r="N178" s="69"/>
      <c r="O178" s="69"/>
      <c r="P178" s="56">
        <f>SUM(P165:P176)</f>
        <v>22.4343</v>
      </c>
    </row>
    <row r="179" spans="2:16" x14ac:dyDescent="0.2">
      <c r="B179" s="57" t="s">
        <v>58</v>
      </c>
    </row>
    <row r="180" spans="2:16" x14ac:dyDescent="0.2">
      <c r="B180" s="58" t="s">
        <v>27</v>
      </c>
      <c r="P180" s="70"/>
    </row>
    <row r="184" spans="2:16" ht="14.25" x14ac:dyDescent="0.2">
      <c r="B184" s="2" t="s">
        <v>52</v>
      </c>
      <c r="C184" s="3"/>
      <c r="D184" s="3"/>
      <c r="E184" s="3"/>
      <c r="F184" s="3"/>
      <c r="G184" s="3"/>
      <c r="H184" s="3"/>
      <c r="I184" s="3"/>
      <c r="J184" s="3"/>
    </row>
    <row r="185" spans="2:16" ht="12.75" x14ac:dyDescent="0.2">
      <c r="B185" s="2" t="s">
        <v>42</v>
      </c>
      <c r="C185" s="3"/>
      <c r="D185" s="3"/>
      <c r="E185" s="3"/>
      <c r="F185" s="3"/>
      <c r="G185" s="3"/>
      <c r="H185" s="3"/>
      <c r="I185" s="3"/>
      <c r="J185" s="3"/>
    </row>
    <row r="186" spans="2:16" ht="12.75" x14ac:dyDescent="0.2">
      <c r="B186" s="2" t="s">
        <v>46</v>
      </c>
      <c r="C186" s="3"/>
      <c r="D186" s="3"/>
      <c r="E186" s="3"/>
      <c r="F186" s="3"/>
      <c r="G186" s="3"/>
      <c r="H186" s="3"/>
      <c r="I186" s="3"/>
      <c r="J186" s="3"/>
    </row>
    <row r="187" spans="2:16" ht="12.75" thickBot="1" x14ac:dyDescent="0.25">
      <c r="F187" s="4">
        <v>1</v>
      </c>
      <c r="G187" s="4">
        <v>2</v>
      </c>
      <c r="H187" s="4">
        <v>3</v>
      </c>
      <c r="I187" s="4">
        <v>4</v>
      </c>
      <c r="J187" s="4"/>
      <c r="L187" s="4">
        <v>10</v>
      </c>
      <c r="M187" s="4">
        <v>15</v>
      </c>
    </row>
    <row r="188" spans="2:16" x14ac:dyDescent="0.2">
      <c r="B188" s="5" t="s">
        <v>1</v>
      </c>
      <c r="C188" s="6" t="s">
        <v>2</v>
      </c>
      <c r="D188" s="7" t="s">
        <v>3</v>
      </c>
      <c r="E188" s="78" t="s">
        <v>4</v>
      </c>
      <c r="F188" s="79"/>
      <c r="G188" s="79"/>
      <c r="H188" s="79"/>
      <c r="I188" s="79"/>
      <c r="J188" s="80"/>
      <c r="K188" s="81" t="s">
        <v>5</v>
      </c>
      <c r="L188" s="82"/>
      <c r="M188" s="82"/>
      <c r="N188" s="82"/>
      <c r="O188" s="82"/>
      <c r="P188" s="83"/>
    </row>
    <row r="189" spans="2:16" ht="24" x14ac:dyDescent="0.2">
      <c r="B189" s="8"/>
      <c r="C189" s="9"/>
      <c r="D189" s="10"/>
      <c r="E189" s="11" t="s">
        <v>6</v>
      </c>
      <c r="F189" s="9"/>
      <c r="G189" s="9"/>
      <c r="H189" s="9"/>
      <c r="I189" s="9"/>
      <c r="J189" s="12" t="s">
        <v>7</v>
      </c>
      <c r="K189" s="13" t="s">
        <v>8</v>
      </c>
      <c r="L189" s="14"/>
      <c r="M189" s="14"/>
      <c r="N189" s="15"/>
      <c r="O189" s="15"/>
      <c r="P189" s="16" t="s">
        <v>7</v>
      </c>
    </row>
    <row r="190" spans="2:16" x14ac:dyDescent="0.2">
      <c r="B190" s="17"/>
      <c r="C190" s="18"/>
      <c r="D190" s="19"/>
      <c r="E190" s="20" t="s">
        <v>9</v>
      </c>
      <c r="F190" s="21" t="s">
        <v>10</v>
      </c>
      <c r="G190" s="21" t="s">
        <v>10</v>
      </c>
      <c r="H190" s="21" t="s">
        <v>10</v>
      </c>
      <c r="I190" s="21" t="s">
        <v>10</v>
      </c>
      <c r="J190" s="22" t="s">
        <v>11</v>
      </c>
      <c r="K190" s="23" t="s">
        <v>9</v>
      </c>
      <c r="L190" s="24"/>
      <c r="M190" s="24"/>
      <c r="N190" s="25"/>
      <c r="O190" s="25"/>
      <c r="P190" s="26" t="s">
        <v>11</v>
      </c>
    </row>
    <row r="191" spans="2:16" x14ac:dyDescent="0.2">
      <c r="B191" s="27" t="s">
        <v>12</v>
      </c>
      <c r="C191" s="28" t="s">
        <v>13</v>
      </c>
      <c r="D191" s="29">
        <v>4</v>
      </c>
      <c r="E191" s="37">
        <v>0.31820999999999999</v>
      </c>
      <c r="F191" s="30">
        <v>0.28655000000000003</v>
      </c>
      <c r="G191" s="31" t="e">
        <f>+#REF!*G187</f>
        <v>#REF!</v>
      </c>
      <c r="H191" s="31" t="e">
        <f>+#REF!*H187</f>
        <v>#REF!</v>
      </c>
      <c r="I191" s="31" t="e">
        <f>+#REF!*I187</f>
        <v>#REF!</v>
      </c>
      <c r="J191" s="32">
        <f t="shared" ref="J191:J197" si="8">+E191*D191</f>
        <v>1.27284</v>
      </c>
      <c r="K191" s="33">
        <v>0.43669999999999998</v>
      </c>
      <c r="L191" s="34" t="e">
        <f>+#REF!*L187</f>
        <v>#REF!</v>
      </c>
      <c r="M191" s="34" t="e">
        <f>+#REF!*M187</f>
        <v>#REF!</v>
      </c>
      <c r="N191" s="35"/>
      <c r="O191" s="35"/>
      <c r="P191" s="39">
        <f>+K191*D191</f>
        <v>1.7467999999999999</v>
      </c>
    </row>
    <row r="192" spans="2:16" x14ac:dyDescent="0.2">
      <c r="B192" s="27" t="s">
        <v>14</v>
      </c>
      <c r="C192" s="28" t="s">
        <v>15</v>
      </c>
      <c r="D192" s="29">
        <v>8.9999999999999993E-3</v>
      </c>
      <c r="E192" s="67">
        <v>73.33</v>
      </c>
      <c r="F192" s="31">
        <v>2.09</v>
      </c>
      <c r="G192" s="31">
        <v>2.09</v>
      </c>
      <c r="H192" s="31">
        <v>2.09</v>
      </c>
      <c r="I192" s="31">
        <v>2.09</v>
      </c>
      <c r="J192" s="32">
        <f t="shared" si="8"/>
        <v>0.65996999999999995</v>
      </c>
      <c r="K192" s="33">
        <v>5.19</v>
      </c>
      <c r="L192" s="34">
        <v>2.09</v>
      </c>
      <c r="M192" s="34">
        <v>2.09</v>
      </c>
      <c r="N192" s="35"/>
      <c r="O192" s="35"/>
      <c r="P192" s="39">
        <f>+K192</f>
        <v>5.19</v>
      </c>
    </row>
    <row r="193" spans="2:16" x14ac:dyDescent="0.2">
      <c r="B193" s="38" t="s">
        <v>16</v>
      </c>
      <c r="C193" s="28" t="s">
        <v>13</v>
      </c>
      <c r="D193" s="29">
        <v>4</v>
      </c>
      <c r="E193" s="37">
        <v>0.14835000000000001</v>
      </c>
      <c r="F193" s="31">
        <v>0.18348999999999999</v>
      </c>
      <c r="G193" s="31" t="e">
        <f>+#REF!*G187</f>
        <v>#REF!</v>
      </c>
      <c r="H193" s="31" t="e">
        <f>+#REF!*H187</f>
        <v>#REF!</v>
      </c>
      <c r="I193" s="31" t="e">
        <f>+#REF!*I187</f>
        <v>#REF!</v>
      </c>
      <c r="J193" s="32">
        <f t="shared" si="8"/>
        <v>0.59340000000000004</v>
      </c>
      <c r="K193" s="33">
        <v>0.12640999999999999</v>
      </c>
      <c r="L193" s="31" t="e">
        <f>+#REF!*L187</f>
        <v>#REF!</v>
      </c>
      <c r="M193" s="31" t="e">
        <f>+#REF!*M187</f>
        <v>#REF!</v>
      </c>
      <c r="N193" s="36"/>
      <c r="O193" s="36"/>
      <c r="P193" s="39">
        <f>+K193*D193</f>
        <v>0.50563999999999998</v>
      </c>
    </row>
    <row r="194" spans="2:16" ht="24" x14ac:dyDescent="0.2">
      <c r="B194" s="38" t="s">
        <v>17</v>
      </c>
      <c r="C194" s="28" t="s">
        <v>15</v>
      </c>
      <c r="D194" s="29">
        <v>8.9999999999999993E-3</v>
      </c>
      <c r="E194" s="67">
        <v>59.33</v>
      </c>
      <c r="F194" s="31">
        <v>1.78</v>
      </c>
      <c r="G194" s="31">
        <v>1.78</v>
      </c>
      <c r="H194" s="31">
        <v>1.78</v>
      </c>
      <c r="I194" s="31">
        <v>1.78</v>
      </c>
      <c r="J194" s="32">
        <f t="shared" si="8"/>
        <v>0.53396999999999994</v>
      </c>
      <c r="K194" s="76">
        <v>2.1</v>
      </c>
      <c r="L194" s="31">
        <v>1.78</v>
      </c>
      <c r="M194" s="31">
        <v>1.78</v>
      </c>
      <c r="N194" s="36"/>
      <c r="O194" s="36"/>
      <c r="P194" s="39">
        <f>+K194</f>
        <v>2.1</v>
      </c>
    </row>
    <row r="195" spans="2:16" x14ac:dyDescent="0.2">
      <c r="B195" s="38" t="s">
        <v>18</v>
      </c>
      <c r="C195" s="28" t="s">
        <v>13</v>
      </c>
      <c r="D195" s="29">
        <v>4</v>
      </c>
      <c r="E195" s="37">
        <v>0.54227999999999998</v>
      </c>
      <c r="F195" s="31">
        <v>0.59538999999999997</v>
      </c>
      <c r="G195" s="31" t="e">
        <f>+#REF!*G187</f>
        <v>#REF!</v>
      </c>
      <c r="H195" s="31" t="e">
        <f>+#REF!*H187</f>
        <v>#REF!</v>
      </c>
      <c r="I195" s="31" t="e">
        <f>+#REF!*I187</f>
        <v>#REF!</v>
      </c>
      <c r="J195" s="32">
        <f t="shared" si="8"/>
        <v>2.1691199999999999</v>
      </c>
      <c r="K195" s="33">
        <v>0.52859</v>
      </c>
      <c r="L195" s="31" t="e">
        <f>+#REF!*L187</f>
        <v>#REF!</v>
      </c>
      <c r="M195" s="31" t="e">
        <f>+#REF!*M187</f>
        <v>#REF!</v>
      </c>
      <c r="N195" s="36"/>
      <c r="O195" s="36"/>
      <c r="P195" s="39">
        <f>+K195*D195</f>
        <v>2.11436</v>
      </c>
    </row>
    <row r="196" spans="2:16" ht="24" x14ac:dyDescent="0.2">
      <c r="B196" s="38" t="s">
        <v>19</v>
      </c>
      <c r="C196" s="28" t="s">
        <v>15</v>
      </c>
      <c r="D196" s="29">
        <v>8.9999999999999993E-3</v>
      </c>
      <c r="E196" s="67">
        <v>67.33</v>
      </c>
      <c r="F196" s="31">
        <v>1.78</v>
      </c>
      <c r="G196" s="31">
        <v>1.78</v>
      </c>
      <c r="H196" s="31">
        <v>1.78</v>
      </c>
      <c r="I196" s="31">
        <v>1.78</v>
      </c>
      <c r="J196" s="32">
        <f t="shared" si="8"/>
        <v>0.6059699999999999</v>
      </c>
      <c r="K196" s="33">
        <v>1.41</v>
      </c>
      <c r="L196" s="31">
        <v>1.78</v>
      </c>
      <c r="M196" s="31">
        <v>1.78</v>
      </c>
      <c r="N196" s="36"/>
      <c r="O196" s="36"/>
      <c r="P196" s="39">
        <f>+K196</f>
        <v>1.41</v>
      </c>
    </row>
    <row r="197" spans="2:16" ht="24" x14ac:dyDescent="0.2">
      <c r="B197" s="38" t="s">
        <v>20</v>
      </c>
      <c r="C197" s="28" t="s">
        <v>13</v>
      </c>
      <c r="D197" s="29">
        <v>4</v>
      </c>
      <c r="E197" s="37">
        <v>0.1028</v>
      </c>
      <c r="F197" s="31">
        <v>0.11534999999999999</v>
      </c>
      <c r="G197" s="31" t="e">
        <f>+#REF!*G187</f>
        <v>#REF!</v>
      </c>
      <c r="H197" s="31" t="e">
        <f>+#REF!*H187</f>
        <v>#REF!</v>
      </c>
      <c r="I197" s="31" t="e">
        <f>+#REF!*I187</f>
        <v>#REF!</v>
      </c>
      <c r="J197" s="32">
        <f t="shared" si="8"/>
        <v>0.41120000000000001</v>
      </c>
      <c r="K197" s="76">
        <v>0</v>
      </c>
      <c r="L197" s="31">
        <v>0.11534999999999999</v>
      </c>
      <c r="M197" s="31" t="e">
        <f>+#REF!*M187</f>
        <v>#REF!</v>
      </c>
      <c r="N197" s="31" t="e">
        <f>+#REF!*N187</f>
        <v>#REF!</v>
      </c>
      <c r="O197" s="31" t="e">
        <f>+#REF!*O187</f>
        <v>#REF!</v>
      </c>
      <c r="P197" s="39">
        <f>+K197*D197</f>
        <v>0</v>
      </c>
    </row>
    <row r="198" spans="2:16" x14ac:dyDescent="0.2">
      <c r="B198" s="38" t="s">
        <v>21</v>
      </c>
      <c r="C198" s="28" t="s">
        <v>22</v>
      </c>
      <c r="D198" s="29">
        <v>4</v>
      </c>
      <c r="E198" s="37">
        <v>26.412500000000001</v>
      </c>
      <c r="F198" s="31">
        <v>3.3279999999999997E-2</v>
      </c>
      <c r="G198" s="31" t="e">
        <f>+#REF!*G187</f>
        <v>#REF!</v>
      </c>
      <c r="H198" s="31" t="e">
        <f>+#REF!*H187</f>
        <v>#REF!</v>
      </c>
      <c r="I198" s="31" t="e">
        <f>+#REF!*I187</f>
        <v>#REF!</v>
      </c>
      <c r="J198" s="32">
        <f>+D198/50*0.1*E198</f>
        <v>0.21130000000000002</v>
      </c>
      <c r="K198" s="37">
        <v>26.412500000000001</v>
      </c>
      <c r="L198" s="31">
        <v>3.3279999999999997E-2</v>
      </c>
      <c r="M198" s="31" t="e">
        <f>+#REF!*M187</f>
        <v>#REF!</v>
      </c>
      <c r="N198" s="31" t="e">
        <f>+#REF!*N187</f>
        <v>#REF!</v>
      </c>
      <c r="O198" s="31" t="e">
        <f>+#REF!*O187</f>
        <v>#REF!</v>
      </c>
      <c r="P198" s="39">
        <f>+D198/50*K198*0.1</f>
        <v>0.21130000000000002</v>
      </c>
    </row>
    <row r="199" spans="2:16" x14ac:dyDescent="0.2">
      <c r="B199" s="38" t="s">
        <v>23</v>
      </c>
      <c r="C199" s="28" t="s">
        <v>24</v>
      </c>
      <c r="D199" s="29">
        <v>0.28399999999999997</v>
      </c>
      <c r="E199" s="37">
        <v>0.98899999999999999</v>
      </c>
      <c r="F199" s="31">
        <f>+E199*30</f>
        <v>29.669999999999998</v>
      </c>
      <c r="G199" s="31">
        <v>5.28</v>
      </c>
      <c r="H199" s="31">
        <v>5.28</v>
      </c>
      <c r="I199" s="31">
        <v>5.28</v>
      </c>
      <c r="J199" s="32">
        <f>+E199*D199</f>
        <v>0.28087599999999996</v>
      </c>
      <c r="K199" s="76">
        <v>0</v>
      </c>
      <c r="L199" s="31">
        <f>+K199*30</f>
        <v>0</v>
      </c>
      <c r="M199" s="31">
        <v>5.28</v>
      </c>
      <c r="N199" s="31">
        <v>5.28</v>
      </c>
      <c r="O199" s="31">
        <v>5.28</v>
      </c>
      <c r="P199" s="39">
        <f>+K199*D199/44</f>
        <v>0</v>
      </c>
    </row>
    <row r="200" spans="2:16" ht="25.5" x14ac:dyDescent="0.2">
      <c r="B200" s="38" t="s">
        <v>31</v>
      </c>
      <c r="C200" s="28" t="s">
        <v>13</v>
      </c>
      <c r="D200" s="77">
        <v>0.96899999999999997</v>
      </c>
      <c r="E200" s="37">
        <v>5.2819999999999999E-2</v>
      </c>
      <c r="F200" s="30">
        <v>1.78</v>
      </c>
      <c r="G200" s="30">
        <v>1.78</v>
      </c>
      <c r="H200" s="30">
        <v>1.78</v>
      </c>
      <c r="I200" s="30">
        <v>1.78</v>
      </c>
      <c r="J200" s="39">
        <f>+E200*D200</f>
        <v>5.1182579999999998E-2</v>
      </c>
      <c r="K200" s="76">
        <v>5.4179999999999999E-2</v>
      </c>
      <c r="L200" s="31">
        <v>1.78</v>
      </c>
      <c r="M200" s="31">
        <v>1.78</v>
      </c>
      <c r="N200" s="36"/>
      <c r="O200" s="36"/>
      <c r="P200" s="39">
        <f>+K200*D200</f>
        <v>5.2500419999999999E-2</v>
      </c>
    </row>
    <row r="201" spans="2:16" ht="24" x14ac:dyDescent="0.2">
      <c r="B201" s="38" t="s">
        <v>35</v>
      </c>
      <c r="C201" s="28" t="s">
        <v>13</v>
      </c>
      <c r="D201" s="77">
        <v>0.96899999999999997</v>
      </c>
      <c r="E201" s="37">
        <v>0.34144999999999998</v>
      </c>
      <c r="F201" s="30">
        <v>1.78</v>
      </c>
      <c r="G201" s="30">
        <v>1.78</v>
      </c>
      <c r="H201" s="30">
        <v>1.78</v>
      </c>
      <c r="I201" s="30">
        <v>1.78</v>
      </c>
      <c r="J201" s="39">
        <f>+E201*D201</f>
        <v>0.33086504999999999</v>
      </c>
      <c r="K201" s="33">
        <v>8.7999999999999995E-2</v>
      </c>
      <c r="L201" s="31">
        <v>1.78</v>
      </c>
      <c r="M201" s="31">
        <v>1.78</v>
      </c>
      <c r="N201" s="36"/>
      <c r="O201" s="36"/>
      <c r="P201" s="39">
        <f>+K201*D201</f>
        <v>8.5271999999999987E-2</v>
      </c>
    </row>
    <row r="202" spans="2:16" ht="25.5" x14ac:dyDescent="0.2">
      <c r="B202" s="40" t="s">
        <v>32</v>
      </c>
      <c r="C202" s="41" t="s">
        <v>13</v>
      </c>
      <c r="D202" s="77">
        <v>0.96899999999999997</v>
      </c>
      <c r="E202" s="43">
        <v>9.0959999999999999E-2</v>
      </c>
      <c r="F202" s="62">
        <v>1.78</v>
      </c>
      <c r="G202" s="62">
        <v>1.78</v>
      </c>
      <c r="H202" s="62">
        <v>1.78</v>
      </c>
      <c r="I202" s="62">
        <v>1.78</v>
      </c>
      <c r="J202" s="39">
        <f>+E202*D202</f>
        <v>8.8140239999999995E-2</v>
      </c>
      <c r="K202" s="63">
        <v>0.10667</v>
      </c>
      <c r="L202" s="44">
        <v>1.78</v>
      </c>
      <c r="M202" s="44">
        <v>1.78</v>
      </c>
      <c r="N202" s="36"/>
      <c r="O202" s="36"/>
      <c r="P202" s="39">
        <f>+K202*D202</f>
        <v>0.10336323</v>
      </c>
    </row>
    <row r="203" spans="2:16" ht="24.75" thickBot="1" x14ac:dyDescent="0.25">
      <c r="B203" s="40" t="s">
        <v>37</v>
      </c>
      <c r="C203" s="41" t="s">
        <v>13</v>
      </c>
      <c r="D203" s="77">
        <v>0.96899999999999997</v>
      </c>
      <c r="E203" s="43">
        <v>1.6879999999999999E-2</v>
      </c>
      <c r="F203" s="62">
        <v>1.78</v>
      </c>
      <c r="G203" s="62">
        <v>1.78</v>
      </c>
      <c r="H203" s="62">
        <v>1.78</v>
      </c>
      <c r="I203" s="62">
        <v>1.78</v>
      </c>
      <c r="J203" s="39">
        <f>+E203*D203</f>
        <v>1.6356719999999998E-2</v>
      </c>
      <c r="K203" s="63">
        <v>2.7570000000000001E-2</v>
      </c>
      <c r="L203" s="44">
        <v>1.78</v>
      </c>
      <c r="M203" s="44">
        <v>1.78</v>
      </c>
      <c r="N203" s="36"/>
      <c r="O203" s="36"/>
      <c r="P203" s="39">
        <f>+K203*D203</f>
        <v>2.6715329999999999E-2</v>
      </c>
    </row>
    <row r="204" spans="2:16" ht="12.75" thickBot="1" x14ac:dyDescent="0.25">
      <c r="B204" s="47" t="s">
        <v>25</v>
      </c>
      <c r="C204" s="48"/>
      <c r="D204" s="49"/>
      <c r="E204" s="50"/>
      <c r="F204" s="51">
        <f>+SUM(F191:F202)</f>
        <v>41.87406</v>
      </c>
      <c r="G204" s="51" t="e">
        <f>+SUM(G191:G202)</f>
        <v>#REF!</v>
      </c>
      <c r="H204" s="51" t="e">
        <f>+SUM(H191:H202)</f>
        <v>#REF!</v>
      </c>
      <c r="I204" s="51" t="e">
        <f>+SUM(I191:I202)</f>
        <v>#REF!</v>
      </c>
      <c r="J204" s="52">
        <f>+SUM(J191:J203)</f>
        <v>7.2251905900000004</v>
      </c>
      <c r="K204" s="53"/>
      <c r="L204" s="68" t="e">
        <f>+SUM(L191:L202)</f>
        <v>#REF!</v>
      </c>
      <c r="M204" s="68" t="e">
        <f>+SUM(M191:M202)</f>
        <v>#REF!</v>
      </c>
      <c r="N204" s="69"/>
      <c r="O204" s="69"/>
      <c r="P204" s="56">
        <f>SUM(P191:P202)</f>
        <v>13.519235649999997</v>
      </c>
    </row>
    <row r="205" spans="2:16" x14ac:dyDescent="0.2">
      <c r="B205" s="57" t="s">
        <v>56</v>
      </c>
    </row>
    <row r="206" spans="2:16" x14ac:dyDescent="0.2">
      <c r="B206" s="58" t="s">
        <v>27</v>
      </c>
      <c r="P206" s="70"/>
    </row>
  </sheetData>
  <mergeCells count="16">
    <mergeCell ref="E188:J188"/>
    <mergeCell ref="K188:P188"/>
    <mergeCell ref="E110:J110"/>
    <mergeCell ref="K110:P110"/>
    <mergeCell ref="E136:J136"/>
    <mergeCell ref="K136:P136"/>
    <mergeCell ref="E162:J162"/>
    <mergeCell ref="K162:P162"/>
    <mergeCell ref="E58:J58"/>
    <mergeCell ref="K58:P58"/>
    <mergeCell ref="E84:J84"/>
    <mergeCell ref="K84:P84"/>
    <mergeCell ref="E6:J6"/>
    <mergeCell ref="K6:P6"/>
    <mergeCell ref="E32:J32"/>
    <mergeCell ref="K32:P32"/>
  </mergeCells>
  <pageMargins left="0.74803149606299213" right="0.74803149606299213" top="0.98425196850393704" bottom="0.98425196850393704" header="0" footer="0"/>
  <pageSetup paperSize="9" scale="85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P43"/>
    </sheetView>
  </sheetViews>
  <sheetFormatPr defaultRowHeight="12.75" x14ac:dyDescent="0.2"/>
  <sheetData/>
  <phoneticPr fontId="1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5</vt:i4>
      </vt:variant>
    </vt:vector>
  </HeadingPairs>
  <TitlesOfParts>
    <vt:vector size="5" baseType="lpstr">
      <vt:lpstr>OBREM-UPOR-Z-ODV-PADA-VOD-15m3 </vt:lpstr>
      <vt:lpstr>OBREM-UPOR-Z-ODV-PADA-VOD-12m3</vt:lpstr>
      <vt:lpstr>OBREM-UPOR-SAMO VODA-12M3</vt:lpstr>
      <vt:lpstr>OBREM-bloki-Z-ODV-PADA-VOD-12m3</vt:lpstr>
      <vt:lpstr>List3</vt:lpstr>
    </vt:vector>
  </TitlesOfParts>
  <Company>vo-ka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bauner</dc:creator>
  <cp:lastModifiedBy>Helena Kojnik</cp:lastModifiedBy>
  <cp:lastPrinted>2013-06-18T13:15:48Z</cp:lastPrinted>
  <dcterms:created xsi:type="dcterms:W3CDTF">2013-01-07T10:27:00Z</dcterms:created>
  <dcterms:modified xsi:type="dcterms:W3CDTF">2013-06-19T10:12:40Z</dcterms:modified>
</cp:coreProperties>
</file>