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D:\Moji dokumenti\26 Kanalizacija Gortina\JN kanalizaciija Gortina\"/>
    </mc:Choice>
  </mc:AlternateContent>
  <bookViews>
    <workbookView xWindow="90" yWindow="360" windowWidth="25320" windowHeight="12150" tabRatio="959" firstSheet="1" activeTab="2"/>
  </bookViews>
  <sheets>
    <sheet name="GLAVA" sheetId="47" r:id="rId1"/>
    <sheet name="REKAPITULACIJA" sheetId="34" r:id="rId2"/>
    <sheet name="Kanal_F-2_1" sheetId="35" r:id="rId3"/>
    <sheet name="Kanal_F-2_2" sheetId="36" r:id="rId4"/>
    <sheet name="Kanal_F-2_3" sheetId="37" r:id="rId5"/>
    <sheet name="Kanal_F-2_4" sheetId="38" r:id="rId6"/>
    <sheet name="Kanal_F-2_5" sheetId="39" r:id="rId7"/>
    <sheet name="Kanal_F-2_6" sheetId="40" r:id="rId8"/>
    <sheet name="Kanal_F-2_7" sheetId="41" r:id="rId9"/>
    <sheet name="KP_faza_II" sheetId="42" r:id="rId10"/>
    <sheet name="Kanal_M-2_2" sheetId="43" r:id="rId11"/>
    <sheet name="Kanal_M-2_3" sheetId="44" r:id="rId12"/>
    <sheet name="Kanal_M-2_4" sheetId="45" r:id="rId13"/>
    <sheet name="MP_faza_II" sheetId="46" r:id="rId14"/>
    <sheet name="Kanal_F-3_2" sheetId="26" r:id="rId15"/>
    <sheet name="Kanal_F-3_3" sheetId="27" r:id="rId16"/>
    <sheet name="Kanal_F-3_4" sheetId="28" r:id="rId17"/>
    <sheet name="Kanal_F-3_5" sheetId="29" r:id="rId18"/>
    <sheet name="Kanal_F-3_6" sheetId="30" r:id="rId19"/>
    <sheet name="KP_faza_III" sheetId="31" r:id="rId20"/>
  </sheets>
  <definedNames>
    <definedName name="_xlnm.Print_Titles" localSheetId="2">'Kanal_F-2_1'!$1:$1</definedName>
    <definedName name="_xlnm.Print_Titles" localSheetId="3">'Kanal_F-2_2'!$1:$1</definedName>
    <definedName name="_xlnm.Print_Titles" localSheetId="4">'Kanal_F-2_3'!$1:$1</definedName>
    <definedName name="_xlnm.Print_Titles" localSheetId="5">'Kanal_F-2_4'!$1:$1</definedName>
    <definedName name="_xlnm.Print_Titles" localSheetId="6">'Kanal_F-2_5'!$1:$1</definedName>
    <definedName name="_xlnm.Print_Titles" localSheetId="7">'Kanal_F-2_6'!$1:$1</definedName>
    <definedName name="_xlnm.Print_Titles" localSheetId="8">'Kanal_F-2_7'!$1:$1</definedName>
    <definedName name="_xlnm.Print_Titles" localSheetId="14">'Kanal_F-3_2'!$1:$1</definedName>
    <definedName name="_xlnm.Print_Titles" localSheetId="15">'Kanal_F-3_3'!$1:$1</definedName>
    <definedName name="_xlnm.Print_Titles" localSheetId="16">'Kanal_F-3_4'!$1:$1</definedName>
    <definedName name="_xlnm.Print_Titles" localSheetId="17">'Kanal_F-3_5'!$1:$1</definedName>
    <definedName name="_xlnm.Print_Titles" localSheetId="18">'Kanal_F-3_6'!$1:$1</definedName>
    <definedName name="_xlnm.Print_Titles" localSheetId="10">'Kanal_M-2_2'!$1:$1</definedName>
    <definedName name="_xlnm.Print_Titles" localSheetId="11">'Kanal_M-2_3'!$1:$1</definedName>
    <definedName name="_xlnm.Print_Titles" localSheetId="12">'Kanal_M-2_4'!$1:$1</definedName>
    <definedName name="_xlnm.Print_Titles" localSheetId="9">KP_faza_II!$1:$1</definedName>
    <definedName name="_xlnm.Print_Titles" localSheetId="19">KP_faza_III!$1:$1</definedName>
    <definedName name="_xlnm.Print_Titles" localSheetId="13">MP_faza_II!$1:$1</definedName>
  </definedNames>
  <calcPr calcId="152511"/>
</workbook>
</file>

<file path=xl/calcChain.xml><?xml version="1.0" encoding="utf-8"?>
<calcChain xmlns="http://schemas.openxmlformats.org/spreadsheetml/2006/main">
  <c r="D78" i="31" l="1"/>
  <c r="D73" i="30"/>
  <c r="D74" i="29"/>
  <c r="D76" i="46"/>
  <c r="H85" i="42"/>
  <c r="H82" i="42"/>
  <c r="H78" i="42"/>
  <c r="H75" i="42"/>
  <c r="H72" i="42"/>
  <c r="H69" i="42"/>
  <c r="H66" i="42"/>
  <c r="H63" i="42"/>
  <c r="H60" i="42"/>
  <c r="H57" i="42"/>
  <c r="H54" i="42"/>
  <c r="H51" i="42"/>
  <c r="H48" i="42"/>
  <c r="H44" i="42"/>
  <c r="H41" i="42"/>
  <c r="H39" i="42"/>
  <c r="H35" i="42"/>
  <c r="H28" i="42"/>
  <c r="H25" i="42"/>
  <c r="H24" i="42"/>
  <c r="H21" i="42"/>
  <c r="H20" i="42"/>
  <c r="H16" i="42"/>
  <c r="H13" i="42"/>
  <c r="H10" i="42"/>
  <c r="D75" i="42"/>
  <c r="D64" i="41"/>
  <c r="H61" i="40"/>
  <c r="H58" i="40"/>
  <c r="D73" i="39"/>
  <c r="D67" i="37"/>
  <c r="D68" i="36"/>
  <c r="D68" i="35"/>
  <c r="H53" i="38" l="1"/>
  <c r="H13" i="35"/>
  <c r="D16" i="28" l="1"/>
  <c r="D16" i="27"/>
  <c r="D16" i="26"/>
  <c r="D22" i="41"/>
  <c r="D22" i="40"/>
  <c r="D22" i="39"/>
  <c r="D26" i="38"/>
  <c r="H107" i="31" l="1"/>
  <c r="H104" i="31"/>
  <c r="H98" i="31"/>
  <c r="H95" i="31"/>
  <c r="H81" i="31"/>
  <c r="H78" i="31"/>
  <c r="H75" i="31"/>
  <c r="H72" i="31"/>
  <c r="H69" i="31"/>
  <c r="H66" i="31"/>
  <c r="H63" i="31"/>
  <c r="H60" i="31"/>
  <c r="H57" i="31"/>
  <c r="H54" i="31"/>
  <c r="H51" i="31"/>
  <c r="H47" i="31"/>
  <c r="H45" i="31"/>
  <c r="H41" i="31"/>
  <c r="H39" i="31"/>
  <c r="H35" i="31"/>
  <c r="H28" i="31"/>
  <c r="H17" i="31"/>
  <c r="H16" i="31"/>
  <c r="H13" i="31"/>
  <c r="H10" i="31"/>
  <c r="H105" i="30"/>
  <c r="H101" i="30"/>
  <c r="H98" i="30"/>
  <c r="H89" i="30"/>
  <c r="H73" i="30"/>
  <c r="H70" i="30"/>
  <c r="H67" i="30"/>
  <c r="H64" i="30"/>
  <c r="H61" i="30"/>
  <c r="H58" i="30"/>
  <c r="H55" i="30"/>
  <c r="H52" i="30"/>
  <c r="H49" i="30"/>
  <c r="H42" i="30"/>
  <c r="H40" i="30"/>
  <c r="H37" i="30"/>
  <c r="H30" i="30"/>
  <c r="H18" i="30"/>
  <c r="H17" i="30"/>
  <c r="H16" i="30"/>
  <c r="H13" i="30"/>
  <c r="H10" i="30"/>
  <c r="H109" i="29"/>
  <c r="H105" i="29"/>
  <c r="H102" i="29"/>
  <c r="H90" i="29"/>
  <c r="H93" i="29"/>
  <c r="H62" i="29"/>
  <c r="H74" i="29"/>
  <c r="H71" i="29"/>
  <c r="H68" i="29"/>
  <c r="H65" i="29"/>
  <c r="H59" i="29"/>
  <c r="H56" i="29"/>
  <c r="H53" i="29"/>
  <c r="H50" i="29"/>
  <c r="H43" i="29"/>
  <c r="H41" i="29"/>
  <c r="H37" i="29"/>
  <c r="H30" i="29"/>
  <c r="H18" i="29"/>
  <c r="H17" i="29"/>
  <c r="H16" i="29"/>
  <c r="H13" i="29"/>
  <c r="H10" i="29"/>
  <c r="H83" i="28"/>
  <c r="H79" i="28"/>
  <c r="H76" i="28"/>
  <c r="H67" i="28"/>
  <c r="H49" i="28"/>
  <c r="H46" i="28"/>
  <c r="H43" i="28"/>
  <c r="H40" i="28"/>
  <c r="H33" i="28"/>
  <c r="H31" i="28"/>
  <c r="H27" i="28"/>
  <c r="H20" i="28"/>
  <c r="H16" i="28"/>
  <c r="H13" i="28"/>
  <c r="H10" i="28"/>
  <c r="H86" i="27"/>
  <c r="H82" i="27"/>
  <c r="H79" i="27"/>
  <c r="H70" i="27"/>
  <c r="H53" i="27"/>
  <c r="H50" i="27"/>
  <c r="H47" i="27"/>
  <c r="H44" i="27"/>
  <c r="H41" i="27"/>
  <c r="H33" i="27"/>
  <c r="H31" i="27"/>
  <c r="H27" i="27"/>
  <c r="H20" i="27"/>
  <c r="H16" i="27"/>
  <c r="H13" i="27"/>
  <c r="H10" i="27"/>
  <c r="H75" i="26"/>
  <c r="H66" i="26"/>
  <c r="H82" i="26"/>
  <c r="H78" i="26"/>
  <c r="H49" i="26"/>
  <c r="H46" i="26"/>
  <c r="H43" i="26"/>
  <c r="H40" i="26"/>
  <c r="H33" i="26"/>
  <c r="H31" i="26"/>
  <c r="H27" i="26"/>
  <c r="H20" i="26"/>
  <c r="H16" i="26"/>
  <c r="H13" i="26"/>
  <c r="H10" i="26"/>
  <c r="H111" i="46"/>
  <c r="H108" i="46"/>
  <c r="H101" i="46"/>
  <c r="H95" i="46"/>
  <c r="H98" i="46"/>
  <c r="H92" i="46"/>
  <c r="H79" i="46"/>
  <c r="H76" i="46"/>
  <c r="H64" i="46"/>
  <c r="H67" i="46"/>
  <c r="H70" i="46"/>
  <c r="H73" i="46"/>
  <c r="H62" i="46"/>
  <c r="H59" i="46"/>
  <c r="H56" i="46"/>
  <c r="H53" i="46"/>
  <c r="H44" i="46"/>
  <c r="H47" i="46"/>
  <c r="H50" i="46"/>
  <c r="H42" i="46"/>
  <c r="H38" i="46"/>
  <c r="H30" i="46"/>
  <c r="H18" i="46"/>
  <c r="H17" i="46"/>
  <c r="H16" i="46"/>
  <c r="H13" i="46"/>
  <c r="H10" i="46"/>
  <c r="H82" i="45"/>
  <c r="H78" i="45"/>
  <c r="H75" i="45"/>
  <c r="H66" i="45"/>
  <c r="H63" i="45"/>
  <c r="H55" i="45"/>
  <c r="H52" i="45"/>
  <c r="H49" i="45"/>
  <c r="H46" i="45"/>
  <c r="H43" i="45"/>
  <c r="H40" i="45"/>
  <c r="H37" i="45"/>
  <c r="H35" i="45"/>
  <c r="H26" i="45"/>
  <c r="H16" i="45"/>
  <c r="H13" i="45"/>
  <c r="H10" i="45"/>
  <c r="H85" i="44"/>
  <c r="H81" i="44"/>
  <c r="H78" i="44"/>
  <c r="H65" i="44"/>
  <c r="H69" i="44"/>
  <c r="H62" i="44"/>
  <c r="H55" i="44"/>
  <c r="H52" i="44"/>
  <c r="H49" i="44"/>
  <c r="H46" i="44"/>
  <c r="H43" i="44"/>
  <c r="H40" i="44"/>
  <c r="H36" i="44"/>
  <c r="H34" i="44"/>
  <c r="H26" i="44"/>
  <c r="H24" i="44"/>
  <c r="H16" i="44"/>
  <c r="H13" i="44"/>
  <c r="H10" i="44"/>
  <c r="H97" i="43"/>
  <c r="H93" i="43"/>
  <c r="H90" i="43"/>
  <c r="H72" i="43"/>
  <c r="H75" i="43"/>
  <c r="H81" i="43"/>
  <c r="H78" i="43"/>
  <c r="H65" i="43"/>
  <c r="H62" i="43"/>
  <c r="H59" i="43"/>
  <c r="H56" i="43"/>
  <c r="H53" i="43"/>
  <c r="H50" i="43"/>
  <c r="H47" i="43"/>
  <c r="H44" i="43"/>
  <c r="H40" i="43"/>
  <c r="H38" i="43"/>
  <c r="H30" i="43"/>
  <c r="H18" i="43"/>
  <c r="H17" i="43"/>
  <c r="H16" i="43"/>
  <c r="H13" i="43"/>
  <c r="H10" i="43"/>
  <c r="H123" i="42"/>
  <c r="H109" i="42"/>
  <c r="H106" i="42"/>
  <c r="H99" i="42"/>
  <c r="H96" i="42"/>
  <c r="H93" i="42"/>
  <c r="H17" i="42"/>
  <c r="H77" i="41"/>
  <c r="H22" i="41"/>
  <c r="H94" i="41"/>
  <c r="H90" i="41"/>
  <c r="H87" i="41"/>
  <c r="H61" i="41"/>
  <c r="H58" i="41"/>
  <c r="H55" i="41"/>
  <c r="H52" i="41"/>
  <c r="H49" i="41"/>
  <c r="H46" i="41"/>
  <c r="H42" i="41"/>
  <c r="H39" i="41"/>
  <c r="H37" i="41"/>
  <c r="H33" i="41"/>
  <c r="H26" i="41"/>
  <c r="H16" i="41"/>
  <c r="H13" i="41"/>
  <c r="H10" i="41"/>
  <c r="H94" i="40"/>
  <c r="H90" i="40"/>
  <c r="H87" i="40"/>
  <c r="H77" i="40"/>
  <c r="H55" i="40"/>
  <c r="H52" i="40"/>
  <c r="H49" i="40"/>
  <c r="H46" i="40"/>
  <c r="H42" i="40"/>
  <c r="H39" i="40"/>
  <c r="H37" i="40"/>
  <c r="H33" i="40"/>
  <c r="H109" i="39"/>
  <c r="H103" i="39"/>
  <c r="H100" i="39"/>
  <c r="H90" i="39"/>
  <c r="H64" i="39"/>
  <c r="H73" i="39"/>
  <c r="H70" i="39"/>
  <c r="H67" i="39"/>
  <c r="H61" i="39"/>
  <c r="H58" i="39"/>
  <c r="H55" i="39"/>
  <c r="H52" i="39"/>
  <c r="H49" i="39"/>
  <c r="H42" i="39"/>
  <c r="H39" i="39"/>
  <c r="H37" i="39"/>
  <c r="H33" i="39"/>
  <c r="H16" i="39"/>
  <c r="H26" i="39"/>
  <c r="H22" i="39"/>
  <c r="H13" i="39"/>
  <c r="H10" i="39"/>
  <c r="H16" i="40"/>
  <c r="H26" i="40"/>
  <c r="H22" i="40"/>
  <c r="H13" i="40"/>
  <c r="H10" i="40"/>
  <c r="H104" i="38"/>
  <c r="H98" i="38"/>
  <c r="H94" i="38"/>
  <c r="H84" i="38"/>
  <c r="H62" i="38"/>
  <c r="H65" i="38"/>
  <c r="H59" i="38"/>
  <c r="H56" i="38"/>
  <c r="H50" i="38"/>
  <c r="H46" i="38"/>
  <c r="H43" i="38"/>
  <c r="H41" i="38"/>
  <c r="H37" i="38"/>
  <c r="H30" i="38"/>
  <c r="H26" i="38"/>
  <c r="H18" i="38"/>
  <c r="H17" i="38"/>
  <c r="H16" i="38"/>
  <c r="H13" i="38"/>
  <c r="H10" i="38"/>
  <c r="H103" i="37"/>
  <c r="H97" i="37"/>
  <c r="H93" i="37"/>
  <c r="H83" i="37"/>
  <c r="H80" i="37"/>
  <c r="H70" i="37"/>
  <c r="H67" i="37"/>
  <c r="H64" i="37"/>
  <c r="H61" i="37"/>
  <c r="H58" i="37"/>
  <c r="H55" i="37"/>
  <c r="H52" i="37"/>
  <c r="H49" i="37"/>
  <c r="H46" i="37"/>
  <c r="H43" i="37"/>
  <c r="H40" i="37"/>
  <c r="H38" i="37"/>
  <c r="H30" i="37"/>
  <c r="H18" i="37"/>
  <c r="H17" i="37"/>
  <c r="H16" i="37"/>
  <c r="H13" i="37"/>
  <c r="H10" i="37"/>
  <c r="H84" i="36"/>
  <c r="H81" i="36"/>
  <c r="H38" i="36"/>
  <c r="H47" i="36"/>
  <c r="H43" i="36"/>
  <c r="H68" i="36"/>
  <c r="H44" i="35"/>
  <c r="H48" i="35"/>
  <c r="H62" i="36"/>
  <c r="H13" i="36"/>
  <c r="H17" i="36"/>
  <c r="H104" i="36"/>
  <c r="H98" i="36"/>
  <c r="H94" i="36"/>
  <c r="H71" i="36"/>
  <c r="H65" i="36"/>
  <c r="H59" i="36"/>
  <c r="H56" i="36"/>
  <c r="H53" i="36"/>
  <c r="H50" i="36"/>
  <c r="H40" i="36"/>
  <c r="H30" i="36"/>
  <c r="H18" i="36"/>
  <c r="H16" i="36"/>
  <c r="H10" i="36"/>
  <c r="H94" i="35"/>
  <c r="H98" i="35"/>
  <c r="H104" i="35"/>
  <c r="H81" i="35"/>
  <c r="H84" i="35"/>
  <c r="H62" i="35"/>
  <c r="H65" i="35"/>
  <c r="H68" i="35"/>
  <c r="H71" i="35"/>
  <c r="H67" i="43" l="1"/>
  <c r="H101" i="42"/>
  <c r="H100" i="31"/>
  <c r="H83" i="43"/>
  <c r="H103" i="46"/>
  <c r="H57" i="45"/>
  <c r="H57" i="44"/>
  <c r="H71" i="44"/>
  <c r="H68" i="45"/>
  <c r="H72" i="37"/>
  <c r="H73" i="36"/>
  <c r="H59" i="35"/>
  <c r="H56" i="35"/>
  <c r="H53" i="35"/>
  <c r="H50" i="35"/>
  <c r="H40" i="35"/>
  <c r="H38" i="35"/>
  <c r="H30" i="35"/>
  <c r="H16" i="35"/>
  <c r="H17" i="35"/>
  <c r="H18" i="35"/>
  <c r="H10" i="35"/>
  <c r="H73" i="35" l="1"/>
  <c r="D82" i="46"/>
  <c r="D113" i="46"/>
  <c r="D26" i="46"/>
  <c r="D23" i="46"/>
  <c r="D22" i="46"/>
  <c r="D21" i="46"/>
  <c r="H21" i="46" s="1"/>
  <c r="H22" i="46" l="1"/>
  <c r="D27" i="46"/>
  <c r="H27" i="46" s="1"/>
  <c r="H26" i="46"/>
  <c r="D85" i="46"/>
  <c r="H85" i="46" s="1"/>
  <c r="H82" i="46"/>
  <c r="H23" i="46"/>
  <c r="D122" i="46"/>
  <c r="H122" i="46" s="1"/>
  <c r="H113" i="46"/>
  <c r="D116" i="46"/>
  <c r="H87" i="46" l="1"/>
  <c r="H32" i="46"/>
  <c r="D119" i="46"/>
  <c r="H119" i="46" s="1"/>
  <c r="H116" i="46"/>
  <c r="D73" i="45"/>
  <c r="D22" i="45"/>
  <c r="D19" i="45"/>
  <c r="H19" i="45" s="1"/>
  <c r="H124" i="46" l="1"/>
  <c r="H130" i="46" s="1"/>
  <c r="F16" i="34" s="1"/>
  <c r="D80" i="45"/>
  <c r="H80" i="45" s="1"/>
  <c r="H73" i="45"/>
  <c r="D23" i="45"/>
  <c r="H23" i="45" s="1"/>
  <c r="H22" i="45"/>
  <c r="D88" i="45"/>
  <c r="H88" i="45" s="1"/>
  <c r="D76" i="44"/>
  <c r="D22" i="44"/>
  <c r="D19" i="44"/>
  <c r="H19" i="44" s="1"/>
  <c r="D22" i="43"/>
  <c r="D88" i="43"/>
  <c r="D26" i="43"/>
  <c r="D23" i="43"/>
  <c r="D21" i="43"/>
  <c r="H21" i="43" s="1"/>
  <c r="H28" i="45" l="1"/>
  <c r="D85" i="45"/>
  <c r="H85" i="45" s="1"/>
  <c r="H90" i="45" s="1"/>
  <c r="H23" i="43"/>
  <c r="D95" i="43"/>
  <c r="H95" i="43" s="1"/>
  <c r="H88" i="43"/>
  <c r="D83" i="44"/>
  <c r="H83" i="44" s="1"/>
  <c r="H76" i="44"/>
  <c r="D27" i="43"/>
  <c r="H27" i="43" s="1"/>
  <c r="H26" i="43"/>
  <c r="H22" i="43"/>
  <c r="D23" i="44"/>
  <c r="H23" i="44" s="1"/>
  <c r="H22" i="44"/>
  <c r="D100" i="43"/>
  <c r="H100" i="43" s="1"/>
  <c r="D82" i="42"/>
  <c r="H87" i="42" s="1"/>
  <c r="D111" i="42"/>
  <c r="D85" i="42"/>
  <c r="D24" i="42"/>
  <c r="D21" i="42"/>
  <c r="D20" i="42"/>
  <c r="H64" i="41"/>
  <c r="D85" i="41"/>
  <c r="D74" i="41"/>
  <c r="H74" i="41" s="1"/>
  <c r="H79" i="41" s="1"/>
  <c r="D23" i="41"/>
  <c r="H23" i="41" s="1"/>
  <c r="D19" i="41"/>
  <c r="H19" i="41" s="1"/>
  <c r="D64" i="40"/>
  <c r="H64" i="40" s="1"/>
  <c r="D85" i="40"/>
  <c r="D74" i="40"/>
  <c r="H74" i="40" s="1"/>
  <c r="H79" i="40" s="1"/>
  <c r="D23" i="40"/>
  <c r="H23" i="40" s="1"/>
  <c r="D19" i="40"/>
  <c r="H19" i="40" s="1"/>
  <c r="D77" i="39"/>
  <c r="H77" i="39" s="1"/>
  <c r="D46" i="39"/>
  <c r="H46" i="39" s="1"/>
  <c r="H28" i="44" l="1"/>
  <c r="H32" i="43"/>
  <c r="H96" i="45"/>
  <c r="F15" i="34" s="1"/>
  <c r="D91" i="44"/>
  <c r="H91" i="44" s="1"/>
  <c r="D103" i="43"/>
  <c r="H103" i="43" s="1"/>
  <c r="H105" i="43" s="1"/>
  <c r="D67" i="41"/>
  <c r="H67" i="41" s="1"/>
  <c r="H69" i="41" s="1"/>
  <c r="D88" i="44"/>
  <c r="H88" i="44" s="1"/>
  <c r="H28" i="40"/>
  <c r="H28" i="41"/>
  <c r="D67" i="40"/>
  <c r="H67" i="40" s="1"/>
  <c r="H69" i="40" s="1"/>
  <c r="D92" i="40"/>
  <c r="H92" i="40" s="1"/>
  <c r="H85" i="40"/>
  <c r="D92" i="41"/>
  <c r="H92" i="41" s="1"/>
  <c r="H85" i="41"/>
  <c r="D25" i="42"/>
  <c r="H30" i="42"/>
  <c r="D120" i="42"/>
  <c r="H120" i="42" s="1"/>
  <c r="H111" i="42"/>
  <c r="D114" i="42"/>
  <c r="D100" i="41"/>
  <c r="H100" i="41" s="1"/>
  <c r="D97" i="41"/>
  <c r="H97" i="41" s="1"/>
  <c r="D100" i="40"/>
  <c r="H100" i="40" s="1"/>
  <c r="H93" i="44" l="1"/>
  <c r="H99" i="44" s="1"/>
  <c r="F14" i="34" s="1"/>
  <c r="H111" i="43"/>
  <c r="F13" i="34" s="1"/>
  <c r="H102" i="41"/>
  <c r="H108" i="41" s="1"/>
  <c r="F11" i="34" s="1"/>
  <c r="D97" i="40"/>
  <c r="H97" i="40" s="1"/>
  <c r="D117" i="42"/>
  <c r="H117" i="42" s="1"/>
  <c r="H114" i="42"/>
  <c r="D97" i="39"/>
  <c r="D87" i="39"/>
  <c r="H87" i="39" s="1"/>
  <c r="H92" i="39" s="1"/>
  <c r="D80" i="39"/>
  <c r="H80" i="39" s="1"/>
  <c r="H82" i="39" s="1"/>
  <c r="D23" i="39"/>
  <c r="H23" i="39" s="1"/>
  <c r="D19" i="39"/>
  <c r="H19" i="39" s="1"/>
  <c r="D69" i="38"/>
  <c r="H69" i="38" s="1"/>
  <c r="D91" i="38"/>
  <c r="D80" i="38"/>
  <c r="H80" i="38" s="1"/>
  <c r="H86" i="38" s="1"/>
  <c r="D27" i="38"/>
  <c r="H27" i="38" s="1"/>
  <c r="D23" i="38"/>
  <c r="D22" i="38"/>
  <c r="D21" i="38"/>
  <c r="H21" i="38" s="1"/>
  <c r="D90" i="37"/>
  <c r="D77" i="37"/>
  <c r="H77" i="37" s="1"/>
  <c r="H85" i="37" s="1"/>
  <c r="D26" i="37"/>
  <c r="D23" i="37"/>
  <c r="D22" i="37"/>
  <c r="D21" i="37"/>
  <c r="H21" i="37" s="1"/>
  <c r="D91" i="36"/>
  <c r="D78" i="36"/>
  <c r="H78" i="36" s="1"/>
  <c r="H86" i="36" s="1"/>
  <c r="D26" i="36"/>
  <c r="D23" i="36"/>
  <c r="D22" i="36"/>
  <c r="D21" i="36"/>
  <c r="H21" i="36" s="1"/>
  <c r="D23" i="35"/>
  <c r="D22" i="35"/>
  <c r="D21" i="35"/>
  <c r="H21" i="35" s="1"/>
  <c r="D91" i="35"/>
  <c r="D78" i="35"/>
  <c r="H78" i="35" s="1"/>
  <c r="H86" i="35" s="1"/>
  <c r="D26" i="35"/>
  <c r="H125" i="42" l="1"/>
  <c r="H131" i="42"/>
  <c r="F12" i="34" s="1"/>
  <c r="H102" i="40"/>
  <c r="H108" i="40" s="1"/>
  <c r="F10" i="34" s="1"/>
  <c r="H28" i="39"/>
  <c r="D27" i="35"/>
  <c r="H27" i="35" s="1"/>
  <c r="H26" i="35"/>
  <c r="D101" i="35"/>
  <c r="H101" i="35" s="1"/>
  <c r="H91" i="35"/>
  <c r="H22" i="35"/>
  <c r="H23" i="36"/>
  <c r="H23" i="37"/>
  <c r="H23" i="38"/>
  <c r="D72" i="38"/>
  <c r="H72" i="38" s="1"/>
  <c r="H74" i="38" s="1"/>
  <c r="D101" i="38"/>
  <c r="H101" i="38" s="1"/>
  <c r="H91" i="38"/>
  <c r="D106" i="39"/>
  <c r="H106" i="39" s="1"/>
  <c r="H97" i="39"/>
  <c r="H23" i="35"/>
  <c r="H22" i="36"/>
  <c r="D27" i="36"/>
  <c r="H27" i="36" s="1"/>
  <c r="H26" i="36"/>
  <c r="D101" i="36"/>
  <c r="H101" i="36" s="1"/>
  <c r="H91" i="36"/>
  <c r="H22" i="37"/>
  <c r="D27" i="37"/>
  <c r="H27" i="37" s="1"/>
  <c r="H26" i="37"/>
  <c r="D100" i="37"/>
  <c r="D106" i="37" s="1"/>
  <c r="H106" i="37" s="1"/>
  <c r="H90" i="37"/>
  <c r="H22" i="38"/>
  <c r="D110" i="38"/>
  <c r="H110" i="38" s="1"/>
  <c r="D107" i="38"/>
  <c r="H107" i="38" s="1"/>
  <c r="D110" i="36"/>
  <c r="H110" i="36" s="1"/>
  <c r="D107" i="36"/>
  <c r="H107" i="36" s="1"/>
  <c r="D110" i="35"/>
  <c r="H110" i="35" s="1"/>
  <c r="D107" i="35"/>
  <c r="H107" i="35" s="1"/>
  <c r="H32" i="36" l="1"/>
  <c r="D115" i="39"/>
  <c r="H115" i="39" s="1"/>
  <c r="H32" i="38"/>
  <c r="H32" i="35"/>
  <c r="D112" i="39"/>
  <c r="H112" i="39" s="1"/>
  <c r="H112" i="38"/>
  <c r="H32" i="37"/>
  <c r="H112" i="36"/>
  <c r="H112" i="35"/>
  <c r="D109" i="37"/>
  <c r="H109" i="37" s="1"/>
  <c r="H100" i="37"/>
  <c r="D85" i="31"/>
  <c r="H85" i="31" s="1"/>
  <c r="D21" i="31"/>
  <c r="H21" i="31" s="1"/>
  <c r="D20" i="31"/>
  <c r="H20" i="31" s="1"/>
  <c r="D24" i="31"/>
  <c r="D109" i="31"/>
  <c r="D87" i="31"/>
  <c r="H87" i="31" s="1"/>
  <c r="D76" i="30"/>
  <c r="H76" i="30" s="1"/>
  <c r="D46" i="30"/>
  <c r="H46" i="30" s="1"/>
  <c r="D96" i="30"/>
  <c r="D86" i="30"/>
  <c r="H86" i="30" s="1"/>
  <c r="H91" i="30" s="1"/>
  <c r="D79" i="30"/>
  <c r="H79" i="30" s="1"/>
  <c r="D26" i="30"/>
  <c r="D23" i="30"/>
  <c r="D22" i="30"/>
  <c r="D21" i="30"/>
  <c r="H21" i="30" s="1"/>
  <c r="D77" i="29"/>
  <c r="H77" i="29" s="1"/>
  <c r="D47" i="29"/>
  <c r="H47" i="29" s="1"/>
  <c r="D21" i="29"/>
  <c r="H21" i="29" s="1"/>
  <c r="D22" i="29"/>
  <c r="D23" i="29"/>
  <c r="D100" i="29"/>
  <c r="D87" i="29"/>
  <c r="H87" i="29" s="1"/>
  <c r="H95" i="29" s="1"/>
  <c r="D26" i="29"/>
  <c r="D52" i="28"/>
  <c r="H52" i="28" s="1"/>
  <c r="D37" i="28"/>
  <c r="H37" i="28" s="1"/>
  <c r="D74" i="28"/>
  <c r="D63" i="28"/>
  <c r="H63" i="28" s="1"/>
  <c r="H69" i="28" s="1"/>
  <c r="D55" i="28"/>
  <c r="H55" i="28" s="1"/>
  <c r="D17" i="28"/>
  <c r="H17" i="28" s="1"/>
  <c r="H22" i="28" s="1"/>
  <c r="D38" i="27"/>
  <c r="H38" i="27" s="1"/>
  <c r="D77" i="27"/>
  <c r="D67" i="27"/>
  <c r="H67" i="27" s="1"/>
  <c r="H72" i="27" s="1"/>
  <c r="D56" i="27"/>
  <c r="D17" i="27"/>
  <c r="H17" i="27" s="1"/>
  <c r="H22" i="27" s="1"/>
  <c r="D52" i="26"/>
  <c r="H52" i="26" s="1"/>
  <c r="D37" i="26"/>
  <c r="H37" i="26" s="1"/>
  <c r="D73" i="26"/>
  <c r="D63" i="26"/>
  <c r="H63" i="26" s="1"/>
  <c r="H68" i="26" s="1"/>
  <c r="D55" i="26"/>
  <c r="H55" i="26" s="1"/>
  <c r="D17" i="26"/>
  <c r="H17" i="26" s="1"/>
  <c r="H22" i="26" s="1"/>
  <c r="H57" i="26" l="1"/>
  <c r="H118" i="35"/>
  <c r="F5" i="34" s="1"/>
  <c r="H117" i="39"/>
  <c r="H123" i="39" s="1"/>
  <c r="F9" i="34" s="1"/>
  <c r="H57" i="28"/>
  <c r="H111" i="37"/>
  <c r="H117" i="37" s="1"/>
  <c r="F7" i="34" s="1"/>
  <c r="H118" i="36"/>
  <c r="F6" i="34" s="1"/>
  <c r="D80" i="29"/>
  <c r="H80" i="29" s="1"/>
  <c r="H82" i="29" s="1"/>
  <c r="H89" i="31"/>
  <c r="D80" i="26"/>
  <c r="H80" i="26" s="1"/>
  <c r="H73" i="26"/>
  <c r="D59" i="27"/>
  <c r="H59" i="27" s="1"/>
  <c r="H56" i="27"/>
  <c r="D84" i="27"/>
  <c r="H84" i="27" s="1"/>
  <c r="H77" i="27"/>
  <c r="D27" i="29"/>
  <c r="H27" i="29" s="1"/>
  <c r="H26" i="29"/>
  <c r="D107" i="29"/>
  <c r="H107" i="29" s="1"/>
  <c r="H100" i="29"/>
  <c r="H22" i="29"/>
  <c r="H22" i="30"/>
  <c r="D27" i="30"/>
  <c r="H27" i="30" s="1"/>
  <c r="H26" i="30"/>
  <c r="H81" i="30"/>
  <c r="D25" i="31"/>
  <c r="H25" i="31" s="1"/>
  <c r="H24" i="31"/>
  <c r="D81" i="28"/>
  <c r="H81" i="28" s="1"/>
  <c r="H74" i="28"/>
  <c r="H23" i="29"/>
  <c r="H23" i="30"/>
  <c r="D103" i="30"/>
  <c r="H103" i="30" s="1"/>
  <c r="H96" i="30"/>
  <c r="D118" i="31"/>
  <c r="H118" i="31" s="1"/>
  <c r="H109" i="31"/>
  <c r="D112" i="31"/>
  <c r="D115" i="29"/>
  <c r="H115" i="29" s="1"/>
  <c r="D89" i="28"/>
  <c r="H89" i="28" s="1"/>
  <c r="D88" i="26"/>
  <c r="H88" i="26" s="1"/>
  <c r="H61" i="27" l="1"/>
  <c r="H30" i="31"/>
  <c r="H32" i="29"/>
  <c r="D108" i="30"/>
  <c r="H108" i="30" s="1"/>
  <c r="D111" i="30"/>
  <c r="H111" i="30" s="1"/>
  <c r="H113" i="30" s="1"/>
  <c r="D112" i="29"/>
  <c r="H112" i="29" s="1"/>
  <c r="H117" i="29" s="1"/>
  <c r="D89" i="27"/>
  <c r="H89" i="27" s="1"/>
  <c r="D92" i="27"/>
  <c r="H92" i="27" s="1"/>
  <c r="D85" i="26"/>
  <c r="H85" i="26" s="1"/>
  <c r="H90" i="26" s="1"/>
  <c r="H96" i="26" s="1"/>
  <c r="F19" i="34" s="1"/>
  <c r="D86" i="28"/>
  <c r="H86" i="28" s="1"/>
  <c r="H91" i="28" s="1"/>
  <c r="H32" i="30"/>
  <c r="D115" i="31"/>
  <c r="H115" i="31" s="1"/>
  <c r="H112" i="31"/>
  <c r="H94" i="27" l="1"/>
  <c r="H100" i="27" s="1"/>
  <c r="F20" i="34" s="1"/>
  <c r="E14" i="47" s="1"/>
  <c r="H97" i="28"/>
  <c r="F21" i="34" s="1"/>
  <c r="H123" i="29"/>
  <c r="F22" i="34" s="1"/>
  <c r="H120" i="31"/>
  <c r="H126" i="31" s="1"/>
  <c r="F24" i="34" s="1"/>
  <c r="H119" i="30"/>
  <c r="F23" i="34" s="1"/>
  <c r="H114" i="38"/>
  <c r="F8" i="34" s="1"/>
  <c r="E13" i="47" s="1"/>
  <c r="F26" i="34" l="1"/>
  <c r="F30" i="34" l="1"/>
  <c r="F31" i="34"/>
  <c r="F29" i="34"/>
  <c r="F33" i="34" l="1"/>
  <c r="F35" i="34" s="1"/>
  <c r="F37" i="34" s="1"/>
  <c r="E15" i="47"/>
  <c r="E16" i="47" s="1"/>
  <c r="E17" i="47" s="1"/>
  <c r="E18" i="47" s="1"/>
  <c r="E20" i="47" s="1"/>
  <c r="E22" i="47" s="1"/>
</calcChain>
</file>

<file path=xl/sharedStrings.xml><?xml version="1.0" encoding="utf-8"?>
<sst xmlns="http://schemas.openxmlformats.org/spreadsheetml/2006/main" count="2197" uniqueCount="375">
  <si>
    <t>št.</t>
  </si>
  <si>
    <t>1</t>
  </si>
  <si>
    <t>Izdelava, postavitev in demontaža 
gradbenih profilov</t>
  </si>
  <si>
    <t>opis dela</t>
  </si>
  <si>
    <t>mer.
en.</t>
  </si>
  <si>
    <t>količina</t>
  </si>
  <si>
    <t>m</t>
  </si>
  <si>
    <t>Preddela</t>
  </si>
  <si>
    <t>Zakoličba trase projektirane kanalizacije z višinsko navezavo in zavarovanjem zakoličbe</t>
  </si>
  <si>
    <t>kos</t>
  </si>
  <si>
    <t>2</t>
  </si>
  <si>
    <t>3</t>
  </si>
  <si>
    <t>m3</t>
  </si>
  <si>
    <t>m2</t>
  </si>
  <si>
    <t>4</t>
  </si>
  <si>
    <t>5</t>
  </si>
  <si>
    <t>m'</t>
  </si>
  <si>
    <t>6</t>
  </si>
  <si>
    <t>7</t>
  </si>
  <si>
    <t>8</t>
  </si>
  <si>
    <t>9</t>
  </si>
  <si>
    <t xml:space="preserve">Ročno planiranje dna gradbene jame </t>
  </si>
  <si>
    <t>Projektantski nadzor</t>
  </si>
  <si>
    <t>ur</t>
  </si>
  <si>
    <t xml:space="preserve">Črpanje vode iz gr. jame </t>
  </si>
  <si>
    <t>10</t>
  </si>
  <si>
    <t>11</t>
  </si>
  <si>
    <t>12</t>
  </si>
  <si>
    <t xml:space="preserve">Polaganje cevi in montaža jaškov </t>
  </si>
  <si>
    <t>1.1</t>
  </si>
  <si>
    <t>1.2</t>
  </si>
  <si>
    <t>1.3</t>
  </si>
  <si>
    <t>1.4</t>
  </si>
  <si>
    <t>Zaključna in ostala dela</t>
  </si>
  <si>
    <t xml:space="preserve">Trasna in višinska obeležba križanj komunalnih in drugih vodov s strani upravljalcev vodov </t>
  </si>
  <si>
    <t xml:space="preserve">- vodovod </t>
  </si>
  <si>
    <t>Zemeljska in asfalterska dela</t>
  </si>
  <si>
    <t>(glej detajl in seznam jaškov)</t>
  </si>
  <si>
    <t xml:space="preserve">priprava gradbišča </t>
  </si>
  <si>
    <t>m1</t>
  </si>
  <si>
    <t>vzpostavitev v prvotno stanje</t>
  </si>
  <si>
    <t>Dobava in polaganje opozorilnega traku "KANALIZACIJA" 30 cm nad temenom kanala</t>
  </si>
  <si>
    <t>Snemanje kanala s kamero (upravljavec javne kanalizacije)</t>
  </si>
  <si>
    <t>13</t>
  </si>
  <si>
    <t>Preizkus vodotesnosti revizijskih jaškov</t>
  </si>
  <si>
    <t>Odriv humusa v debelini 20 cm na gradbiščno deponijo za kasnejšo uporabo</t>
  </si>
  <si>
    <t>Humuziranje po končanih delih s predhodno odstranjenim humusom v deb. 20cm</t>
  </si>
  <si>
    <t xml:space="preserve">Zatravitev humuziranih površin s travnim semenom ob dodajanju umetnega gnojila </t>
  </si>
  <si>
    <t>Kanal iz gladke enoslojne PVC cevi DN 250 mm SN 8</t>
  </si>
  <si>
    <t>Zasip PVC cevi, izven cone cevovoda  z izkopanim materialom v slojih deb. 0,30 m ter komprimacija z lahkimi komprimacijskimi sredstvi do naravne zbitosti tal.</t>
  </si>
  <si>
    <t xml:space="preserve">Preizkus vodotesnosti kanala iz PVC cevi </t>
  </si>
  <si>
    <t>Dobava peska in zasip PVC cevi, v coni cevovoda s pripeljanim peskom zrnavosti 0-16 mm v sloju 25 cm nad temenom cevi.</t>
  </si>
  <si>
    <t>1.</t>
  </si>
  <si>
    <t>2.</t>
  </si>
  <si>
    <t>3.</t>
  </si>
  <si>
    <t xml:space="preserve">REKAPITULACIJA </t>
  </si>
  <si>
    <t>Nepredvidena in dodatna dela - 10% vseh del</t>
  </si>
  <si>
    <t>skupaj (EUR)</t>
  </si>
  <si>
    <t>SKUPAJ</t>
  </si>
  <si>
    <t>SKUPAJ z DDV</t>
  </si>
  <si>
    <t>4.</t>
  </si>
  <si>
    <t>5.</t>
  </si>
  <si>
    <t>- vodovod</t>
  </si>
  <si>
    <t>Črpanje vode iz grad. jame</t>
  </si>
  <si>
    <t>Strojno razplaniranje viška materiala po trasi kanala</t>
  </si>
  <si>
    <t>strojno  98%</t>
  </si>
  <si>
    <t>ročno     2%</t>
  </si>
  <si>
    <t>Strojno nakladanje in odvoz odvečnega materiala na deponijo k registriranemu zbiralcu tovrstnih odpadkov vključno s plačilom vseh potrebnih okoljskih dajatev</t>
  </si>
  <si>
    <t>Rušenje obstoječe utrditve iz betonskih tlakovcev debeline 6 cm s čiščenjem in deponiranjem na stran za kasnejšo uporabo</t>
  </si>
  <si>
    <t xml:space="preserve">Izvajanje nadzora geologa nad izgradnjo v času izkopa gr. jame. </t>
  </si>
  <si>
    <t>strojno  100%</t>
  </si>
  <si>
    <t>Ponovna postavitev betonskih tlakovcev debeline 6 cm na dobavljen, planiran in utrjen pesk 0-5 mm v debelini 2 cm .</t>
  </si>
  <si>
    <t>Snemanje celotnega kanalizacijskega priključka s kamero (upravljavec javne kanalizacije) in vključitev v obračun odvajanja in čiščenja odplak.</t>
  </si>
  <si>
    <t xml:space="preserve">Dobava in montaža čepa za vtično objemko na cevi iz gladkega PVC DN 160 mm.   </t>
  </si>
  <si>
    <t>Izvedba križanj z obstoječimi komunalnimi vodi in zaščita vodov skladno s soglasji in pod nadzorom upravljavca vodov vključno z obnovo opozorilnih trakov. Katastrski posnetek v skladu z zbirnim katastrom podzemnih komun. vodov in vnos v GIS upravljavca KA.</t>
  </si>
  <si>
    <t>Izdelava elaborata varnostnega načrta</t>
  </si>
  <si>
    <t>6.</t>
  </si>
  <si>
    <t xml:space="preserve">                                                                                                SKUPAJ PREDDELA</t>
  </si>
  <si>
    <t xml:space="preserve">                                                                                     SKUPAJ ZAKLJUČNA DELA</t>
  </si>
  <si>
    <t xml:space="preserve">                                                  SKUPAJ POLAGANJE CEVI IN MONTAŽA JAŠKOV</t>
  </si>
  <si>
    <t xml:space="preserve">                                                        SKUPAJ ASFALTERSKA IN ZEMELJSKA DELA</t>
  </si>
  <si>
    <t xml:space="preserve">Izdelava peščene posteljice v projektiranem padcu za gladko PVC cev s strojnim nabijanjem do 100 MN/m2 in izravnava do točnosti +- 0,5 cm. Deb. posteljice je 10 cm, vključno z dobavo materiala granulacije 0-16 mm </t>
  </si>
  <si>
    <t>Opomba:</t>
  </si>
  <si>
    <t>7.</t>
  </si>
  <si>
    <t xml:space="preserve">Preizkus vodotesnosti kanala </t>
  </si>
  <si>
    <t xml:space="preserve">Dobava in polaganje gladke enoslojne cevi, nazivnega zunanjega premera DN 250 mm, obodne togosti SN 8, z integrirano spojko, izdelane iz PVC materiala,  v skladu s standardom SIST EN 1401.                                                       Vkljčno z veznim in tesnilnim materialom.                                       </t>
  </si>
  <si>
    <t xml:space="preserve">Dobava in polaganje gladke enoslojne cevi, nazivnega zunanjega premera DN 160 mm, obodne togosti SN 8, z integrirano spojko, izdelane iz PVC materiala,  v skladu s standardom SIST EN 1401.                                                       Vkljčno z veznim in tesnilnim materialom.                                       </t>
  </si>
  <si>
    <t>Kanal iz gladke enoslojne PVC cevi DN 160 mm SN 8</t>
  </si>
  <si>
    <t xml:space="preserve">Projekt izvedenih del PID </t>
  </si>
  <si>
    <t>Geodetski posnetek izvedenega kanala in vnos v kataster v skladu z zbirnim katastrom podzemnih komun. vodov - JKP Radlje ob Dravi</t>
  </si>
  <si>
    <t xml:space="preserve">Kombinirani izkop mat. III. in IV. ktg z odmetom na rob gr. jame </t>
  </si>
  <si>
    <t xml:space="preserve">Kombiniran izkop mat. V. in VI. ktg  z odmetom na rob gr. jame </t>
  </si>
  <si>
    <t>-obstoječi prepusti</t>
  </si>
  <si>
    <t>50*0,80</t>
  </si>
  <si>
    <t>53,1*0,05</t>
  </si>
  <si>
    <t xml:space="preserve">Kanalizacijski priključki so v popisu del  zajeti v takšni dolžini, da se zaključijo izven cestnega telesa skupaj s čepom!!!               Preostali del priključka lastniki objektov izvedejo sami!                  </t>
  </si>
  <si>
    <t>Strojni zasip cevi z izkopano zemljino, v slojih deb. 0,25 m ter komprimacija z lahkimi komprimacijskimi sredstvi do naravne zbitosti tal (zasip v coni cevi s prebrano zemljino).</t>
  </si>
  <si>
    <t xml:space="preserve">Dobava in polaganje gladke enoslojne cevi, nazivnega zunanjega premera DN 200 mm, obodne togosti SN 8, z integrirano spojko, izdelane iz PVC materiala,  v skladu s standardom SIST EN 1401.                                                       Vkljčno z veznim in tesnilnim materialom.                                       </t>
  </si>
  <si>
    <t xml:space="preserve">Dobava in polaganje AB (armirano betonskih) kanalizacijskih cevi  notranjega premera DN 300 mm na že pripravljeno peščeno posteljico, komplet z vgrajenim tesnilom ter spojnimi in fazonskimi elementi. </t>
  </si>
  <si>
    <t>Kanal iz AB (armirano betonske) cevi DN 300 mm</t>
  </si>
  <si>
    <t>Priprava gradbišča v dolžini 97 m: odstranitev eventualnih ovir, prometnih znakov in ureditev delovnih platojev. Po končanih delih gradbišče pospraviti in vzpostaviti v prvotno stanje</t>
  </si>
  <si>
    <t>11/0,2</t>
  </si>
  <si>
    <t>97*0,05</t>
  </si>
  <si>
    <t>Kanal iz gladke enoslojne PVC cevi DN 200 mm SN 8</t>
  </si>
  <si>
    <t xml:space="preserve">Dobava in montaža čepa za vtično objemko na cevi iz gladkega PVC DN 200 mm.   </t>
  </si>
  <si>
    <t xml:space="preserve">                                                                                                            SKUPAJ_MP</t>
  </si>
  <si>
    <t>- elektrovod</t>
  </si>
  <si>
    <t>Zarez, rušenje in predelava obstoječe asfaltne utditve deb. 10 cm na trasi kanala ter deponiranje na začasno deponijo za poznejšo uporabo kot nosilni sloj pod povoznimi površinami</t>
  </si>
  <si>
    <t>Dobava in vgrajevanje dvoslojnega asfalta, nosilni sloj bituminizirani drobir AC22 base B70/100 A3 v debelini 6cm, frakcije 0-32mm in obrabni sloj bituminizirani beton AC8 surf B70/100 A3 v debelini 4 cm, frakcije 0-11 mm. Izvedba po zahtevi upravljalca ceste.</t>
  </si>
  <si>
    <t>Kompletna izdelava asfaltne mulde širine 50 cm in globino 5 cm</t>
  </si>
  <si>
    <t>Kanal_F-3_2</t>
  </si>
  <si>
    <t>Priprava gradbišča v dolžini 132 m: odstranitev eventualnih ovir, prometnih znakov in ureditev delovnih platojev. Po končanih delih gradbišče pospraviti in vzpostaviti v prvotno stanje</t>
  </si>
  <si>
    <t>175*0,98</t>
  </si>
  <si>
    <t>175*0,02</t>
  </si>
  <si>
    <t>35/0,2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</si>
  <si>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1,30 - 1,46m</t>
  </si>
  <si>
    <t>132*0,05</t>
  </si>
  <si>
    <t>Kanal_F-3_3</t>
  </si>
  <si>
    <t>Priprava gradbišča v dolžini 250 m: odstranitev eventualnih ovir, prometnih znakov in ureditev delovnih platojev. Po končanih delih gradbišče pospraviti in vzpostaviti v prvotno stanje</t>
  </si>
  <si>
    <t>423*0,98</t>
  </si>
  <si>
    <t>423*0,02</t>
  </si>
  <si>
    <t>250*0,80</t>
  </si>
  <si>
    <t>Dobava in vgrajevanje mehansko stabiliziranega tamponskega materiala 0-60 mm kot nosilni sloj pod povoznimi površinami vključno z valjanjem  do predpisane zbitosti</t>
  </si>
  <si>
    <t>Kanal_F-3_4</t>
  </si>
  <si>
    <t>Priprava gradbišča v dolžini 87 m: odstranitev eventualnih ovir, prometnih znakov in ureditev delovnih platojev. Po končanih delih gradbišče pospraviti in vzpostaviti v prvotno stanje</t>
  </si>
  <si>
    <t>134*0,98</t>
  </si>
  <si>
    <t>134*0,02</t>
  </si>
  <si>
    <t>87*0,80</t>
  </si>
  <si>
    <t>24,5/0,2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</si>
  <si>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1,31 - 1,36m</t>
  </si>
  <si>
    <t>87*0,05</t>
  </si>
  <si>
    <t>Kanal_F-3_5</t>
  </si>
  <si>
    <t>Priprava gradbišča v dolžini 181 m: odstranitev eventualnih ovir, prometnih znakov in ureditev delovnih platojev. Po končanih delih gradbišče pospraviti in vzpostaviti v prvotno stanje</t>
  </si>
  <si>
    <t>400*0,98</t>
  </si>
  <si>
    <t>400*0,02</t>
  </si>
  <si>
    <t>181*0,8</t>
  </si>
  <si>
    <t>37/0,2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</si>
  <si>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1,15 - 1,71m</t>
  </si>
  <si>
    <t>Dobava in vgradnja PE revizijskega jaška DN 1000 mm, izdelanega v skladu s standardom SIST EN 13598-2, z dvoslojnim litim dnom, telesom iz rebraste cevi ID1000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2,86m</t>
  </si>
  <si>
    <t>14</t>
  </si>
  <si>
    <t>Rezanje asfalta</t>
  </si>
  <si>
    <t>181*0,05</t>
  </si>
  <si>
    <t>Kanal_F-3_6</t>
  </si>
  <si>
    <t>Priprava gradbišča v dolžini 42 m: odstranitev eventualnih ovir, prometnih znakov in ureditev delovnih platojev. Po končanih delih gradbišče pospraviti in vzpostaviti v prvotno stanje</t>
  </si>
  <si>
    <t>102*0,98</t>
  </si>
  <si>
    <t>102*0,02</t>
  </si>
  <si>
    <t>42*0,8</t>
  </si>
  <si>
    <t>10,5/0,2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</si>
  <si>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1,19 - 1,25m</t>
  </si>
  <si>
    <t>42*0,05</t>
  </si>
  <si>
    <r>
      <t xml:space="preserve">Kanalizacijski priključki - faza III </t>
    </r>
    <r>
      <rPr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</t>
    </r>
  </si>
  <si>
    <t>Priprava gradbišča v  dolžini 72 m: odstranitev eventualnih ovir, prometnih znakov in ureditev delovnih platojev. Po končanih delih gradbišče pospraviti in vzpostaviti v prvotno stanje</t>
  </si>
  <si>
    <t>72*,60</t>
  </si>
  <si>
    <t>58*0,98</t>
  </si>
  <si>
    <t>58*0,02</t>
  </si>
  <si>
    <t>87*0,98</t>
  </si>
  <si>
    <t>87*0,02</t>
  </si>
  <si>
    <t>10/0,2</t>
  </si>
  <si>
    <t>15</t>
  </si>
  <si>
    <t>16</t>
  </si>
  <si>
    <t>Kanal iz AB (armirano betonske) cevi DN 500, 300 mm</t>
  </si>
  <si>
    <t xml:space="preserve">Dobava in polaganje AB (armirano betonskih) kanalizacijskih cevi  notranjega premera DN 500 mm na že pripravljeno peščeno posteljico, komplet z vgrajenim tesnilom ter spojnimi in fazonskimi elementi. </t>
  </si>
  <si>
    <t>100*0,05</t>
  </si>
  <si>
    <t xml:space="preserve">Dobava in montaža cestnih požiralnikov PE  DN 400 mm s peskolovi  ter LTŽ rešetko 400/400 mm tipa D  (nosilnosti 400KN) vključno z tesnili in prevezavo na AB jašek:                                                                  - cestni požiralniki DN 400 -  globine 1.2 m                   - LTŽ rešetka 400/400, D 400                 </t>
  </si>
  <si>
    <t xml:space="preserve">Dobava in polaganje gladke enoslojne cevi, nazivnega zunanjega premera DN 315 mm, obodne togosti SN 8, z integrirano spojko, izdelane iz PVC materiala,  v skladu s standardom SIST EN 1401.                                                       Vkljčno z veznim in tesnilnim materialom.                                       </t>
  </si>
  <si>
    <t>Kanalizacijski priključki - KP</t>
  </si>
  <si>
    <t>8.</t>
  </si>
  <si>
    <t>9.</t>
  </si>
  <si>
    <t>Meteorni priključki - MP</t>
  </si>
  <si>
    <t>FAZA II</t>
  </si>
  <si>
    <t>10.</t>
  </si>
  <si>
    <t>Kanal_F-2_1</t>
  </si>
  <si>
    <t>11.</t>
  </si>
  <si>
    <t>Kanal_F-2_2</t>
  </si>
  <si>
    <t>12.</t>
  </si>
  <si>
    <t>Kanal_F-2_3</t>
  </si>
  <si>
    <t>13.</t>
  </si>
  <si>
    <t>Kanal_F-2_4</t>
  </si>
  <si>
    <t>14.</t>
  </si>
  <si>
    <t>Kanal_F-2_5</t>
  </si>
  <si>
    <t>15.</t>
  </si>
  <si>
    <t>Kanal_F-2_6</t>
  </si>
  <si>
    <t>16.</t>
  </si>
  <si>
    <t>Kanal_F-2_7</t>
  </si>
  <si>
    <t>17.</t>
  </si>
  <si>
    <t>18.</t>
  </si>
  <si>
    <t>19.</t>
  </si>
  <si>
    <t>Kanal_M-2_2</t>
  </si>
  <si>
    <t>20.</t>
  </si>
  <si>
    <t>Kanal_M-2_3</t>
  </si>
  <si>
    <t>21.</t>
  </si>
  <si>
    <t>Kanal_M-2_4</t>
  </si>
  <si>
    <t>FAZA III</t>
  </si>
  <si>
    <t xml:space="preserve">                                                                                                  SKUPAJ Kanal_F-2_1</t>
  </si>
  <si>
    <t xml:space="preserve">                                                                                                  SKUPAJ Kanal_F-2_2</t>
  </si>
  <si>
    <t>Priprava gradbišča v dolžini 245 m: odstranitev eventualnih ovir, prometnih znakov in ureditev delovnih platojev. Po končanih delih gradbišče pospraviti in vzpostaviti v prvotno stanje</t>
  </si>
  <si>
    <t>753*0,98</t>
  </si>
  <si>
    <t>753*0,02</t>
  </si>
  <si>
    <t xml:space="preserve">Strojni izkop mat. V. in VI. ktg  z odmetom na rob gr. jame </t>
  </si>
  <si>
    <t>245*1</t>
  </si>
  <si>
    <t>245*0,05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</si>
  <si>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1,05 - 2,00m</t>
  </si>
  <si>
    <t>Dobava in vgradnja PE revizijskega jaška DN 1000 mm, izdelanega v skladu s standardom SIST EN 13598-2, z dvoslojnim litim dnom, telesom iz rebraste cevi ID1000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2,13 - 3,20m</t>
  </si>
  <si>
    <t>299*0,98</t>
  </si>
  <si>
    <t>299*0,02</t>
  </si>
  <si>
    <t>97*1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</si>
  <si>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1,25 - 1,35m</t>
  </si>
  <si>
    <t>Dobava in vgradnja PE revizijskega jaška DN 1000 mm, izdelanega v skladu s standardom SIST EN 13598-2, z dvoslojnim litim dnom, telesom iz rebraste cevi ID1000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2,51 - 2,93m</t>
  </si>
  <si>
    <t>Priprava gradbišča v dolžini 154 m: odstranitev eventualnih ovir, prometnih znakov in ureditev delovnih platojev. Po končanih delih gradbišče pospraviti in vzpostaviti v prvotno stanje</t>
  </si>
  <si>
    <t>374*0,98</t>
  </si>
  <si>
    <t>374*0,02</t>
  </si>
  <si>
    <t>154*1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</si>
  <si>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1,41 - 2,03m</t>
  </si>
  <si>
    <t>Dobava in vgradnja PE revizijskega jaška DN 1000 mm, izdelanega v skladu s standardom SIST EN 13598-2, z dvoslojnim litim dnom, telesom iz rebraste cevi ID1000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2,12 - 2,36m</t>
  </si>
  <si>
    <t>154*0,05</t>
  </si>
  <si>
    <t>Priprava gradbišča v dolžini 100 m: odstranitev eventualnih ovir, prometnih znakov in ureditev delovnih platojev. Po končanih delih gradbišče pospraviti in vzpostaviti v prvotno stanje</t>
  </si>
  <si>
    <t>165*0,98</t>
  </si>
  <si>
    <t>165*0,02</t>
  </si>
  <si>
    <t>100*0,8</t>
  </si>
  <si>
    <t>29/0,2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</si>
  <si>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1,15 - 1,91m</t>
  </si>
  <si>
    <t>Strojni izkop in rušenje - odstranitev obstoječih betonskih kanalskih cevi, nakladanje in odvoz ruševin na deponijo k registriranemu zbiralcu tovrstnih odpadkov vključno s plačilom vseh potrebnih okoljskih dajatev</t>
  </si>
  <si>
    <t>Strojni izkop in rušenje - odstranitev obstoječih revizijskih betonskih jaškov, nakladanje in odvoz ruševin na deponijo k registriranemu zbiralcu tovrstnih odpadkov vključno s plačilom vseh potrebnih okoljskih dajatev</t>
  </si>
  <si>
    <t>Priprava gradbišča v dolžini 49 m: odstranitev eventualnih ovir, prometnih znakov in ureditev delovnih platojev. Po končanih delih gradbišče pospraviti in vzpostaviti v prvotno stanje</t>
  </si>
  <si>
    <t>49*0,8</t>
  </si>
  <si>
    <t>92*0,98</t>
  </si>
  <si>
    <t>92*0,02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</si>
  <si>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1,44 - 1,74m</t>
  </si>
  <si>
    <t>49*0,05</t>
  </si>
  <si>
    <t xml:space="preserve">                                                                                                  SKUPAJ Kanal_F-2_6</t>
  </si>
  <si>
    <t>Priprava gradbišča v dolžini 25 m: odstranitev eventualnih ovir, prometnih znakov in ureditev delovnih platojev. Po končanih delih gradbišče pospraviti in vzpostaviti v prvotno stanje</t>
  </si>
  <si>
    <t>85*0,98</t>
  </si>
  <si>
    <t>85*0,02</t>
  </si>
  <si>
    <t>25*0,8</t>
  </si>
  <si>
    <t>9/0,2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</si>
  <si>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1,50m</t>
  </si>
  <si>
    <t>25*0,05</t>
  </si>
  <si>
    <t>Priprava gradbišča v dolžini 178 m: odstranitev eventualnih ovir, prometnih znakov in ureditev delovnih platojev. Po končanih delih gradbišče pospraviti in vzpostaviti v prvotno stanje</t>
  </si>
  <si>
    <t>266*0,98</t>
  </si>
  <si>
    <t>266*0,02</t>
  </si>
  <si>
    <t>178*0,8</t>
  </si>
  <si>
    <t>50/0,2</t>
  </si>
  <si>
    <t>Dobava in vgradnja PE revizijskega jaška DN 800 mm, izdelanega v skladu s standardom SIST EN 13598-2, z dvoslojnim litim dnom, telesom iz rebraste cevi ID800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1,25 - 1,57m</t>
  </si>
  <si>
    <t>178*0,05</t>
  </si>
  <si>
    <r>
      <t>Kanalizacijski priključki - faza II</t>
    </r>
    <r>
      <rPr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</t>
    </r>
  </si>
  <si>
    <t>Priprava gradbišča v  dolžini 137 m: odstranitev eventualnih ovir, prometnih znakov in ureditev delovnih platojev. Po končanih delih gradbišče pospraviti in vzpostaviti v prvotno stanje</t>
  </si>
  <si>
    <t>265*0,98</t>
  </si>
  <si>
    <t>265*0,02</t>
  </si>
  <si>
    <t>137*,60</t>
  </si>
  <si>
    <t>15/0,2</t>
  </si>
  <si>
    <t>Dobava in vgradnja PE revizijskega jaška DN 600 mm, izdelanega v skladu s standardom SIST EN 13598-2, z dvoslojnim litim dnom, telesom iz rebraste cevi ID600 s  togostjo min SN4 kN/m2 in centričnim konusom, ter AB ploščo (oz. venec) z vstavljenim okvirjem in LTŽ kanalizacijskim pokrovom tipa D (nosilnosti 400 KN) z zaklepom, vključno z tesnili in nastavki za priključne cevi.                                                                                                              Višina jaška 1,27m</t>
  </si>
  <si>
    <t>137*0,05</t>
  </si>
  <si>
    <t>Priprava gradbišča v dolžini 254 m: odstranitev eventualnih ovir, prometnih znakov in ureditev delovnih platojev. Po končanih delih gradbišče pospraviti in vzpostaviti v prvotno stanje</t>
  </si>
  <si>
    <t>716*0,98</t>
  </si>
  <si>
    <t>716*0,02</t>
  </si>
  <si>
    <t>254*1,1</t>
  </si>
  <si>
    <t>Dobava in montaža okroglih AB (armirano betonskih) revizijskih jaškov  DN 800 mm s tovarniško izdelanimi AB vtoki in iztoki ter z AB ploščo z vstavljenim okvirjem in LTŽ kanalizacijskim pokrovom na zaklep tipa D (nosilnosti 400 KN) z napisom kanalizacija vključno s tesnili in nastavki za stranske priključne PVC cevi DN 200 ter s ekscentričnim konusom.                                         Višina jaška 1,50 - 1,89m</t>
  </si>
  <si>
    <t>Dobava in montaža okroglih AB (armirano betonskih) revizijskih jaškov  DN 1000 mm s tovarniško izdelanimi AB vtoki in iztoki ter z AB ploščo z vstavljenim okvirjem in LTŽ kanalizacijskim pokrovom na zaklep tipa D (nosilnosti 400 KN) z napisom kanalizacija vključno s tesnili in nastavki za stranske priključne PVC cevi DN 200 ter s ekscentričnim konusom.                                         Višina jaška 2,08 - 2,33m</t>
  </si>
  <si>
    <t>254*0,05</t>
  </si>
  <si>
    <t>Priprava gradbišča v dolžini 83 m: odstranitev eventualnih ovir, prometnih znakov in ureditev delovnih platojev. Po končanih delih gradbišče pospraviti in vzpostaviti v prvotno stanje</t>
  </si>
  <si>
    <t>212*0,98</t>
  </si>
  <si>
    <t>212*0,02</t>
  </si>
  <si>
    <t>83*0,90</t>
  </si>
  <si>
    <t>Dobava in montaža okroglih AB (armirano betonskih) revizijskih jaškov  DN 800 mm s tovarniško izdelanimi AB vtoki in iztoki ter z AB ploščo z vstavljenim okvirjem in LTŽ kanalizacijskim pokrovom na zaklep tipa D (nosilnosti 400 KN) z napisom kanalizacija vključno s tesnili in nastavki za stranske priključne PVC cevi DN 200 ter s ekscentričnim konusom.                                         Višina jaška 1,01 - 1,49m</t>
  </si>
  <si>
    <t>Dobava in montaža okroglih AB (armirano betonskih) revizijskih jaškov  DN 1000 mm s tovarniško izdelanimi AB vtoki in iztoki ter z AB ploščo z vstavljenim okvirjem in LTŽ kanalizacijskim pokrovom na zaklep tipa D (nosilnosti 400 KN) z napisom kanalizacija vključno s tesnili in nastavki za stranske priključne PVC cevi DN 200 ter s ekscentričnim konusom.                                         Višina jaška 2,03 - 2,21m</t>
  </si>
  <si>
    <t>83*0,05</t>
  </si>
  <si>
    <t>280*0,98</t>
  </si>
  <si>
    <t>280*0,02</t>
  </si>
  <si>
    <t>154*0,90</t>
  </si>
  <si>
    <t>Dobava in montaža okroglih AB (armirano betonskih) revizijskih jaškov  DN 800 mm s tovarniško izdelanimi AB vtoki in iztoki ter z AB ploščo z vstavljenim okvirjem in LTŽ kanalizacijskim pokrovom na zaklep tipa D (nosilnosti 400 KN) z napisom kanalizacija vključno s tesnili in nastavki za stranske priključne PVC cevi DN 200 ter s ekscentričnim konusom.                                         Višina jaška 1,19 - 1,50m</t>
  </si>
  <si>
    <r>
      <t xml:space="preserve">Meteorni priključki   - faza II                  </t>
    </r>
    <r>
      <rPr>
        <sz val="10"/>
        <rFont val="Arial CE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</t>
    </r>
  </si>
  <si>
    <t>Priprava gradbišča v  dolžini 157 m: odstranitev eventualnih ovir, prometnih znakov in ureditev delovnih platojev. Po končanih delih gradbišče pospraviti in vzpostaviti v prvotno stanje</t>
  </si>
  <si>
    <t>135*0,98</t>
  </si>
  <si>
    <t>135*0,02</t>
  </si>
  <si>
    <t>157*0,70</t>
  </si>
  <si>
    <t>7/0,2</t>
  </si>
  <si>
    <t>157*0,05</t>
  </si>
  <si>
    <t xml:space="preserve">Meteorni priključki so v popisu del  zajeti v takšni dolžini, da se zaključijo izven cestnega telesa skupaj s čepom!!!               Preostali del priključka lastniki objektov izvedejo sami!                  </t>
  </si>
  <si>
    <t xml:space="preserve">Izdelava peščene posteljice v projektiranem padcu za gladko PVC cev s strojnim nabijanjem do 100 MN/m2   in izravnava do točnosti +- 0,5 cm. Deb. posteljice je 10 cm, vključno z dobavo materiala granulacije 0-16 mm </t>
  </si>
  <si>
    <t>DDV  22%</t>
  </si>
  <si>
    <t>Investitor:</t>
  </si>
  <si>
    <t>Občina Muta</t>
  </si>
  <si>
    <t>Glavni trg 17, 2366 Muta</t>
  </si>
  <si>
    <r>
      <t>Objekt:</t>
    </r>
    <r>
      <rPr>
        <b/>
        <sz val="12"/>
        <rFont val="Arial"/>
        <family val="2"/>
        <charset val="238"/>
      </rPr>
      <t xml:space="preserve"> </t>
    </r>
  </si>
  <si>
    <t>PREDRAČUN DEL št.</t>
  </si>
  <si>
    <t>Z B I R   VSEH DEL</t>
  </si>
  <si>
    <t>€</t>
  </si>
  <si>
    <t>1.1.</t>
  </si>
  <si>
    <t>2.1.</t>
  </si>
  <si>
    <t>2.2.</t>
  </si>
  <si>
    <t>skupaj</t>
  </si>
  <si>
    <t>POPUST</t>
  </si>
  <si>
    <t xml:space="preserve">NETO VREDNOST </t>
  </si>
  <si>
    <t xml:space="preserve">DDV  </t>
  </si>
  <si>
    <t>Datum:</t>
  </si>
  <si>
    <t>Opcija ponudbe:</t>
  </si>
  <si>
    <t>Ponudnik:</t>
  </si>
  <si>
    <t>Opombe:</t>
  </si>
  <si>
    <t>Ostala dela</t>
  </si>
  <si>
    <t>Kanalizacija Gortina</t>
  </si>
  <si>
    <t>FAZA II.</t>
  </si>
  <si>
    <t>FAZA III.</t>
  </si>
  <si>
    <t>OSTALA DELA</t>
  </si>
  <si>
    <t>KANALIZACIJA GORTINA</t>
  </si>
  <si>
    <t xml:space="preserve">Strojni izkop mat. V. in VI. ktg  z odmetom na rob gradbene jame </t>
  </si>
  <si>
    <t xml:space="preserve">Kanalizacijski in meteorni priključki so v popisu  zajeti v takšni dolžini, da se zaključijo izven cestnega telesa skupaj z čepom!!!                                                                                                                                                             Preostali del priključka lastniki objektov izvedejo sami!                  </t>
  </si>
  <si>
    <t xml:space="preserve">                                                                            SKUPAJ PREDDELA</t>
  </si>
  <si>
    <t xml:space="preserve">                                 SKUPAJ POLAGANJE CEVI IN MONTAŽA JAŠKOV</t>
  </si>
  <si>
    <t xml:space="preserve">                                                                    SKUPAJ ZAKLJUČNA DELA</t>
  </si>
  <si>
    <t xml:space="preserve">                                              SKUPAJ ASFALTERSKA IN ZEMELJSKA DELA</t>
  </si>
  <si>
    <t xml:space="preserve">                                                                              SKUPAJ ZAKLJUČNA DELA</t>
  </si>
  <si>
    <t xml:space="preserve">                                               SKUPAJ POLAGANJE CEVI IN MONTAŽA JAŠKOV</t>
  </si>
  <si>
    <t xml:space="preserve">                                                    SKUPAJ ASFALTERSKA IN ZEMELJSKA DELA</t>
  </si>
  <si>
    <t xml:space="preserve">                                                                         SKUPAJ PREDDELA</t>
  </si>
  <si>
    <t xml:space="preserve">                                                                         SKUPAJ ZAKLJUČNA DELA</t>
  </si>
  <si>
    <t xml:space="preserve">                                               SKUPAJ ASFALTERSKA IN ZEMELJSKA DELA</t>
  </si>
  <si>
    <t xml:space="preserve">                                                                                         SKUPAJ PREDDELA</t>
  </si>
  <si>
    <t xml:space="preserve">                                                                       SKUPAJ Kanal_F-2_3</t>
  </si>
  <si>
    <t xml:space="preserve">                                                                 SKUPAJ ZAKLJUČNA DELA</t>
  </si>
  <si>
    <t xml:space="preserve">                                                                    SKUPAJ Kanal_F-2_4</t>
  </si>
  <si>
    <t xml:space="preserve">                                        SKUPAJ POLAGANJE CEVI IN MONTAŽA JAŠKOV</t>
  </si>
  <si>
    <t xml:space="preserve">                                        SKUPAJ ASFALTERSKA IN ZEMELJSKA DELA</t>
  </si>
  <si>
    <t xml:space="preserve">                                                                   SKUPAJ PREDDELA</t>
  </si>
  <si>
    <t xml:space="preserve">                                                                  SKUPAJ ZAKLJUČNA DELA</t>
  </si>
  <si>
    <t xml:space="preserve">                                     SKUPAJ POLAGANJE CEVI IN MONTAŽA JAŠKOV</t>
  </si>
  <si>
    <t xml:space="preserve">                                          SKUPAJ ASFALTERSKA IN ZEMELJSKA DELA</t>
  </si>
  <si>
    <t xml:space="preserve">                                                               SKUPAJ Kanal_F-2_5</t>
  </si>
  <si>
    <t xml:space="preserve">                                                             SKUPAJ ZAKLJUČNA DELA</t>
  </si>
  <si>
    <t xml:space="preserve">                                            SKUPAJ ASFALTERSKA IN ZEMELJSKA DELA</t>
  </si>
  <si>
    <t xml:space="preserve">                                                                     SKUPAJ PREDDELA</t>
  </si>
  <si>
    <t xml:space="preserve">                                                               SKUPAJ Kanal_F-2_7</t>
  </si>
  <si>
    <t xml:space="preserve">                                                               SKUPAJ ZAKLJUČNA DELA</t>
  </si>
  <si>
    <t xml:space="preserve">                                    SKUPAJ POLAGANJE CEVI IN MONTAŽA JAŠKOV</t>
  </si>
  <si>
    <t xml:space="preserve">                                         SKUPAJ ASFALTERSKA IN ZEMELJSKA DELA</t>
  </si>
  <si>
    <t xml:space="preserve">Kanalizacijski priključki so v popisu del  zajeti v takšni dolžini, da se zaključijo izven cestnega telesa skupaj s čepom!!!      Preostali del priključka lastniki objektov izvedejo sami!                  </t>
  </si>
  <si>
    <t xml:space="preserve">                                                                   SKUPAJ ZAKLJUČNA DELA</t>
  </si>
  <si>
    <t xml:space="preserve">                                                                           SKUPAJ_KP</t>
  </si>
  <si>
    <t xml:space="preserve">                                         SKUPAJ POLAGANJE CEVI IN MONTAŽA JAŠKOV</t>
  </si>
  <si>
    <t xml:space="preserve">                                                          SKUPAJ PREDDELA</t>
  </si>
  <si>
    <t xml:space="preserve">                                                                      SKUPAJ ZAKLJUČNA DELA</t>
  </si>
  <si>
    <t xml:space="preserve">                                                  SKUPAJ ASFALTERSKA IN ZEMELJSKA DELA</t>
  </si>
  <si>
    <t xml:space="preserve">                                                                       SKUPAJ PREDDELA</t>
  </si>
  <si>
    <t xml:space="preserve">                                      SKUPAJ POLAGANJE CEVI IN MONTAŽA JAŠKOV</t>
  </si>
  <si>
    <t xml:space="preserve">                                                                           SKUPAJ Kanal_M-2_2</t>
  </si>
  <si>
    <t xml:space="preserve">                                                                    SKUPAJ PREDDELA</t>
  </si>
  <si>
    <t xml:space="preserve">                                             SKUPAJ ASFALTERSKA IN ZEMELJSKA DELA</t>
  </si>
  <si>
    <t xml:space="preserve">                                                  SKUPAJ ZAKLJUČNA DELA</t>
  </si>
  <si>
    <t xml:space="preserve">                                                                   SKUPAJ Kanal_M-2_3</t>
  </si>
  <si>
    <t xml:space="preserve">                                                               SKUPAJ Kanal_M-2_4</t>
  </si>
  <si>
    <t xml:space="preserve">                                                              SKUPAJ ZAKLJUČNA DELA</t>
  </si>
  <si>
    <t xml:space="preserve">                                              SKUPAJ POLAGANJE CEVI IN MONTAŽA JAŠKOV</t>
  </si>
  <si>
    <t xml:space="preserve">                                                                   SKUPAJ Kanal_F-3_2</t>
  </si>
  <si>
    <t xml:space="preserve">                                                        SKUPAJ ZAKLJUČNA DELA</t>
  </si>
  <si>
    <t xml:space="preserve">                                   SKUPAJ POLAGANJE CEVI IN MONTAŽA JAŠKOV</t>
  </si>
  <si>
    <t xml:space="preserve">                                   SKUPAJ ASFALTERSKA IN ZEMELJSKA DELA</t>
  </si>
  <si>
    <t xml:space="preserve">                                                      SKUPAJ PREDDELA</t>
  </si>
  <si>
    <t xml:space="preserve">                                                              SKUPAJ Kanal_F-3_3</t>
  </si>
  <si>
    <t xml:space="preserve">                                                      SKUPAJ ZAKLJUČNA DELA</t>
  </si>
  <si>
    <t xml:space="preserve">                                  SKUPAJ POLAGANJE CEVI IN MONTAŽA JAŠKOV</t>
  </si>
  <si>
    <t xml:space="preserve">                                    SKUPAJ ASFALTERSKA IN ZEMELJSKA DELA</t>
  </si>
  <si>
    <t xml:space="preserve">                                               SKUPAJ PREDDELA</t>
  </si>
  <si>
    <t xml:space="preserve">                                                          SKUPAJ Kanal_F-3_4</t>
  </si>
  <si>
    <t xml:space="preserve">                                                            SKUPAJ ZAKLJUČNA DELA</t>
  </si>
  <si>
    <t xml:space="preserve">                                       SKUPAJ ASFALTERSKA IN ZEMELJSKA DELA</t>
  </si>
  <si>
    <t xml:space="preserve">                                                    SKUPAJ PREDDELA</t>
  </si>
  <si>
    <t xml:space="preserve">                                                             SKUPAJ Kanal_F-3_5</t>
  </si>
  <si>
    <t xml:space="preserve">                            SKUPAJ ASFALTERSKA IN ZEMELJSKA DELA</t>
  </si>
  <si>
    <t xml:space="preserve">                                         SKUPAJ ZAKLJUČNA DELA</t>
  </si>
  <si>
    <t xml:space="preserve">                                               SKUPAJ Kanal_F-3_6</t>
  </si>
  <si>
    <t xml:space="preserve">                                      SKUPAJ ASFALTERSKA IN ZEMELJSKA DELA</t>
  </si>
  <si>
    <t xml:space="preserve">                                                 SKUPAJ PREDDELA</t>
  </si>
  <si>
    <t xml:space="preserve">                                                                    SKUPAJ_KP</t>
  </si>
  <si>
    <t xml:space="preserve">                                       SKUPAJ ZAKLJUČNA DELA</t>
  </si>
  <si>
    <t>Ponovna postavitev betonskih tlakovcev debeline 6 cm na dobavljen, planiran in utrjen pesk 0-5 mm v debelini  2 cm .</t>
  </si>
  <si>
    <t>Ponovna postavitev betonskih tlakovcev debeline 6 cm na dobavljen, planiran in utrjen pesk 0-5 mm v debelini 2cm.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</si>
</sst>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;;"/>
    <numFmt numFmtId="165" formatCode="#,##0.00;\-#,##0.00;;"/>
    <numFmt numFmtId="166" formatCode="d/m/yyyy;@"/>
    <numFmt numFmtId="167" formatCode="_-* #,##0.00\ [$€-1]_-;\-* #,##0.00\ [$€-1]_-;_-* &quot;-&quot;??\ [$€-1]_-;_-@_-"/>
  </numFmts>
  <fonts count="44" x14ac:knownFonts="1"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indexed="10"/>
      <name val="Arial CE"/>
      <family val="2"/>
      <charset val="238"/>
    </font>
    <font>
      <sz val="11"/>
      <color indexed="10"/>
      <name val="Arial CE"/>
      <family val="2"/>
      <charset val="238"/>
    </font>
    <font>
      <i/>
      <sz val="10"/>
      <name val="Arial CE"/>
      <family val="2"/>
      <charset val="238"/>
    </font>
    <font>
      <i/>
      <sz val="12"/>
      <name val="Arial CE"/>
      <family val="2"/>
      <charset val="238"/>
    </font>
    <font>
      <sz val="12"/>
      <name val="Arial CE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name val="Arial"/>
      <family val="2"/>
      <charset val="238"/>
    </font>
    <font>
      <sz val="11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4"/>
      <color indexed="10"/>
      <name val="Arial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name val="Garamond"/>
      <family val="1"/>
      <charset val="238"/>
    </font>
    <font>
      <b/>
      <i/>
      <sz val="10"/>
      <color indexed="10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b/>
      <i/>
      <sz val="14"/>
      <name val="Arial"/>
      <family val="2"/>
      <charset val="238"/>
    </font>
    <font>
      <sz val="12"/>
      <color theme="1"/>
      <name val="Arial"/>
      <family val="2"/>
      <charset val="238"/>
    </font>
    <font>
      <sz val="10"/>
      <name val="Times New Roman CE"/>
      <family val="1"/>
      <charset val="238"/>
    </font>
    <font>
      <sz val="12"/>
      <name val="Arial"/>
      <family val="2"/>
      <charset val="238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Times New Roman CE"/>
      <family val="1"/>
      <charset val="238"/>
    </font>
    <font>
      <b/>
      <i/>
      <u/>
      <sz val="11"/>
      <name val="Arial"/>
      <family val="2"/>
      <charset val="238"/>
    </font>
    <font>
      <sz val="11"/>
      <name val="Arial CE"/>
      <charset val="238"/>
    </font>
    <font>
      <b/>
      <i/>
      <sz val="11"/>
      <name val="Arial"/>
      <family val="2"/>
      <charset val="238"/>
    </font>
    <font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5" fillId="0" borderId="0"/>
    <xf numFmtId="0" fontId="2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341">
    <xf numFmtId="0" fontId="0" fillId="0" borderId="0" xfId="0"/>
    <xf numFmtId="0" fontId="0" fillId="0" borderId="0" xfId="0" applyProtection="1"/>
    <xf numFmtId="0" fontId="30" fillId="0" borderId="0" xfId="3" applyFont="1" applyAlignment="1" applyProtection="1">
      <alignment horizontal="left"/>
    </xf>
    <xf numFmtId="0" fontId="31" fillId="0" borderId="0" xfId="0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right" vertical="top"/>
    </xf>
    <xf numFmtId="0" fontId="15" fillId="0" borderId="0" xfId="3" applyProtection="1"/>
    <xf numFmtId="164" fontId="15" fillId="0" borderId="0" xfId="3" applyNumberFormat="1" applyFont="1" applyProtection="1"/>
    <xf numFmtId="0" fontId="32" fillId="0" borderId="0" xfId="4" applyFont="1" applyProtection="1"/>
    <xf numFmtId="0" fontId="15" fillId="0" borderId="0" xfId="4" applyFont="1" applyProtection="1"/>
    <xf numFmtId="164" fontId="15" fillId="0" borderId="0" xfId="5" applyNumberFormat="1" applyFont="1" applyProtection="1"/>
    <xf numFmtId="4" fontId="15" fillId="0" borderId="0" xfId="5" applyNumberFormat="1" applyFont="1" applyBorder="1" applyProtection="1"/>
    <xf numFmtId="0" fontId="32" fillId="0" borderId="0" xfId="4" applyFont="1" applyAlignment="1" applyProtection="1">
      <alignment horizontal="left"/>
    </xf>
    <xf numFmtId="0" fontId="32" fillId="0" borderId="0" xfId="5" applyFont="1" applyAlignment="1" applyProtection="1">
      <alignment horizontal="left"/>
    </xf>
    <xf numFmtId="164" fontId="12" fillId="0" borderId="0" xfId="5" applyNumberFormat="1" applyFont="1" applyProtection="1"/>
    <xf numFmtId="0" fontId="33" fillId="0" borderId="0" xfId="5" applyFont="1" applyProtection="1"/>
    <xf numFmtId="164" fontId="15" fillId="0" borderId="0" xfId="4" applyNumberFormat="1" applyFont="1" applyProtection="1"/>
    <xf numFmtId="0" fontId="34" fillId="0" borderId="4" xfId="5" applyFont="1" applyBorder="1" applyAlignment="1" applyProtection="1">
      <alignment horizontal="left"/>
    </xf>
    <xf numFmtId="0" fontId="13" fillId="3" borderId="4" xfId="0" applyFont="1" applyFill="1" applyBorder="1" applyAlignment="1" applyProtection="1">
      <alignment horizontal="right" vertical="center"/>
      <protection locked="0"/>
    </xf>
    <xf numFmtId="0" fontId="35" fillId="3" borderId="4" xfId="0" applyFont="1" applyFill="1" applyBorder="1" applyAlignment="1" applyProtection="1">
      <alignment vertical="center"/>
      <protection locked="0"/>
    </xf>
    <xf numFmtId="4" fontId="15" fillId="0" borderId="0" xfId="4" applyNumberFormat="1" applyFont="1" applyFill="1" applyBorder="1" applyAlignment="1" applyProtection="1"/>
    <xf numFmtId="0" fontId="15" fillId="0" borderId="0" xfId="6" applyFont="1" applyProtection="1"/>
    <xf numFmtId="4" fontId="15" fillId="0" borderId="0" xfId="6" applyNumberFormat="1" applyFont="1" applyProtection="1"/>
    <xf numFmtId="164" fontId="12" fillId="0" borderId="0" xfId="6" applyNumberFormat="1" applyFont="1" applyAlignment="1" applyProtection="1">
      <alignment horizontal="right"/>
    </xf>
    <xf numFmtId="4" fontId="15" fillId="0" borderId="0" xfId="6" applyNumberFormat="1" applyFont="1" applyBorder="1" applyProtection="1"/>
    <xf numFmtId="0" fontId="36" fillId="0" borderId="0" xfId="6" applyFont="1" applyAlignment="1" applyProtection="1">
      <alignment horizontal="center"/>
    </xf>
    <xf numFmtId="0" fontId="33" fillId="0" borderId="0" xfId="6" applyFont="1" applyAlignment="1" applyProtection="1">
      <alignment horizontal="center"/>
    </xf>
    <xf numFmtId="4" fontId="32" fillId="0" borderId="0" xfId="6" applyNumberFormat="1" applyFont="1" applyBorder="1" applyAlignment="1" applyProtection="1">
      <alignment vertical="center"/>
    </xf>
    <xf numFmtId="164" fontId="13" fillId="0" borderId="1" xfId="6" applyNumberFormat="1" applyFont="1" applyFill="1" applyBorder="1" applyAlignment="1" applyProtection="1">
      <alignment horizontal="right" vertical="center"/>
    </xf>
    <xf numFmtId="4" fontId="12" fillId="0" borderId="0" xfId="6" applyNumberFormat="1" applyFont="1" applyBorder="1" applyAlignment="1" applyProtection="1">
      <alignment horizontal="right" vertical="center"/>
    </xf>
    <xf numFmtId="4" fontId="13" fillId="0" borderId="8" xfId="6" applyNumberFormat="1" applyFont="1" applyFill="1" applyBorder="1" applyAlignment="1" applyProtection="1">
      <alignment vertical="center"/>
    </xf>
    <xf numFmtId="2" fontId="12" fillId="0" borderId="0" xfId="6" applyNumberFormat="1" applyFont="1" applyFill="1" applyBorder="1" applyAlignment="1" applyProtection="1">
      <alignment vertical="center"/>
    </xf>
    <xf numFmtId="4" fontId="15" fillId="0" borderId="0" xfId="6" applyNumberFormat="1" applyFont="1" applyFill="1" applyBorder="1" applyAlignment="1" applyProtection="1">
      <alignment vertical="center"/>
    </xf>
    <xf numFmtId="164" fontId="12" fillId="0" borderId="0" xfId="6" applyNumberFormat="1" applyFont="1" applyFill="1" applyBorder="1" applyAlignment="1" applyProtection="1">
      <alignment horizontal="right" vertical="center"/>
    </xf>
    <xf numFmtId="10" fontId="15" fillId="0" borderId="1" xfId="8" applyNumberFormat="1" applyFont="1" applyFill="1" applyBorder="1" applyAlignment="1" applyProtection="1">
      <alignment horizontal="center" vertical="center"/>
    </xf>
    <xf numFmtId="4" fontId="13" fillId="0" borderId="1" xfId="6" applyNumberFormat="1" applyFont="1" applyFill="1" applyBorder="1" applyAlignment="1" applyProtection="1">
      <alignment horizontal="right" vertical="center"/>
    </xf>
    <xf numFmtId="4" fontId="12" fillId="0" borderId="0" xfId="6" applyNumberFormat="1" applyFont="1" applyFill="1" applyBorder="1" applyAlignment="1" applyProtection="1">
      <alignment horizontal="right" vertical="center"/>
    </xf>
    <xf numFmtId="4" fontId="14" fillId="0" borderId="0" xfId="4" applyNumberFormat="1" applyFont="1" applyFill="1" applyBorder="1" applyProtection="1"/>
    <xf numFmtId="4" fontId="37" fillId="0" borderId="10" xfId="6" applyNumberFormat="1" applyFont="1" applyFill="1" applyBorder="1" applyAlignment="1" applyProtection="1">
      <alignment horizontal="left" vertical="center"/>
    </xf>
    <xf numFmtId="4" fontId="33" fillId="0" borderId="11" xfId="6" applyNumberFormat="1" applyFont="1" applyFill="1" applyBorder="1" applyAlignment="1" applyProtection="1">
      <alignment horizontal="right" vertical="center"/>
    </xf>
    <xf numFmtId="0" fontId="38" fillId="0" borderId="0" xfId="4" applyFont="1" applyFill="1" applyProtection="1"/>
    <xf numFmtId="4" fontId="14" fillId="0" borderId="0" xfId="4" applyNumberFormat="1" applyFont="1" applyFill="1" applyProtection="1"/>
    <xf numFmtId="164" fontId="14" fillId="0" borderId="0" xfId="4" applyNumberFormat="1" applyFont="1" applyFill="1" applyProtection="1"/>
    <xf numFmtId="0" fontId="14" fillId="0" borderId="0" xfId="4" applyFont="1" applyFill="1" applyProtection="1"/>
    <xf numFmtId="0" fontId="15" fillId="0" borderId="0" xfId="4" applyFont="1" applyFill="1" applyAlignment="1" applyProtection="1">
      <alignment horizontal="right"/>
    </xf>
    <xf numFmtId="4" fontId="15" fillId="0" borderId="0" xfId="4" applyNumberFormat="1" applyFont="1" applyFill="1" applyProtection="1"/>
    <xf numFmtId="166" fontId="15" fillId="3" borderId="0" xfId="4" quotePrefix="1" applyNumberFormat="1" applyFont="1" applyFill="1" applyAlignment="1" applyProtection="1">
      <alignment horizontal="right" indent="1"/>
      <protection locked="0"/>
    </xf>
    <xf numFmtId="0" fontId="15" fillId="0" borderId="0" xfId="3" applyFont="1" applyFill="1" applyAlignment="1" applyProtection="1">
      <alignment horizontal="center"/>
    </xf>
    <xf numFmtId="0" fontId="1" fillId="0" borderId="0" xfId="3" applyFont="1" applyFill="1" applyBorder="1" applyAlignment="1" applyProtection="1">
      <alignment wrapText="1"/>
    </xf>
    <xf numFmtId="166" fontId="15" fillId="0" borderId="0" xfId="4" applyNumberFormat="1" applyFont="1" applyFill="1" applyAlignment="1" applyProtection="1">
      <alignment horizontal="right" indent="1"/>
    </xf>
    <xf numFmtId="3" fontId="15" fillId="3" borderId="0" xfId="4" applyNumberFormat="1" applyFont="1" applyFill="1" applyAlignment="1" applyProtection="1">
      <alignment horizontal="right" indent="1"/>
      <protection locked="0"/>
    </xf>
    <xf numFmtId="0" fontId="15" fillId="0" borderId="0" xfId="4" applyFont="1" applyFill="1" applyProtection="1"/>
    <xf numFmtId="0" fontId="31" fillId="0" borderId="0" xfId="3" applyFont="1" applyBorder="1" applyProtection="1"/>
    <xf numFmtId="4" fontId="31" fillId="0" borderId="0" xfId="3" applyNumberFormat="1" applyFont="1" applyBorder="1" applyAlignment="1" applyProtection="1">
      <alignment horizontal="right"/>
    </xf>
    <xf numFmtId="0" fontId="15" fillId="3" borderId="0" xfId="4" applyFont="1" applyFill="1" applyAlignment="1" applyProtection="1">
      <protection locked="0"/>
    </xf>
    <xf numFmtId="0" fontId="12" fillId="3" borderId="0" xfId="4" applyFont="1" applyFill="1" applyAlignment="1" applyProtection="1">
      <protection locked="0"/>
    </xf>
    <xf numFmtId="0" fontId="39" fillId="0" borderId="0" xfId="3" applyFont="1" applyBorder="1" applyAlignment="1" applyProtection="1">
      <alignment horizontal="right" vertical="top"/>
    </xf>
    <xf numFmtId="0" fontId="15" fillId="0" borderId="0" xfId="4" applyFont="1" applyFill="1" applyAlignment="1" applyProtection="1">
      <alignment horizontal="left"/>
    </xf>
    <xf numFmtId="0" fontId="15" fillId="3" borderId="0" xfId="3" applyFont="1" applyFill="1" applyAlignment="1" applyProtection="1">
      <alignment vertical="top"/>
      <protection locked="0"/>
    </xf>
    <xf numFmtId="4" fontId="13" fillId="0" borderId="4" xfId="6" applyNumberFormat="1" applyFont="1" applyBorder="1" applyAlignment="1" applyProtection="1">
      <alignment vertical="center"/>
    </xf>
    <xf numFmtId="2" fontId="33" fillId="0" borderId="15" xfId="6" applyNumberFormat="1" applyFont="1" applyFill="1" applyBorder="1" applyAlignment="1" applyProtection="1">
      <alignment horizontal="center" vertical="center" wrapText="1"/>
    </xf>
    <xf numFmtId="2" fontId="33" fillId="0" borderId="14" xfId="6" applyNumberFormat="1" applyFont="1" applyFill="1" applyBorder="1" applyAlignment="1" applyProtection="1">
      <alignment vertical="center" wrapText="1"/>
    </xf>
    <xf numFmtId="164" fontId="13" fillId="0" borderId="12" xfId="6" applyNumberFormat="1" applyFont="1" applyBorder="1" applyAlignment="1" applyProtection="1">
      <alignment horizontal="center" vertical="center"/>
    </xf>
    <xf numFmtId="164" fontId="13" fillId="0" borderId="13" xfId="6" applyNumberFormat="1" applyFont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15" fillId="0" borderId="0" xfId="3" applyAlignment="1" applyProtection="1">
      <alignment vertical="center"/>
    </xf>
    <xf numFmtId="0" fontId="37" fillId="0" borderId="0" xfId="4" applyFont="1" applyAlignment="1" applyProtection="1">
      <alignment horizontal="center" vertical="center"/>
    </xf>
    <xf numFmtId="2" fontId="13" fillId="0" borderId="5" xfId="6" applyNumberFormat="1" applyFont="1" applyBorder="1" applyAlignment="1" applyProtection="1">
      <alignment horizontal="left" vertical="center"/>
    </xf>
    <xf numFmtId="2" fontId="13" fillId="0" borderId="7" xfId="6" applyNumberFormat="1" applyFont="1" applyFill="1" applyBorder="1" applyAlignment="1" applyProtection="1">
      <alignment horizontal="left" vertical="center"/>
    </xf>
    <xf numFmtId="0" fontId="32" fillId="0" borderId="0" xfId="3" applyFont="1" applyAlignment="1" applyProtection="1">
      <alignment vertical="center"/>
    </xf>
    <xf numFmtId="0" fontId="32" fillId="0" borderId="0" xfId="4" applyFont="1" applyFill="1" applyAlignment="1" applyProtection="1">
      <alignment horizontal="center" vertical="center"/>
    </xf>
    <xf numFmtId="2" fontId="13" fillId="0" borderId="1" xfId="6" applyNumberFormat="1" applyFont="1" applyFill="1" applyBorder="1" applyAlignment="1" applyProtection="1">
      <alignment horizontal="left" vertical="center"/>
    </xf>
    <xf numFmtId="4" fontId="32" fillId="0" borderId="0" xfId="4" applyNumberFormat="1" applyFont="1" applyFill="1" applyBorder="1" applyAlignment="1" applyProtection="1">
      <alignment vertical="center"/>
    </xf>
    <xf numFmtId="0" fontId="14" fillId="0" borderId="0" xfId="4" applyFont="1" applyFill="1" applyAlignment="1" applyProtection="1">
      <alignment horizontal="center" vertical="center"/>
    </xf>
    <xf numFmtId="4" fontId="14" fillId="0" borderId="0" xfId="4" applyNumberFormat="1" applyFont="1" applyFill="1" applyBorder="1" applyAlignment="1" applyProtection="1">
      <alignment vertical="center"/>
    </xf>
    <xf numFmtId="0" fontId="37" fillId="0" borderId="0" xfId="3" applyFont="1" applyAlignment="1" applyProtection="1">
      <alignment vertical="center"/>
    </xf>
    <xf numFmtId="0" fontId="37" fillId="0" borderId="0" xfId="3" applyFont="1" applyAlignment="1" applyProtection="1">
      <alignment horizontal="center" vertical="center"/>
    </xf>
    <xf numFmtId="2" fontId="33" fillId="0" borderId="9" xfId="6" applyNumberFormat="1" applyFont="1" applyFill="1" applyBorder="1" applyAlignment="1" applyProtection="1">
      <alignment horizontal="left" vertical="center" wrapText="1"/>
    </xf>
    <xf numFmtId="4" fontId="37" fillId="0" borderId="0" xfId="4" applyNumberFormat="1" applyFont="1" applyFill="1" applyBorder="1" applyAlignment="1" applyProtection="1">
      <alignment vertical="center"/>
    </xf>
    <xf numFmtId="0" fontId="35" fillId="0" borderId="0" xfId="0" applyFont="1" applyAlignment="1" applyProtection="1">
      <alignment vertical="center"/>
    </xf>
    <xf numFmtId="0" fontId="13" fillId="0" borderId="1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left" vertical="center"/>
    </xf>
    <xf numFmtId="4" fontId="13" fillId="0" borderId="0" xfId="6" applyNumberFormat="1" applyFont="1" applyBorder="1" applyAlignment="1" applyProtection="1">
      <alignment vertical="center"/>
    </xf>
    <xf numFmtId="164" fontId="13" fillId="0" borderId="1" xfId="6" applyNumberFormat="1" applyFont="1" applyFill="1" applyBorder="1" applyAlignment="1" applyProtection="1">
      <alignment vertical="center"/>
    </xf>
    <xf numFmtId="0" fontId="32" fillId="0" borderId="0" xfId="4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2" fontId="13" fillId="0" borderId="7" xfId="6" applyNumberFormat="1" applyFont="1" applyBorder="1" applyAlignment="1" applyProtection="1">
      <alignment horizontal="left" vertical="center"/>
    </xf>
    <xf numFmtId="9" fontId="13" fillId="3" borderId="1" xfId="7" applyFont="1" applyFill="1" applyBorder="1" applyAlignment="1" applyProtection="1">
      <alignment horizontal="center" vertical="center"/>
      <protection locked="0"/>
    </xf>
    <xf numFmtId="165" fontId="13" fillId="0" borderId="6" xfId="6" applyNumberFormat="1" applyFont="1" applyBorder="1" applyAlignment="1" applyProtection="1">
      <alignment horizontal="right" vertical="center"/>
    </xf>
    <xf numFmtId="4" fontId="13" fillId="0" borderId="0" xfId="6" applyNumberFormat="1" applyFont="1" applyBorder="1" applyAlignment="1" applyProtection="1">
      <alignment horizontal="right" vertical="center"/>
    </xf>
    <xf numFmtId="4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0" xfId="0" applyNumberFormat="1" applyFont="1" applyProtection="1">
      <protection locked="0"/>
    </xf>
    <xf numFmtId="4" fontId="15" fillId="0" borderId="0" xfId="0" applyNumberFormat="1" applyFont="1" applyAlignment="1" applyProtection="1">
      <alignment horizontal="right"/>
      <protection locked="0"/>
    </xf>
    <xf numFmtId="4" fontId="12" fillId="0" borderId="0" xfId="0" applyNumberFormat="1" applyFont="1" applyAlignment="1" applyProtection="1">
      <alignment horizontal="right"/>
      <protection locked="0"/>
    </xf>
    <xf numFmtId="4" fontId="2" fillId="0" borderId="0" xfId="0" applyNumberFormat="1" applyFont="1" applyProtection="1">
      <protection locked="0"/>
    </xf>
    <xf numFmtId="4" fontId="15" fillId="4" borderId="0" xfId="0" applyNumberFormat="1" applyFont="1" applyFill="1" applyAlignment="1" applyProtection="1">
      <alignment horizontal="right"/>
      <protection locked="0"/>
    </xf>
    <xf numFmtId="4" fontId="4" fillId="4" borderId="0" xfId="0" applyNumberFormat="1" applyFont="1" applyFill="1" applyProtection="1">
      <protection locked="0"/>
    </xf>
    <xf numFmtId="4" fontId="12" fillId="0" borderId="3" xfId="0" applyNumberFormat="1" applyFont="1" applyBorder="1" applyAlignment="1" applyProtection="1">
      <alignment horizontal="right"/>
      <protection locked="0"/>
    </xf>
    <xf numFmtId="4" fontId="12" fillId="0" borderId="0" xfId="0" applyNumberFormat="1" applyFont="1" applyBorder="1" applyAlignment="1" applyProtection="1">
      <alignment horizontal="right"/>
      <protection locked="0"/>
    </xf>
    <xf numFmtId="4" fontId="0" fillId="0" borderId="0" xfId="0" applyNumberFormat="1" applyFont="1" applyAlignment="1" applyProtection="1">
      <alignment horizontal="right"/>
      <protection locked="0"/>
    </xf>
    <xf numFmtId="4" fontId="15" fillId="4" borderId="0" xfId="0" applyNumberFormat="1" applyFont="1" applyFill="1" applyBorder="1" applyAlignment="1" applyProtection="1">
      <alignment horizontal="right"/>
      <protection locked="0"/>
    </xf>
    <xf numFmtId="4" fontId="15" fillId="0" borderId="0" xfId="0" applyNumberFormat="1" applyFont="1" applyBorder="1" applyAlignment="1" applyProtection="1">
      <alignment horizontal="right"/>
      <protection locked="0"/>
    </xf>
    <xf numFmtId="4" fontId="16" fillId="0" borderId="3" xfId="0" applyNumberFormat="1" applyFont="1" applyBorder="1" applyAlignment="1" applyProtection="1">
      <alignment horizontal="right"/>
      <protection locked="0"/>
    </xf>
    <xf numFmtId="4" fontId="16" fillId="0" borderId="2" xfId="0" applyNumberFormat="1" applyFont="1" applyBorder="1" applyAlignment="1" applyProtection="1">
      <alignment horizontal="right"/>
      <protection locked="0"/>
    </xf>
    <xf numFmtId="4" fontId="12" fillId="0" borderId="0" xfId="0" applyNumberFormat="1" applyFont="1" applyBorder="1" applyProtection="1">
      <protection locked="0"/>
    </xf>
    <xf numFmtId="4" fontId="15" fillId="0" borderId="0" xfId="0" applyNumberFormat="1" applyFont="1" applyProtection="1">
      <protection locked="0"/>
    </xf>
    <xf numFmtId="4" fontId="15" fillId="0" borderId="0" xfId="0" applyNumberFormat="1" applyFont="1" applyBorder="1" applyProtection="1">
      <protection locked="0"/>
    </xf>
    <xf numFmtId="4" fontId="0" fillId="0" borderId="0" xfId="0" applyNumberFormat="1" applyFont="1" applyBorder="1" applyProtection="1">
      <protection locked="0"/>
    </xf>
    <xf numFmtId="0" fontId="2" fillId="0" borderId="0" xfId="0" applyFont="1" applyProtection="1">
      <protection locked="0"/>
    </xf>
    <xf numFmtId="2" fontId="4" fillId="4" borderId="0" xfId="0" applyNumberFormat="1" applyFont="1" applyFill="1" applyProtection="1">
      <protection locked="0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</xf>
    <xf numFmtId="4" fontId="4" fillId="2" borderId="1" xfId="0" applyNumberFormat="1" applyFont="1" applyFill="1" applyBorder="1" applyAlignment="1" applyProtection="1">
      <alignment horizontal="center" vertical="center"/>
    </xf>
    <xf numFmtId="4" fontId="4" fillId="2" borderId="1" xfId="0" applyNumberFormat="1" applyFont="1" applyFill="1" applyBorder="1" applyAlignment="1" applyProtection="1">
      <alignment horizontal="center" vertical="center" wrapText="1"/>
    </xf>
    <xf numFmtId="167" fontId="4" fillId="2" borderId="1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Alignment="1" applyProtection="1">
      <alignment horizontal="left"/>
    </xf>
    <xf numFmtId="49" fontId="2" fillId="0" borderId="0" xfId="0" applyNumberFormat="1" applyFont="1" applyAlignment="1" applyProtection="1">
      <alignment horizontal="left" vertical="top"/>
    </xf>
    <xf numFmtId="0" fontId="2" fillId="0" borderId="0" xfId="0" applyFont="1" applyAlignment="1" applyProtection="1">
      <alignment horizontal="right"/>
    </xf>
    <xf numFmtId="4" fontId="2" fillId="0" borderId="0" xfId="0" applyNumberFormat="1" applyFont="1" applyAlignment="1" applyProtection="1">
      <alignment horizontal="right"/>
    </xf>
    <xf numFmtId="4" fontId="2" fillId="0" borderId="0" xfId="0" applyNumberFormat="1" applyFont="1" applyAlignment="1" applyProtection="1">
      <alignment vertical="top"/>
    </xf>
    <xf numFmtId="4" fontId="0" fillId="0" borderId="0" xfId="0" applyNumberFormat="1" applyFont="1" applyProtection="1"/>
    <xf numFmtId="167" fontId="0" fillId="0" borderId="0" xfId="0" applyNumberFormat="1" applyFont="1" applyProtection="1"/>
    <xf numFmtId="49" fontId="12" fillId="0" borderId="0" xfId="0" applyNumberFormat="1" applyFont="1" applyBorder="1" applyAlignment="1" applyProtection="1">
      <alignment horizontal="left" vertical="top"/>
    </xf>
    <xf numFmtId="0" fontId="14" fillId="0" borderId="0" xfId="0" applyFont="1" applyBorder="1" applyAlignment="1" applyProtection="1">
      <alignment horizontal="right"/>
    </xf>
    <xf numFmtId="4" fontId="14" fillId="0" borderId="0" xfId="0" applyNumberFormat="1" applyFont="1" applyBorder="1" applyAlignment="1" applyProtection="1">
      <alignment horizontal="right"/>
    </xf>
    <xf numFmtId="4" fontId="15" fillId="0" borderId="0" xfId="0" applyNumberFormat="1" applyFont="1" applyAlignment="1" applyProtection="1">
      <alignment horizontal="right"/>
    </xf>
    <xf numFmtId="167" fontId="15" fillId="0" borderId="0" xfId="0" applyNumberFormat="1" applyFont="1" applyAlignment="1" applyProtection="1">
      <alignment horizontal="right"/>
    </xf>
    <xf numFmtId="167" fontId="15" fillId="0" borderId="0" xfId="0" applyNumberFormat="1" applyFont="1" applyFill="1" applyBorder="1" applyAlignment="1" applyProtection="1">
      <alignment horizontal="right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top"/>
    </xf>
    <xf numFmtId="0" fontId="13" fillId="0" borderId="0" xfId="0" applyFont="1" applyAlignment="1" applyProtection="1">
      <alignment horizontal="right"/>
    </xf>
    <xf numFmtId="4" fontId="13" fillId="0" borderId="0" xfId="0" applyNumberFormat="1" applyFont="1" applyAlignment="1" applyProtection="1">
      <alignment horizontal="right"/>
    </xf>
    <xf numFmtId="4" fontId="12" fillId="0" borderId="0" xfId="0" applyNumberFormat="1" applyFont="1" applyAlignment="1" applyProtection="1">
      <alignment horizontal="right"/>
    </xf>
    <xf numFmtId="167" fontId="12" fillId="0" borderId="0" xfId="0" applyNumberFormat="1" applyFont="1" applyBorder="1" applyAlignment="1" applyProtection="1">
      <alignment horizontal="right"/>
    </xf>
    <xf numFmtId="0" fontId="3" fillId="0" borderId="0" xfId="0" applyFont="1" applyBorder="1" applyProtection="1"/>
    <xf numFmtId="0" fontId="3" fillId="0" borderId="0" xfId="0" applyFont="1" applyProtection="1"/>
    <xf numFmtId="49" fontId="15" fillId="0" borderId="0" xfId="0" applyNumberFormat="1" applyFont="1" applyAlignment="1" applyProtection="1">
      <alignment horizontal="left" vertical="top"/>
    </xf>
    <xf numFmtId="0" fontId="14" fillId="0" borderId="0" xfId="0" applyFont="1" applyAlignment="1" applyProtection="1">
      <alignment horizontal="right"/>
    </xf>
    <xf numFmtId="4" fontId="14" fillId="0" borderId="0" xfId="0" applyNumberFormat="1" applyFont="1" applyAlignment="1" applyProtection="1">
      <alignment horizontal="right"/>
    </xf>
    <xf numFmtId="0" fontId="2" fillId="0" borderId="0" xfId="0" applyFont="1" applyProtection="1"/>
    <xf numFmtId="49" fontId="15" fillId="0" borderId="0" xfId="0" applyNumberFormat="1" applyFont="1" applyAlignment="1" applyProtection="1">
      <alignment horizontal="left"/>
    </xf>
    <xf numFmtId="49" fontId="14" fillId="0" borderId="0" xfId="0" applyNumberFormat="1" applyFont="1" applyAlignment="1" applyProtection="1">
      <alignment horizontal="left" vertical="top"/>
    </xf>
    <xf numFmtId="49" fontId="15" fillId="0" borderId="0" xfId="0" applyNumberFormat="1" applyFont="1" applyAlignment="1" applyProtection="1">
      <alignment horizontal="center" vertical="top"/>
    </xf>
    <xf numFmtId="49" fontId="15" fillId="0" borderId="0" xfId="0" applyNumberFormat="1" applyFont="1" applyAlignment="1" applyProtection="1">
      <alignment horizontal="left" vertical="top" wrapText="1"/>
    </xf>
    <xf numFmtId="4" fontId="2" fillId="0" borderId="0" xfId="0" applyNumberFormat="1" applyFont="1" applyProtection="1"/>
    <xf numFmtId="167" fontId="2" fillId="0" borderId="0" xfId="0" applyNumberFormat="1" applyFont="1" applyProtection="1"/>
    <xf numFmtId="0" fontId="15" fillId="0" borderId="0" xfId="0" applyFont="1" applyAlignment="1" applyProtection="1">
      <alignment horizontal="right"/>
    </xf>
    <xf numFmtId="4" fontId="16" fillId="0" borderId="0" xfId="0" applyNumberFormat="1" applyFont="1" applyAlignment="1" applyProtection="1">
      <alignment horizontal="right"/>
    </xf>
    <xf numFmtId="0" fontId="15" fillId="0" borderId="0" xfId="2" applyNumberFormat="1" applyFont="1" applyFill="1" applyBorder="1" applyAlignment="1" applyProtection="1">
      <alignment horizontal="left" vertical="top" wrapText="1"/>
    </xf>
    <xf numFmtId="4" fontId="12" fillId="0" borderId="3" xfId="0" applyNumberFormat="1" applyFont="1" applyBorder="1" applyAlignment="1" applyProtection="1">
      <alignment vertical="top"/>
    </xf>
    <xf numFmtId="0" fontId="15" fillId="0" borderId="3" xfId="0" applyFont="1" applyBorder="1" applyAlignment="1" applyProtection="1">
      <alignment horizontal="right"/>
    </xf>
    <xf numFmtId="4" fontId="12" fillId="0" borderId="3" xfId="0" applyNumberFormat="1" applyFont="1" applyBorder="1" applyAlignment="1" applyProtection="1">
      <alignment horizontal="right"/>
    </xf>
    <xf numFmtId="167" fontId="12" fillId="0" borderId="3" xfId="0" applyNumberFormat="1" applyFont="1" applyBorder="1" applyAlignment="1" applyProtection="1">
      <alignment horizontal="right"/>
    </xf>
    <xf numFmtId="49" fontId="15" fillId="0" borderId="0" xfId="0" applyNumberFormat="1" applyFont="1" applyBorder="1" applyAlignment="1" applyProtection="1">
      <alignment horizontal="left" vertical="top" wrapText="1"/>
    </xf>
    <xf numFmtId="0" fontId="15" fillId="0" borderId="0" xfId="0" applyFont="1" applyBorder="1" applyAlignment="1" applyProtection="1">
      <alignment horizontal="right"/>
    </xf>
    <xf numFmtId="4" fontId="12" fillId="0" borderId="0" xfId="0" applyNumberFormat="1" applyFont="1" applyBorder="1" applyAlignment="1" applyProtection="1">
      <alignment horizontal="right"/>
    </xf>
    <xf numFmtId="4" fontId="15" fillId="0" borderId="0" xfId="0" applyNumberFormat="1" applyFont="1" applyBorder="1" applyAlignment="1" applyProtection="1">
      <alignment horizontal="right"/>
    </xf>
    <xf numFmtId="0" fontId="4" fillId="0" borderId="0" xfId="0" applyFont="1" applyProtection="1"/>
    <xf numFmtId="49" fontId="17" fillId="0" borderId="0" xfId="0" applyNumberFormat="1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top"/>
    </xf>
    <xf numFmtId="4" fontId="7" fillId="0" borderId="0" xfId="0" applyNumberFormat="1" applyFont="1" applyAlignment="1" applyProtection="1">
      <alignment horizontal="right"/>
    </xf>
    <xf numFmtId="4" fontId="7" fillId="0" borderId="0" xfId="0" applyNumberFormat="1" applyFont="1" applyProtection="1"/>
    <xf numFmtId="2" fontId="15" fillId="0" borderId="0" xfId="0" applyNumberFormat="1" applyFont="1" applyAlignment="1" applyProtection="1">
      <alignment horizontal="left" vertical="top" wrapText="1"/>
    </xf>
    <xf numFmtId="0" fontId="4" fillId="0" borderId="0" xfId="0" applyFont="1" applyAlignment="1" applyProtection="1">
      <alignment horizontal="right"/>
    </xf>
    <xf numFmtId="4" fontId="6" fillId="0" borderId="0" xfId="0" applyNumberFormat="1" applyFont="1" applyAlignment="1" applyProtection="1">
      <alignment horizontal="right"/>
    </xf>
    <xf numFmtId="0" fontId="24" fillId="0" borderId="0" xfId="0" applyFont="1" applyProtection="1"/>
    <xf numFmtId="4" fontId="24" fillId="0" borderId="0" xfId="0" applyNumberFormat="1" applyFont="1" applyProtection="1"/>
    <xf numFmtId="2" fontId="12" fillId="0" borderId="3" xfId="0" applyNumberFormat="1" applyFont="1" applyBorder="1" applyAlignment="1" applyProtection="1">
      <alignment horizontal="left" vertical="top"/>
    </xf>
    <xf numFmtId="4" fontId="16" fillId="0" borderId="3" xfId="0" applyNumberFormat="1" applyFont="1" applyBorder="1" applyAlignment="1" applyProtection="1">
      <alignment horizontal="right"/>
    </xf>
    <xf numFmtId="2" fontId="12" fillId="0" borderId="0" xfId="0" applyNumberFormat="1" applyFont="1" applyBorder="1" applyAlignment="1" applyProtection="1">
      <alignment horizontal="left" vertical="top"/>
    </xf>
    <xf numFmtId="4" fontId="16" fillId="0" borderId="0" xfId="0" applyNumberFormat="1" applyFont="1" applyBorder="1" applyAlignment="1" applyProtection="1">
      <alignment horizontal="right"/>
    </xf>
    <xf numFmtId="49" fontId="12" fillId="0" borderId="0" xfId="0" applyNumberFormat="1" applyFont="1" applyBorder="1" applyAlignment="1" applyProtection="1">
      <alignment horizontal="center" vertical="top"/>
    </xf>
    <xf numFmtId="49" fontId="12" fillId="0" borderId="0" xfId="0" applyNumberFormat="1" applyFont="1" applyBorder="1" applyAlignment="1" applyProtection="1">
      <alignment horizontal="left" vertical="top" wrapText="1"/>
    </xf>
    <xf numFmtId="0" fontId="0" fillId="0" borderId="0" xfId="0" applyFont="1" applyProtection="1"/>
    <xf numFmtId="49" fontId="13" fillId="0" borderId="0" xfId="0" applyNumberFormat="1" applyFont="1" applyBorder="1" applyAlignment="1" applyProtection="1">
      <alignment horizontal="center" vertical="top"/>
    </xf>
    <xf numFmtId="49" fontId="13" fillId="0" borderId="0" xfId="0" applyNumberFormat="1" applyFont="1" applyBorder="1" applyAlignment="1" applyProtection="1">
      <alignment horizontal="left" vertical="top" wrapText="1"/>
    </xf>
    <xf numFmtId="49" fontId="15" fillId="0" borderId="0" xfId="0" applyNumberFormat="1" applyFont="1" applyFill="1" applyAlignment="1" applyProtection="1">
      <alignment horizontal="center" vertical="top"/>
    </xf>
    <xf numFmtId="4" fontId="0" fillId="0" borderId="0" xfId="0" applyNumberFormat="1" applyFont="1" applyAlignment="1" applyProtection="1">
      <alignment horizontal="right"/>
    </xf>
    <xf numFmtId="49" fontId="4" fillId="0" borderId="0" xfId="0" applyNumberFormat="1" applyFont="1" applyAlignment="1" applyProtection="1">
      <alignment horizontal="left" vertical="top" wrapText="1"/>
    </xf>
    <xf numFmtId="0" fontId="4" fillId="0" borderId="0" xfId="0" applyFont="1" applyAlignment="1" applyProtection="1"/>
    <xf numFmtId="2" fontId="4" fillId="0" borderId="0" xfId="0" applyNumberFormat="1" applyFont="1" applyProtection="1"/>
    <xf numFmtId="4" fontId="4" fillId="0" borderId="0" xfId="0" applyNumberFormat="1" applyFont="1" applyAlignment="1" applyProtection="1"/>
    <xf numFmtId="4" fontId="4" fillId="0" borderId="0" xfId="0" applyNumberFormat="1" applyFont="1" applyAlignment="1" applyProtection="1">
      <alignment horizontal="right"/>
    </xf>
    <xf numFmtId="49" fontId="15" fillId="0" borderId="0" xfId="0" applyNumberFormat="1" applyFont="1" applyBorder="1" applyAlignment="1" applyProtection="1">
      <alignment horizontal="center" vertical="top"/>
    </xf>
    <xf numFmtId="4" fontId="18" fillId="0" borderId="0" xfId="0" applyNumberFormat="1" applyFont="1" applyBorder="1" applyAlignment="1" applyProtection="1">
      <alignment horizontal="right"/>
    </xf>
    <xf numFmtId="167" fontId="0" fillId="0" borderId="0" xfId="0" applyNumberFormat="1" applyFont="1" applyAlignment="1" applyProtection="1">
      <alignment horizontal="right"/>
    </xf>
    <xf numFmtId="49" fontId="15" fillId="0" borderId="0" xfId="0" applyNumberFormat="1" applyFont="1" applyBorder="1" applyAlignment="1" applyProtection="1">
      <alignment horizontal="left" vertical="top"/>
    </xf>
    <xf numFmtId="167" fontId="15" fillId="0" borderId="0" xfId="0" applyNumberFormat="1" applyFont="1" applyBorder="1" applyAlignment="1" applyProtection="1">
      <alignment horizontal="right"/>
    </xf>
    <xf numFmtId="0" fontId="0" fillId="0" borderId="0" xfId="0" applyFont="1" applyBorder="1" applyProtection="1"/>
    <xf numFmtId="49" fontId="12" fillId="0" borderId="2" xfId="0" applyNumberFormat="1" applyFont="1" applyBorder="1" applyAlignment="1" applyProtection="1">
      <alignment horizontal="left" vertical="top"/>
    </xf>
    <xf numFmtId="0" fontId="15" fillId="0" borderId="2" xfId="0" applyFont="1" applyBorder="1" applyAlignment="1" applyProtection="1">
      <alignment horizontal="right"/>
    </xf>
    <xf numFmtId="4" fontId="16" fillId="0" borderId="2" xfId="0" applyNumberFormat="1" applyFont="1" applyBorder="1" applyAlignment="1" applyProtection="1">
      <alignment horizontal="right"/>
    </xf>
    <xf numFmtId="167" fontId="12" fillId="0" borderId="2" xfId="0" applyNumberFormat="1" applyFont="1" applyBorder="1" applyAlignment="1" applyProtection="1">
      <alignment horizontal="right"/>
    </xf>
    <xf numFmtId="0" fontId="0" fillId="0" borderId="0" xfId="0" applyBorder="1" applyProtection="1"/>
    <xf numFmtId="49" fontId="4" fillId="0" borderId="0" xfId="0" applyNumberFormat="1" applyFont="1" applyBorder="1" applyAlignment="1" applyProtection="1">
      <alignment horizontal="center" vertical="top"/>
    </xf>
    <xf numFmtId="49" fontId="4" fillId="0" borderId="0" xfId="0" applyNumberFormat="1" applyFont="1" applyBorder="1" applyAlignment="1" applyProtection="1">
      <alignment horizontal="left" vertical="top"/>
    </xf>
    <xf numFmtId="0" fontId="4" fillId="0" borderId="0" xfId="0" applyFont="1" applyBorder="1" applyAlignment="1" applyProtection="1">
      <alignment horizontal="right"/>
    </xf>
    <xf numFmtId="4" fontId="6" fillId="0" borderId="0" xfId="0" applyNumberFormat="1" applyFont="1" applyBorder="1" applyAlignment="1" applyProtection="1">
      <alignment horizontal="right"/>
    </xf>
    <xf numFmtId="4" fontId="6" fillId="0" borderId="0" xfId="0" applyNumberFormat="1" applyFont="1" applyBorder="1" applyProtection="1"/>
    <xf numFmtId="4" fontId="12" fillId="0" borderId="0" xfId="0" applyNumberFormat="1" applyFont="1" applyBorder="1" applyProtection="1"/>
    <xf numFmtId="167" fontId="15" fillId="0" borderId="0" xfId="0" applyNumberFormat="1" applyFont="1" applyBorder="1" applyProtection="1"/>
    <xf numFmtId="4" fontId="15" fillId="0" borderId="0" xfId="0" applyNumberFormat="1" applyFont="1" applyProtection="1"/>
    <xf numFmtId="4" fontId="15" fillId="0" borderId="0" xfId="0" applyNumberFormat="1" applyFont="1" applyBorder="1" applyProtection="1"/>
    <xf numFmtId="4" fontId="0" fillId="0" borderId="0" xfId="0" applyNumberFormat="1" applyFont="1" applyBorder="1" applyProtection="1"/>
    <xf numFmtId="167" fontId="0" fillId="0" borderId="0" xfId="0" applyNumberFormat="1" applyFont="1" applyBorder="1" applyProtection="1"/>
    <xf numFmtId="49" fontId="4" fillId="0" borderId="0" xfId="0" applyNumberFormat="1" applyFont="1" applyBorder="1" applyAlignment="1" applyProtection="1">
      <alignment horizontal="left"/>
    </xf>
    <xf numFmtId="49" fontId="4" fillId="0" borderId="0" xfId="0" applyNumberFormat="1" applyFont="1" applyAlignment="1" applyProtection="1">
      <alignment horizontal="left" vertical="top"/>
    </xf>
    <xf numFmtId="4" fontId="6" fillId="0" borderId="0" xfId="0" applyNumberFormat="1" applyFont="1" applyProtection="1"/>
    <xf numFmtId="2" fontId="4" fillId="2" borderId="1" xfId="0" applyNumberFormat="1" applyFont="1" applyFill="1" applyBorder="1" applyAlignment="1" applyProtection="1">
      <alignment horizontal="center" vertical="center"/>
    </xf>
    <xf numFmtId="2" fontId="2" fillId="0" borderId="0" xfId="0" applyNumberFormat="1" applyFont="1" applyAlignment="1" applyProtection="1">
      <alignment horizontal="right"/>
    </xf>
    <xf numFmtId="2" fontId="2" fillId="0" borderId="0" xfId="0" applyNumberFormat="1" applyFont="1" applyAlignment="1" applyProtection="1">
      <alignment vertical="top"/>
    </xf>
    <xf numFmtId="49" fontId="22" fillId="0" borderId="0" xfId="0" applyNumberFormat="1" applyFont="1" applyBorder="1" applyAlignment="1" applyProtection="1">
      <alignment horizontal="left" vertical="top"/>
    </xf>
    <xf numFmtId="49" fontId="22" fillId="0" borderId="0" xfId="0" applyNumberFormat="1" applyFont="1" applyBorder="1" applyAlignment="1" applyProtection="1">
      <alignment horizontal="left" vertical="top" wrapText="1"/>
    </xf>
    <xf numFmtId="0" fontId="0" fillId="0" borderId="0" xfId="0" applyAlignment="1" applyProtection="1">
      <alignment horizontal="right" wrapText="1"/>
    </xf>
    <xf numFmtId="0" fontId="0" fillId="0" borderId="0" xfId="0" applyAlignment="1" applyProtection="1">
      <alignment wrapText="1"/>
    </xf>
    <xf numFmtId="167" fontId="0" fillId="0" borderId="0" xfId="0" applyNumberFormat="1" applyAlignment="1" applyProtection="1">
      <alignment wrapText="1"/>
    </xf>
    <xf numFmtId="49" fontId="3" fillId="0" borderId="0" xfId="0" applyNumberFormat="1" applyFont="1" applyBorder="1" applyAlignment="1" applyProtection="1">
      <alignment horizontal="left" vertical="top"/>
    </xf>
    <xf numFmtId="0" fontId="0" fillId="0" borderId="0" xfId="0" applyAlignment="1" applyProtection="1">
      <alignment horizontal="right"/>
    </xf>
    <xf numFmtId="0" fontId="0" fillId="0" borderId="0" xfId="0" applyAlignment="1" applyProtection="1"/>
    <xf numFmtId="167" fontId="0" fillId="0" borderId="0" xfId="0" applyNumberFormat="1" applyAlignment="1" applyProtection="1"/>
    <xf numFmtId="49" fontId="22" fillId="0" borderId="0" xfId="0" applyNumberFormat="1" applyFont="1" applyAlignment="1" applyProtection="1">
      <alignment horizontal="left" vertical="top"/>
    </xf>
    <xf numFmtId="0" fontId="22" fillId="0" borderId="0" xfId="0" applyFont="1" applyAlignment="1" applyProtection="1">
      <alignment horizontal="right"/>
    </xf>
    <xf numFmtId="2" fontId="22" fillId="0" borderId="0" xfId="0" applyNumberFormat="1" applyFont="1" applyAlignment="1" applyProtection="1">
      <alignment horizontal="right"/>
    </xf>
    <xf numFmtId="4" fontId="0" fillId="0" borderId="0" xfId="0" applyNumberFormat="1" applyFont="1" applyFill="1" applyBorder="1" applyAlignment="1" applyProtection="1">
      <alignment horizontal="right"/>
    </xf>
    <xf numFmtId="167" fontId="0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Border="1" applyAlignment="1" applyProtection="1">
      <alignment horizontal="right"/>
    </xf>
    <xf numFmtId="49" fontId="4" fillId="0" borderId="0" xfId="0" applyNumberFormat="1" applyFont="1" applyAlignment="1" applyProtection="1">
      <alignment horizontal="center" vertical="top"/>
    </xf>
    <xf numFmtId="2" fontId="7" fillId="0" borderId="0" xfId="0" applyNumberFormat="1" applyFont="1" applyAlignment="1" applyProtection="1">
      <alignment horizontal="right"/>
    </xf>
    <xf numFmtId="2" fontId="7" fillId="0" borderId="0" xfId="0" applyNumberFormat="1" applyFont="1" applyProtection="1"/>
    <xf numFmtId="2" fontId="4" fillId="0" borderId="0" xfId="0" applyNumberFormat="1" applyFont="1" applyAlignment="1" applyProtection="1">
      <alignment horizontal="right"/>
    </xf>
    <xf numFmtId="0" fontId="0" fillId="0" borderId="0" xfId="0" applyFont="1" applyAlignment="1" applyProtection="1">
      <alignment horizontal="left" vertical="top"/>
    </xf>
    <xf numFmtId="0" fontId="0" fillId="0" borderId="0" xfId="0" applyFont="1" applyAlignment="1" applyProtection="1">
      <alignment horizontal="right"/>
    </xf>
    <xf numFmtId="4" fontId="12" fillId="0" borderId="3" xfId="0" applyNumberFormat="1" applyFont="1" applyBorder="1" applyAlignment="1" applyProtection="1">
      <alignment horizontal="left" vertical="top"/>
    </xf>
    <xf numFmtId="0" fontId="4" fillId="0" borderId="3" xfId="0" applyFont="1" applyBorder="1" applyAlignment="1" applyProtection="1">
      <alignment horizontal="right"/>
    </xf>
    <xf numFmtId="2" fontId="22" fillId="0" borderId="3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left" vertical="top"/>
    </xf>
    <xf numFmtId="2" fontId="4" fillId="0" borderId="0" xfId="0" applyNumberFormat="1" applyFont="1" applyAlignment="1" applyProtection="1">
      <alignment horizontal="left" vertical="top" wrapText="1"/>
    </xf>
    <xf numFmtId="2" fontId="4" fillId="0" borderId="0" xfId="0" applyNumberFormat="1" applyFont="1" applyAlignment="1" applyProtection="1">
      <alignment horizontal="right" wrapText="1"/>
    </xf>
    <xf numFmtId="2" fontId="15" fillId="0" borderId="0" xfId="0" applyNumberFormat="1" applyFont="1" applyAlignment="1" applyProtection="1">
      <alignment horizontal="right"/>
    </xf>
    <xf numFmtId="2" fontId="15" fillId="0" borderId="0" xfId="0" applyNumberFormat="1" applyFont="1" applyAlignment="1" applyProtection="1">
      <alignment horizontal="left" vertical="top"/>
    </xf>
    <xf numFmtId="2" fontId="4" fillId="0" borderId="0" xfId="0" applyNumberFormat="1" applyFont="1" applyAlignment="1" applyProtection="1">
      <alignment horizontal="left" vertical="top"/>
    </xf>
    <xf numFmtId="2" fontId="6" fillId="0" borderId="0" xfId="0" applyNumberFormat="1" applyFont="1" applyAlignment="1" applyProtection="1">
      <alignment horizontal="right"/>
    </xf>
    <xf numFmtId="2" fontId="22" fillId="0" borderId="3" xfId="0" applyNumberFormat="1" applyFont="1" applyBorder="1" applyAlignment="1" applyProtection="1">
      <alignment horizontal="left" vertical="top"/>
    </xf>
    <xf numFmtId="2" fontId="6" fillId="0" borderId="3" xfId="0" applyNumberFormat="1" applyFont="1" applyBorder="1" applyAlignment="1" applyProtection="1">
      <alignment horizontal="right"/>
    </xf>
    <xf numFmtId="4" fontId="15" fillId="0" borderId="3" xfId="0" applyNumberFormat="1" applyFont="1" applyBorder="1" applyAlignment="1" applyProtection="1">
      <alignment horizontal="right"/>
    </xf>
    <xf numFmtId="2" fontId="22" fillId="0" borderId="0" xfId="0" applyNumberFormat="1" applyFont="1" applyBorder="1" applyAlignment="1" applyProtection="1">
      <alignment horizontal="left" vertical="top"/>
    </xf>
    <xf numFmtId="2" fontId="6" fillId="0" borderId="0" xfId="0" applyNumberFormat="1" applyFont="1" applyBorder="1" applyAlignment="1" applyProtection="1">
      <alignment horizontal="right"/>
    </xf>
    <xf numFmtId="49" fontId="22" fillId="0" borderId="0" xfId="0" applyNumberFormat="1" applyFont="1" applyBorder="1" applyAlignment="1" applyProtection="1">
      <alignment horizontal="center" vertical="top"/>
    </xf>
    <xf numFmtId="49" fontId="3" fillId="0" borderId="0" xfId="0" applyNumberFormat="1" applyFont="1" applyBorder="1" applyAlignment="1" applyProtection="1">
      <alignment horizontal="center" vertical="top"/>
    </xf>
    <xf numFmtId="49" fontId="3" fillId="0" borderId="0" xfId="0" applyNumberFormat="1" applyFont="1" applyBorder="1" applyAlignment="1" applyProtection="1">
      <alignment horizontal="left" vertical="top" wrapText="1"/>
    </xf>
    <xf numFmtId="49" fontId="4" fillId="0" borderId="0" xfId="0" applyNumberFormat="1" applyFont="1" applyFill="1" applyAlignment="1" applyProtection="1">
      <alignment horizontal="center" vertical="top"/>
    </xf>
    <xf numFmtId="2" fontId="4" fillId="0" borderId="0" xfId="0" applyNumberFormat="1" applyFont="1" applyFill="1" applyAlignment="1" applyProtection="1">
      <alignment horizontal="right"/>
    </xf>
    <xf numFmtId="4" fontId="6" fillId="0" borderId="3" xfId="0" applyNumberFormat="1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right"/>
    </xf>
    <xf numFmtId="2" fontId="7" fillId="0" borderId="0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left" vertical="top" wrapText="1"/>
    </xf>
    <xf numFmtId="49" fontId="23" fillId="0" borderId="2" xfId="0" applyNumberFormat="1" applyFont="1" applyBorder="1" applyAlignment="1" applyProtection="1">
      <alignment horizontal="left" vertical="top"/>
    </xf>
    <xf numFmtId="0" fontId="4" fillId="0" borderId="2" xfId="0" applyFont="1" applyBorder="1" applyAlignment="1" applyProtection="1">
      <alignment horizontal="right"/>
    </xf>
    <xf numFmtId="2" fontId="6" fillId="0" borderId="2" xfId="0" applyNumberFormat="1" applyFont="1" applyBorder="1" applyAlignment="1" applyProtection="1">
      <alignment horizontal="right"/>
    </xf>
    <xf numFmtId="4" fontId="0" fillId="0" borderId="2" xfId="0" applyNumberFormat="1" applyFont="1" applyBorder="1" applyAlignment="1" applyProtection="1">
      <alignment horizontal="right"/>
    </xf>
    <xf numFmtId="49" fontId="23" fillId="0" borderId="0" xfId="0" applyNumberFormat="1" applyFont="1" applyBorder="1" applyAlignment="1" applyProtection="1">
      <alignment horizontal="left" vertical="top"/>
    </xf>
    <xf numFmtId="4" fontId="0" fillId="0" borderId="0" xfId="0" applyNumberFormat="1" applyFont="1" applyBorder="1" applyAlignment="1" applyProtection="1">
      <alignment horizontal="right"/>
    </xf>
    <xf numFmtId="49" fontId="27" fillId="0" borderId="0" xfId="0" applyNumberFormat="1" applyFont="1" applyAlignment="1" applyProtection="1">
      <alignment wrapText="1"/>
    </xf>
    <xf numFmtId="49" fontId="27" fillId="0" borderId="0" xfId="0" applyNumberFormat="1" applyFont="1" applyAlignment="1" applyProtection="1"/>
    <xf numFmtId="2" fontId="6" fillId="0" borderId="0" xfId="0" applyNumberFormat="1" applyFont="1" applyBorder="1" applyProtection="1"/>
    <xf numFmtId="2" fontId="6" fillId="0" borderId="0" xfId="0" applyNumberFormat="1" applyFont="1" applyProtection="1"/>
    <xf numFmtId="2" fontId="15" fillId="0" borderId="0" xfId="0" applyNumberFormat="1" applyFont="1" applyAlignment="1" applyProtection="1">
      <alignment horizontal="right" wrapText="1"/>
    </xf>
    <xf numFmtId="49" fontId="20" fillId="0" borderId="0" xfId="0" applyNumberFormat="1" applyFont="1" applyBorder="1" applyAlignment="1" applyProtection="1">
      <alignment horizontal="left" vertical="top" wrapText="1"/>
    </xf>
    <xf numFmtId="0" fontId="20" fillId="0" borderId="0" xfId="0" applyFont="1" applyBorder="1" applyAlignment="1" applyProtection="1">
      <alignment horizontal="right"/>
    </xf>
    <xf numFmtId="4" fontId="26" fillId="0" borderId="0" xfId="0" applyNumberFormat="1" applyFont="1" applyBorder="1" applyAlignment="1" applyProtection="1">
      <alignment horizontal="right"/>
    </xf>
    <xf numFmtId="49" fontId="19" fillId="0" borderId="0" xfId="0" applyNumberFormat="1" applyFont="1" applyBorder="1" applyAlignment="1" applyProtection="1">
      <alignment horizontal="left" vertical="top" wrapText="1"/>
    </xf>
    <xf numFmtId="4" fontId="21" fillId="0" borderId="0" xfId="0" applyNumberFormat="1" applyFont="1" applyBorder="1" applyAlignment="1" applyProtection="1">
      <alignment horizontal="right"/>
    </xf>
    <xf numFmtId="49" fontId="23" fillId="0" borderId="0" xfId="0" applyNumberFormat="1" applyFont="1" applyBorder="1" applyAlignment="1" applyProtection="1">
      <alignment horizontal="left" vertical="top" wrapText="1"/>
    </xf>
    <xf numFmtId="4" fontId="12" fillId="0" borderId="0" xfId="0" applyNumberFormat="1" applyFont="1" applyBorder="1" applyAlignment="1" applyProtection="1">
      <alignment horizontal="left" vertical="top"/>
    </xf>
    <xf numFmtId="2" fontId="22" fillId="0" borderId="0" xfId="0" applyNumberFormat="1" applyFont="1" applyBorder="1" applyAlignment="1" applyProtection="1">
      <alignment horizontal="right"/>
    </xf>
    <xf numFmtId="4" fontId="22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Alignment="1" applyProtection="1">
      <alignment horizontal="left" vertical="top" wrapText="1"/>
    </xf>
    <xf numFmtId="49" fontId="15" fillId="0" borderId="0" xfId="0" applyNumberFormat="1" applyFont="1" applyFill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top" wrapText="1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protection locked="0"/>
    </xf>
    <xf numFmtId="4" fontId="0" fillId="0" borderId="0" xfId="0" applyNumberFormat="1" applyFont="1" applyFill="1" applyBorder="1" applyAlignment="1" applyProtection="1">
      <alignment horizontal="right"/>
      <protection locked="0"/>
    </xf>
    <xf numFmtId="4" fontId="15" fillId="0" borderId="3" xfId="0" applyNumberFormat="1" applyFont="1" applyBorder="1" applyAlignment="1" applyProtection="1">
      <alignment horizontal="right"/>
      <protection locked="0"/>
    </xf>
    <xf numFmtId="4" fontId="0" fillId="4" borderId="0" xfId="0" applyNumberFormat="1" applyFont="1" applyFill="1" applyBorder="1" applyAlignment="1" applyProtection="1">
      <alignment horizontal="right"/>
      <protection locked="0"/>
    </xf>
    <xf numFmtId="4" fontId="6" fillId="0" borderId="3" xfId="0" applyNumberFormat="1" applyFont="1" applyBorder="1" applyAlignment="1" applyProtection="1">
      <alignment horizontal="right"/>
      <protection locked="0"/>
    </xf>
    <xf numFmtId="4" fontId="6" fillId="0" borderId="0" xfId="0" applyNumberFormat="1" applyFont="1" applyBorder="1" applyAlignment="1" applyProtection="1">
      <alignment horizontal="right"/>
      <protection locked="0"/>
    </xf>
    <xf numFmtId="4" fontId="0" fillId="0" borderId="2" xfId="0" applyNumberFormat="1" applyFont="1" applyBorder="1" applyAlignment="1" applyProtection="1">
      <alignment horizontal="right"/>
      <protection locked="0"/>
    </xf>
    <xf numFmtId="4" fontId="0" fillId="0" borderId="0" xfId="0" applyNumberFormat="1" applyFont="1" applyBorder="1" applyAlignment="1" applyProtection="1">
      <alignment horizontal="right"/>
      <protection locked="0"/>
    </xf>
    <xf numFmtId="49" fontId="27" fillId="0" borderId="0" xfId="0" applyNumberFormat="1" applyFont="1" applyAlignment="1" applyProtection="1">
      <alignment wrapText="1"/>
      <protection locked="0"/>
    </xf>
    <xf numFmtId="49" fontId="27" fillId="0" borderId="0" xfId="0" applyNumberFormat="1" applyFont="1" applyAlignment="1" applyProtection="1">
      <protection locked="0"/>
    </xf>
    <xf numFmtId="0" fontId="24" fillId="0" borderId="0" xfId="0" applyFont="1" applyProtection="1">
      <protection locked="0"/>
    </xf>
    <xf numFmtId="4" fontId="22" fillId="0" borderId="0" xfId="0" applyNumberFormat="1" applyFont="1" applyBorder="1" applyAlignment="1" applyProtection="1">
      <alignment horizontal="right"/>
      <protection locked="0"/>
    </xf>
    <xf numFmtId="4" fontId="0" fillId="4" borderId="0" xfId="0" applyNumberFormat="1" applyFont="1" applyFill="1" applyProtection="1">
      <protection locked="0"/>
    </xf>
    <xf numFmtId="49" fontId="20" fillId="0" borderId="0" xfId="0" applyNumberFormat="1" applyFont="1" applyBorder="1" applyAlignment="1" applyProtection="1">
      <alignment horizontal="left" vertical="center"/>
    </xf>
    <xf numFmtId="49" fontId="29" fillId="0" borderId="0" xfId="0" applyNumberFormat="1" applyFont="1" applyBorder="1" applyAlignment="1" applyProtection="1">
      <alignment horizontal="left" vertical="center"/>
    </xf>
    <xf numFmtId="0" fontId="28" fillId="0" borderId="0" xfId="0" applyFont="1" applyBorder="1" applyAlignment="1" applyProtection="1">
      <alignment horizontal="center" vertical="center" wrapText="1"/>
    </xf>
    <xf numFmtId="0" fontId="15" fillId="0" borderId="0" xfId="0" applyFont="1" applyProtection="1"/>
    <xf numFmtId="0" fontId="28" fillId="0" borderId="0" xfId="0" applyFont="1" applyBorder="1" applyAlignment="1" applyProtection="1">
      <alignment vertical="top"/>
    </xf>
    <xf numFmtId="49" fontId="28" fillId="0" borderId="0" xfId="0" applyNumberFormat="1" applyFont="1" applyBorder="1" applyAlignment="1" applyProtection="1">
      <alignment horizontal="left"/>
    </xf>
    <xf numFmtId="0" fontId="28" fillId="0" borderId="0" xfId="0" applyFont="1" applyBorder="1" applyProtection="1"/>
    <xf numFmtId="49" fontId="14" fillId="0" borderId="0" xfId="0" applyNumberFormat="1" applyFont="1" applyBorder="1" applyAlignment="1" applyProtection="1">
      <alignment horizontal="center" vertical="center"/>
    </xf>
    <xf numFmtId="49" fontId="40" fillId="0" borderId="0" xfId="0" applyNumberFormat="1" applyFont="1" applyBorder="1" applyAlignment="1" applyProtection="1">
      <alignment horizontal="center" vertical="center"/>
    </xf>
    <xf numFmtId="4" fontId="14" fillId="0" borderId="0" xfId="0" applyNumberFormat="1" applyFont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4" fontId="14" fillId="0" borderId="0" xfId="0" applyNumberFormat="1" applyFont="1" applyBorder="1" applyAlignment="1" applyProtection="1">
      <alignment horizontal="center" vertical="center"/>
    </xf>
    <xf numFmtId="0" fontId="41" fillId="0" borderId="0" xfId="0" applyFont="1" applyAlignment="1" applyProtection="1">
      <alignment horizontal="center" vertical="center"/>
    </xf>
    <xf numFmtId="49" fontId="14" fillId="0" borderId="0" xfId="0" applyNumberFormat="1" applyFont="1" applyBorder="1" applyAlignment="1" applyProtection="1">
      <alignment horizontal="left" vertical="top"/>
    </xf>
    <xf numFmtId="4" fontId="14" fillId="0" borderId="0" xfId="0" applyNumberFormat="1" applyFont="1" applyProtection="1"/>
    <xf numFmtId="0" fontId="14" fillId="0" borderId="0" xfId="0" applyFont="1" applyProtection="1"/>
    <xf numFmtId="4" fontId="14" fillId="0" borderId="0" xfId="0" applyNumberFormat="1" applyFont="1" applyBorder="1" applyAlignment="1" applyProtection="1"/>
    <xf numFmtId="0" fontId="41" fillId="0" borderId="0" xfId="0" applyFont="1" applyProtection="1"/>
    <xf numFmtId="49" fontId="14" fillId="0" borderId="0" xfId="0" applyNumberFormat="1" applyFont="1" applyFill="1" applyBorder="1" applyAlignment="1" applyProtection="1">
      <alignment horizontal="left" vertical="top"/>
    </xf>
    <xf numFmtId="4" fontId="14" fillId="0" borderId="0" xfId="0" applyNumberFormat="1" applyFont="1" applyBorder="1" applyProtection="1"/>
    <xf numFmtId="49" fontId="14" fillId="0" borderId="3" xfId="0" applyNumberFormat="1" applyFont="1" applyBorder="1" applyAlignment="1" applyProtection="1">
      <alignment horizontal="left" vertical="top"/>
    </xf>
    <xf numFmtId="4" fontId="42" fillId="0" borderId="3" xfId="0" applyNumberFormat="1" applyFont="1" applyBorder="1" applyAlignment="1" applyProtection="1"/>
    <xf numFmtId="4" fontId="38" fillId="0" borderId="3" xfId="0" applyNumberFormat="1" applyFont="1" applyBorder="1" applyProtection="1"/>
    <xf numFmtId="4" fontId="43" fillId="0" borderId="0" xfId="0" applyNumberFormat="1" applyFont="1" applyBorder="1" applyAlignment="1" applyProtection="1"/>
    <xf numFmtId="49" fontId="40" fillId="0" borderId="0" xfId="0" applyNumberFormat="1" applyFont="1" applyBorder="1" applyAlignment="1" applyProtection="1">
      <alignment horizontal="center" vertical="top"/>
    </xf>
    <xf numFmtId="49" fontId="14" fillId="0" borderId="0" xfId="0" applyNumberFormat="1" applyFont="1" applyBorder="1" applyAlignment="1" applyProtection="1">
      <alignment horizontal="center" vertical="top"/>
    </xf>
    <xf numFmtId="49" fontId="38" fillId="0" borderId="0" xfId="0" applyNumberFormat="1" applyFont="1" applyBorder="1" applyAlignment="1" applyProtection="1">
      <alignment horizontal="left" vertical="top"/>
    </xf>
    <xf numFmtId="4" fontId="42" fillId="0" borderId="0" xfId="0" applyNumberFormat="1" applyFont="1" applyBorder="1" applyAlignment="1" applyProtection="1"/>
    <xf numFmtId="4" fontId="38" fillId="0" borderId="0" xfId="0" applyNumberFormat="1" applyFont="1" applyBorder="1" applyProtection="1"/>
    <xf numFmtId="49" fontId="2" fillId="0" borderId="0" xfId="0" applyNumberFormat="1" applyFont="1" applyBorder="1" applyAlignment="1" applyProtection="1">
      <alignment vertical="top"/>
    </xf>
    <xf numFmtId="49" fontId="14" fillId="0" borderId="0" xfId="0" applyNumberFormat="1" applyFont="1" applyBorder="1" applyAlignment="1" applyProtection="1">
      <alignment horizontal="left" vertical="top" wrapText="1"/>
    </xf>
    <xf numFmtId="49" fontId="11" fillId="0" borderId="0" xfId="0" applyNumberFormat="1" applyFont="1" applyBorder="1" applyAlignment="1" applyProtection="1">
      <alignment horizontal="center" vertical="top"/>
    </xf>
    <xf numFmtId="49" fontId="11" fillId="0" borderId="0" xfId="0" applyNumberFormat="1" applyFont="1" applyBorder="1" applyAlignment="1" applyProtection="1">
      <alignment horizontal="left" vertical="top" wrapText="1"/>
    </xf>
    <xf numFmtId="4" fontId="8" fillId="0" borderId="0" xfId="0" applyNumberFormat="1" applyFont="1" applyBorder="1" applyAlignment="1" applyProtection="1"/>
    <xf numFmtId="0" fontId="11" fillId="0" borderId="0" xfId="0" applyFont="1" applyProtection="1"/>
    <xf numFmtId="49" fontId="27" fillId="0" borderId="0" xfId="0" applyNumberFormat="1" applyFont="1" applyAlignment="1" applyProtection="1">
      <alignment horizontal="left" wrapText="1"/>
    </xf>
    <xf numFmtId="49" fontId="27" fillId="0" borderId="0" xfId="0" applyNumberFormat="1" applyFont="1" applyAlignment="1" applyProtection="1">
      <alignment horizontal="left"/>
    </xf>
    <xf numFmtId="49" fontId="10" fillId="0" borderId="0" xfId="0" applyNumberFormat="1" applyFont="1" applyBorder="1" applyAlignment="1" applyProtection="1">
      <alignment horizontal="left" vertical="top"/>
    </xf>
    <xf numFmtId="4" fontId="9" fillId="0" borderId="0" xfId="0" applyNumberFormat="1" applyFont="1" applyBorder="1" applyAlignment="1" applyProtection="1"/>
    <xf numFmtId="4" fontId="14" fillId="0" borderId="0" xfId="0" applyNumberFormat="1" applyFont="1" applyProtection="1">
      <protection locked="0"/>
    </xf>
    <xf numFmtId="0" fontId="14" fillId="0" borderId="0" xfId="0" applyFont="1" applyProtection="1">
      <protection locked="0"/>
    </xf>
    <xf numFmtId="4" fontId="43" fillId="0" borderId="0" xfId="0" applyNumberFormat="1" applyFont="1" applyBorder="1" applyAlignment="1" applyProtection="1">
      <protection locked="0"/>
    </xf>
    <xf numFmtId="4" fontId="42" fillId="0" borderId="0" xfId="0" applyNumberFormat="1" applyFont="1" applyBorder="1" applyAlignment="1" applyProtection="1">
      <protection locked="0"/>
    </xf>
    <xf numFmtId="4" fontId="42" fillId="0" borderId="3" xfId="0" applyNumberFormat="1" applyFont="1" applyBorder="1" applyAlignment="1" applyProtection="1">
      <protection locked="0"/>
    </xf>
    <xf numFmtId="49" fontId="14" fillId="0" borderId="0" xfId="0" applyNumberFormat="1" applyFont="1" applyAlignment="1" applyProtection="1">
      <alignment horizontal="left" wrapText="1"/>
    </xf>
    <xf numFmtId="0" fontId="41" fillId="0" borderId="0" xfId="0" applyFont="1" applyAlignment="1" applyProtection="1"/>
  </cellXfs>
  <cellStyles count="9">
    <cellStyle name="Navadno" xfId="0" builtinId="0"/>
    <cellStyle name="Navadno 2" xfId="3"/>
    <cellStyle name="Navadno 5" xfId="4"/>
    <cellStyle name="Navadno_List1" xfId="5"/>
    <cellStyle name="Navadno_model" xfId="2"/>
    <cellStyle name="Navadno_ZBIR 2" xfId="6"/>
    <cellStyle name="Normal_Sheet1" xfId="1"/>
    <cellStyle name="Odstotek 2" xfId="7"/>
    <cellStyle name="Odstotek 4" xfId="8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0</xdr:row>
      <xdr:rowOff>0</xdr:rowOff>
    </xdr:from>
    <xdr:to>
      <xdr:col>3</xdr:col>
      <xdr:colOff>314325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0"/>
          <a:ext cx="0" cy="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view="pageBreakPreview" topLeftCell="A19" zoomScale="115" zoomScaleNormal="100" zoomScaleSheetLayoutView="115" workbookViewId="0">
      <selection activeCell="E27" sqref="E27"/>
    </sheetView>
  </sheetViews>
  <sheetFormatPr defaultRowHeight="12.75" x14ac:dyDescent="0.2"/>
  <cols>
    <col min="1" max="1" width="0.85546875" style="1" customWidth="1"/>
    <col min="2" max="2" width="6.140625" style="1" customWidth="1"/>
    <col min="3" max="3" width="41.7109375" style="1" customWidth="1"/>
    <col min="4" max="4" width="15.28515625" style="1" customWidth="1"/>
    <col min="5" max="5" width="17.85546875" style="1" bestFit="1" customWidth="1"/>
    <col min="6" max="16384" width="9.140625" style="1"/>
  </cols>
  <sheetData>
    <row r="1" spans="1:8" ht="15" x14ac:dyDescent="0.2">
      <c r="B1" s="2" t="s">
        <v>280</v>
      </c>
      <c r="C1" s="3"/>
      <c r="D1" s="4"/>
      <c r="E1" s="5"/>
      <c r="F1" s="5"/>
      <c r="G1" s="6"/>
      <c r="H1" s="5"/>
    </row>
    <row r="2" spans="1:8" ht="15" x14ac:dyDescent="0.2">
      <c r="B2" s="5"/>
      <c r="C2" s="7" t="s">
        <v>281</v>
      </c>
      <c r="D2" s="4"/>
      <c r="F2" s="8"/>
      <c r="G2" s="9"/>
      <c r="H2" s="10"/>
    </row>
    <row r="3" spans="1:8" ht="15" x14ac:dyDescent="0.2">
      <c r="B3" s="5"/>
      <c r="C3" s="11" t="s">
        <v>282</v>
      </c>
      <c r="D3" s="4"/>
      <c r="F3" s="8"/>
      <c r="G3" s="9"/>
      <c r="H3" s="10"/>
    </row>
    <row r="4" spans="1:8" ht="15" x14ac:dyDescent="0.2">
      <c r="B4" s="5"/>
      <c r="C4" s="3"/>
      <c r="D4" s="4"/>
      <c r="E4" s="7"/>
      <c r="F4" s="8"/>
      <c r="G4" s="9"/>
      <c r="H4" s="10"/>
    </row>
    <row r="5" spans="1:8" ht="15.75" x14ac:dyDescent="0.25">
      <c r="B5" s="12" t="s">
        <v>283</v>
      </c>
      <c r="C5" s="3"/>
      <c r="D5" s="4"/>
      <c r="E5" s="5"/>
      <c r="F5" s="8"/>
      <c r="G5" s="13"/>
      <c r="H5" s="10"/>
    </row>
    <row r="6" spans="1:8" ht="18" x14ac:dyDescent="0.25">
      <c r="B6" s="5"/>
      <c r="C6" s="14" t="s">
        <v>303</v>
      </c>
      <c r="D6" s="4"/>
      <c r="F6" s="8"/>
      <c r="G6" s="15"/>
      <c r="H6" s="8"/>
    </row>
    <row r="7" spans="1:8" ht="36" customHeight="1" x14ac:dyDescent="0.25">
      <c r="B7" s="5"/>
      <c r="C7" s="14"/>
      <c r="D7" s="4"/>
      <c r="F7" s="8"/>
      <c r="G7" s="15"/>
      <c r="H7" s="8"/>
    </row>
    <row r="8" spans="1:8" ht="20.25" x14ac:dyDescent="0.3">
      <c r="B8" s="5"/>
      <c r="C8" s="16" t="s">
        <v>284</v>
      </c>
      <c r="D8" s="17"/>
      <c r="E8" s="18"/>
      <c r="F8" s="19"/>
      <c r="G8" s="19"/>
      <c r="H8" s="8"/>
    </row>
    <row r="9" spans="1:8" ht="36.75" customHeight="1" x14ac:dyDescent="0.2">
      <c r="B9" s="5"/>
      <c r="C9" s="3"/>
      <c r="D9" s="4"/>
      <c r="E9" s="20"/>
      <c r="F9" s="21"/>
      <c r="G9" s="22"/>
      <c r="H9" s="23"/>
    </row>
    <row r="10" spans="1:8" ht="23.25" x14ac:dyDescent="0.35">
      <c r="B10" s="5"/>
      <c r="C10" s="24" t="s">
        <v>285</v>
      </c>
      <c r="D10" s="21"/>
      <c r="E10" s="22"/>
      <c r="F10" s="23"/>
    </row>
    <row r="11" spans="1:8" ht="42" customHeight="1" x14ac:dyDescent="0.25">
      <c r="B11" s="5"/>
      <c r="C11" s="25"/>
      <c r="D11" s="21"/>
      <c r="E11" s="22"/>
      <c r="F11" s="23"/>
    </row>
    <row r="12" spans="1:8" s="63" customFormat="1" ht="32.25" customHeight="1" x14ac:dyDescent="0.2">
      <c r="B12" s="59"/>
      <c r="C12" s="59" t="s">
        <v>299</v>
      </c>
      <c r="D12" s="60"/>
      <c r="E12" s="61" t="s">
        <v>286</v>
      </c>
      <c r="F12" s="26"/>
    </row>
    <row r="13" spans="1:8" s="78" customFormat="1" ht="24" customHeight="1" x14ac:dyDescent="0.2">
      <c r="B13" s="79" t="s">
        <v>287</v>
      </c>
      <c r="C13" s="80" t="s">
        <v>300</v>
      </c>
      <c r="D13" s="29"/>
      <c r="E13" s="27">
        <f>REKAPITULACIJA!F5+REKAPITULACIJA!F6+REKAPITULACIJA!F7+REKAPITULACIJA!F8+REKAPITULACIJA!F9+REKAPITULACIJA!F10+REKAPITULACIJA!F11+REKAPITULACIJA!F12+REKAPITULACIJA!F13+REKAPITULACIJA!F14+REKAPITULACIJA!F15+REKAPITULACIJA!F16</f>
        <v>0</v>
      </c>
      <c r="F13" s="81"/>
    </row>
    <row r="14" spans="1:8" s="78" customFormat="1" ht="24" customHeight="1" x14ac:dyDescent="0.2">
      <c r="B14" s="79" t="s">
        <v>288</v>
      </c>
      <c r="C14" s="80" t="s">
        <v>301</v>
      </c>
      <c r="D14" s="29"/>
      <c r="E14" s="82">
        <f>REKAPITULACIJA!F19+REKAPITULACIJA!F20+REKAPITULACIJA!F21+REKAPITULACIJA!F22+REKAPITULACIJA!F23+REKAPITULACIJA!F24</f>
        <v>0</v>
      </c>
      <c r="F14" s="81"/>
    </row>
    <row r="15" spans="1:8" s="78" customFormat="1" ht="24" customHeight="1" x14ac:dyDescent="0.2">
      <c r="B15" s="79" t="s">
        <v>289</v>
      </c>
      <c r="C15" s="80" t="s">
        <v>302</v>
      </c>
      <c r="D15" s="29"/>
      <c r="E15" s="82">
        <f>REKAPITULACIJA!F29+REKAPITULACIJA!F30+REKAPITULACIJA!F31</f>
        <v>0</v>
      </c>
      <c r="F15" s="81"/>
    </row>
    <row r="16" spans="1:8" s="84" customFormat="1" ht="24" customHeight="1" x14ac:dyDescent="0.2">
      <c r="A16" s="68"/>
      <c r="B16" s="83"/>
      <c r="C16" s="66" t="s">
        <v>290</v>
      </c>
      <c r="D16" s="58"/>
      <c r="E16" s="62">
        <f>SUM(E13:E15)</f>
        <v>0</v>
      </c>
      <c r="F16" s="26"/>
    </row>
    <row r="17" spans="1:6" s="84" customFormat="1" ht="24" customHeight="1" x14ac:dyDescent="0.2">
      <c r="A17" s="68"/>
      <c r="B17" s="83"/>
      <c r="C17" s="85" t="s">
        <v>291</v>
      </c>
      <c r="D17" s="86"/>
      <c r="E17" s="87">
        <f>-E16*D17</f>
        <v>0</v>
      </c>
      <c r="F17" s="88"/>
    </row>
    <row r="18" spans="1:6" s="84" customFormat="1" ht="24" customHeight="1" x14ac:dyDescent="0.2">
      <c r="A18" s="68"/>
      <c r="B18" s="83"/>
      <c r="C18" s="67" t="s">
        <v>292</v>
      </c>
      <c r="D18" s="29"/>
      <c r="E18" s="27">
        <f>E16+E17</f>
        <v>0</v>
      </c>
      <c r="F18" s="88"/>
    </row>
    <row r="19" spans="1:6" s="63" customFormat="1" ht="18" x14ac:dyDescent="0.2">
      <c r="A19" s="64"/>
      <c r="B19" s="65"/>
      <c r="C19" s="30"/>
      <c r="D19" s="31"/>
      <c r="E19" s="32"/>
      <c r="F19" s="28"/>
    </row>
    <row r="20" spans="1:6" s="63" customFormat="1" ht="22.5" customHeight="1" x14ac:dyDescent="0.2">
      <c r="A20" s="68"/>
      <c r="B20" s="69"/>
      <c r="C20" s="70" t="s">
        <v>293</v>
      </c>
      <c r="D20" s="33">
        <v>0.22</v>
      </c>
      <c r="E20" s="34">
        <f>E18*D20</f>
        <v>0</v>
      </c>
      <c r="F20" s="71"/>
    </row>
    <row r="21" spans="1:6" s="63" customFormat="1" ht="15" thickBot="1" x14ac:dyDescent="0.25">
      <c r="A21" s="64"/>
      <c r="B21" s="72"/>
      <c r="C21" s="30"/>
      <c r="D21" s="31"/>
      <c r="E21" s="35"/>
      <c r="F21" s="73"/>
    </row>
    <row r="22" spans="1:6" s="63" customFormat="1" ht="23.25" customHeight="1" thickBot="1" x14ac:dyDescent="0.25">
      <c r="A22" s="74"/>
      <c r="B22" s="75"/>
      <c r="C22" s="76" t="s">
        <v>59</v>
      </c>
      <c r="D22" s="37"/>
      <c r="E22" s="38">
        <f>E18+E20</f>
        <v>0</v>
      </c>
      <c r="F22" s="77"/>
    </row>
    <row r="23" spans="1:6" ht="15" x14ac:dyDescent="0.25">
      <c r="A23" s="5"/>
      <c r="B23" s="5"/>
      <c r="C23" s="39"/>
      <c r="D23" s="40"/>
      <c r="E23" s="41"/>
      <c r="F23" s="36"/>
    </row>
    <row r="24" spans="1:6" ht="15" x14ac:dyDescent="0.25">
      <c r="A24" s="5"/>
      <c r="B24" s="5"/>
      <c r="C24" s="39"/>
      <c r="D24" s="40"/>
      <c r="E24" s="41"/>
      <c r="F24" s="36"/>
    </row>
    <row r="25" spans="1:6" ht="14.25" x14ac:dyDescent="0.2">
      <c r="A25" s="42"/>
      <c r="B25" s="42"/>
      <c r="C25" s="43" t="s">
        <v>294</v>
      </c>
      <c r="D25" s="44"/>
      <c r="E25" s="45"/>
    </row>
    <row r="26" spans="1:6" x14ac:dyDescent="0.2">
      <c r="A26" s="5"/>
      <c r="B26" s="46"/>
      <c r="C26" s="47"/>
      <c r="D26" s="44"/>
      <c r="E26" s="48"/>
    </row>
    <row r="27" spans="1:6" x14ac:dyDescent="0.2">
      <c r="A27" s="5"/>
      <c r="B27" s="46"/>
      <c r="C27" s="43" t="s">
        <v>295</v>
      </c>
      <c r="D27" s="44"/>
      <c r="E27" s="49"/>
    </row>
    <row r="28" spans="1:6" x14ac:dyDescent="0.2">
      <c r="B28" s="46"/>
      <c r="C28" s="5"/>
      <c r="D28" s="5"/>
      <c r="E28" s="5"/>
    </row>
    <row r="29" spans="1:6" x14ac:dyDescent="0.2">
      <c r="B29" s="46"/>
      <c r="C29" s="50" t="s">
        <v>296</v>
      </c>
      <c r="D29" s="51"/>
      <c r="E29" s="52"/>
    </row>
    <row r="30" spans="1:6" x14ac:dyDescent="0.2">
      <c r="B30" s="46"/>
      <c r="C30" s="53"/>
      <c r="D30" s="53"/>
      <c r="E30" s="53"/>
    </row>
    <row r="31" spans="1:6" x14ac:dyDescent="0.2">
      <c r="C31" s="53"/>
      <c r="D31" s="53"/>
      <c r="E31" s="53"/>
    </row>
    <row r="32" spans="1:6" x14ac:dyDescent="0.2">
      <c r="C32" s="54"/>
      <c r="D32" s="54"/>
      <c r="E32" s="54"/>
    </row>
    <row r="33" spans="3:5" x14ac:dyDescent="0.2">
      <c r="C33" s="55"/>
      <c r="D33" s="51"/>
      <c r="E33" s="52"/>
    </row>
    <row r="34" spans="3:5" x14ac:dyDescent="0.2">
      <c r="C34" s="56" t="s">
        <v>297</v>
      </c>
      <c r="D34" s="51"/>
      <c r="E34" s="52"/>
    </row>
    <row r="35" spans="3:5" x14ac:dyDescent="0.2">
      <c r="C35" s="57"/>
      <c r="D35" s="57"/>
      <c r="E35" s="57"/>
    </row>
    <row r="36" spans="3:5" x14ac:dyDescent="0.2">
      <c r="C36" s="57"/>
      <c r="D36" s="57"/>
      <c r="E36" s="57"/>
    </row>
    <row r="37" spans="3:5" x14ac:dyDescent="0.2">
      <c r="C37" s="57"/>
      <c r="D37" s="57"/>
      <c r="E37" s="57"/>
    </row>
  </sheetData>
  <sheetProtection algorithmName="SHA-512" hashValue="j6qdOwgHOP4I/5ykMDMlSDJ11TkpXVUyKJUcR/Ty5jTAO0Hivej2eXM/04MKRs/9NMlWAypHjPs370z+ztkunw==" saltValue="4ag5lP3HgcqbHEAXjhoMdA==" spinCount="100000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1568"/>
  <sheetViews>
    <sheetView view="pageBreakPreview" zoomScaleNormal="100" zoomScaleSheetLayoutView="100" workbookViewId="0">
      <selection activeCell="H25" sqref="H25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229" customWidth="1"/>
    <col min="5" max="5" width="0.85546875" style="230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8" ht="25.5" x14ac:dyDescent="0.2">
      <c r="A1" s="109" t="s">
        <v>0</v>
      </c>
      <c r="B1" s="109" t="s">
        <v>3</v>
      </c>
      <c r="C1" s="110" t="s">
        <v>4</v>
      </c>
      <c r="D1" s="210" t="s">
        <v>5</v>
      </c>
      <c r="E1" s="210"/>
      <c r="F1" s="89"/>
      <c r="G1" s="112"/>
      <c r="H1" s="113" t="s">
        <v>57</v>
      </c>
    </row>
    <row r="2" spans="1:8" x14ac:dyDescent="0.2">
      <c r="D2" s="211"/>
      <c r="E2" s="212"/>
    </row>
    <row r="3" spans="1:8" s="175" customFormat="1" ht="12.75" x14ac:dyDescent="0.2">
      <c r="A3" s="213"/>
      <c r="B3" s="214" t="s">
        <v>244</v>
      </c>
      <c r="C3" s="215"/>
      <c r="D3" s="215"/>
      <c r="E3" s="216"/>
      <c r="F3" s="281"/>
      <c r="G3" s="216"/>
      <c r="H3" s="217"/>
    </row>
    <row r="4" spans="1:8" ht="15.75" x14ac:dyDescent="0.2">
      <c r="A4" s="218"/>
      <c r="B4" s="218"/>
      <c r="C4" s="219"/>
      <c r="D4" s="219"/>
      <c r="E4" s="220"/>
      <c r="F4" s="282"/>
      <c r="G4" s="220"/>
      <c r="H4" s="221"/>
    </row>
    <row r="5" spans="1:8" s="175" customFormat="1" ht="12.75" x14ac:dyDescent="0.2">
      <c r="A5" s="222"/>
      <c r="B5" s="131" t="s">
        <v>87</v>
      </c>
      <c r="C5" s="223"/>
      <c r="D5" s="224"/>
      <c r="E5" s="224"/>
      <c r="F5" s="283"/>
      <c r="G5" s="225"/>
      <c r="H5" s="226"/>
    </row>
    <row r="6" spans="1:8" x14ac:dyDescent="0.2">
      <c r="A6" s="208"/>
      <c r="D6" s="211"/>
      <c r="E6" s="211"/>
      <c r="F6" s="283"/>
      <c r="G6" s="225"/>
      <c r="H6" s="226"/>
    </row>
    <row r="7" spans="1:8" s="175" customFormat="1" ht="12.75" x14ac:dyDescent="0.2">
      <c r="A7" s="213" t="s">
        <v>29</v>
      </c>
      <c r="B7" s="213" t="s">
        <v>7</v>
      </c>
      <c r="C7" s="198"/>
      <c r="D7" s="227"/>
      <c r="E7" s="227"/>
      <c r="F7" s="283"/>
      <c r="G7" s="225"/>
      <c r="H7" s="226"/>
    </row>
    <row r="8" spans="1:8" x14ac:dyDescent="0.2">
      <c r="D8" s="211"/>
      <c r="E8" s="211"/>
      <c r="F8" s="283"/>
      <c r="G8" s="225"/>
      <c r="H8" s="226"/>
    </row>
    <row r="9" spans="1:8" ht="25.5" x14ac:dyDescent="0.2">
      <c r="A9" s="228" t="s">
        <v>1</v>
      </c>
      <c r="B9" s="180" t="s">
        <v>8</v>
      </c>
    </row>
    <row r="10" spans="1:8" ht="12.75" x14ac:dyDescent="0.2">
      <c r="A10" s="228"/>
      <c r="B10" s="180"/>
      <c r="C10" s="165" t="s">
        <v>6</v>
      </c>
      <c r="D10" s="231">
        <v>137</v>
      </c>
      <c r="E10" s="231"/>
      <c r="F10" s="94"/>
      <c r="G10" s="124"/>
      <c r="H10" s="125">
        <f>D10*F10</f>
        <v>0</v>
      </c>
    </row>
    <row r="11" spans="1:8" ht="12.75" x14ac:dyDescent="0.2">
      <c r="A11" s="175"/>
      <c r="B11" s="232"/>
      <c r="C11" s="165"/>
      <c r="D11" s="231"/>
      <c r="E11" s="231"/>
      <c r="F11" s="91"/>
      <c r="G11" s="124"/>
      <c r="H11" s="125"/>
    </row>
    <row r="12" spans="1:8" ht="32.25" customHeight="1" x14ac:dyDescent="0.2">
      <c r="A12" s="228">
        <v>2</v>
      </c>
      <c r="B12" s="180" t="s">
        <v>2</v>
      </c>
      <c r="C12" s="233"/>
      <c r="D12" s="231"/>
      <c r="E12" s="231"/>
      <c r="F12" s="91"/>
      <c r="G12" s="124"/>
      <c r="H12" s="125"/>
    </row>
    <row r="13" spans="1:8" ht="12.75" x14ac:dyDescent="0.2">
      <c r="A13" s="228"/>
      <c r="B13" s="180"/>
      <c r="C13" s="165" t="s">
        <v>9</v>
      </c>
      <c r="D13" s="179">
        <v>39</v>
      </c>
      <c r="E13" s="179"/>
      <c r="F13" s="94"/>
      <c r="G13" s="124"/>
      <c r="H13" s="125">
        <f>D13*F13</f>
        <v>0</v>
      </c>
    </row>
    <row r="14" spans="1:8" ht="12.75" x14ac:dyDescent="0.2">
      <c r="A14" s="175"/>
      <c r="B14" s="232"/>
      <c r="C14" s="233"/>
      <c r="D14" s="179"/>
      <c r="E14" s="179"/>
      <c r="F14" s="91"/>
      <c r="G14" s="124"/>
      <c r="H14" s="125"/>
    </row>
    <row r="15" spans="1:8" ht="28.5" customHeight="1" x14ac:dyDescent="0.2">
      <c r="A15" s="228" t="s">
        <v>11</v>
      </c>
      <c r="B15" s="180" t="s">
        <v>34</v>
      </c>
      <c r="C15" s="165"/>
      <c r="D15" s="179"/>
      <c r="E15" s="179"/>
      <c r="F15" s="91"/>
      <c r="G15" s="124"/>
      <c r="H15" s="125"/>
    </row>
    <row r="16" spans="1:8" ht="12.75" x14ac:dyDescent="0.2">
      <c r="A16" s="228"/>
      <c r="B16" s="180" t="s">
        <v>62</v>
      </c>
      <c r="C16" s="165" t="s">
        <v>9</v>
      </c>
      <c r="D16" s="179">
        <v>9</v>
      </c>
      <c r="E16" s="179"/>
      <c r="F16" s="94"/>
      <c r="G16" s="124"/>
      <c r="H16" s="125">
        <f>D16*F16</f>
        <v>0</v>
      </c>
    </row>
    <row r="17" spans="1:8" ht="12.75" x14ac:dyDescent="0.2">
      <c r="A17" s="228"/>
      <c r="B17" s="145" t="s">
        <v>92</v>
      </c>
      <c r="C17" s="148" t="s">
        <v>9</v>
      </c>
      <c r="D17" s="124">
        <v>3</v>
      </c>
      <c r="E17" s="179"/>
      <c r="F17" s="94"/>
      <c r="G17" s="124"/>
      <c r="H17" s="125">
        <f t="shared" ref="H17" si="0">D17*F17</f>
        <v>0</v>
      </c>
    </row>
    <row r="18" spans="1:8" ht="12.75" x14ac:dyDescent="0.2">
      <c r="A18" s="175"/>
      <c r="B18" s="232"/>
      <c r="C18" s="233"/>
      <c r="D18" s="179"/>
      <c r="E18" s="179"/>
      <c r="F18" s="91"/>
      <c r="G18" s="124"/>
      <c r="H18" s="125"/>
    </row>
    <row r="19" spans="1:8" ht="76.5" x14ac:dyDescent="0.2">
      <c r="A19" s="228" t="s">
        <v>14</v>
      </c>
      <c r="B19" s="145" t="s">
        <v>74</v>
      </c>
      <c r="C19" s="165"/>
      <c r="D19" s="179"/>
      <c r="E19" s="179"/>
      <c r="F19" s="107"/>
      <c r="G19" s="124"/>
      <c r="H19" s="125"/>
    </row>
    <row r="20" spans="1:8" ht="12.75" x14ac:dyDescent="0.2">
      <c r="A20" s="228"/>
      <c r="B20" s="180" t="s">
        <v>62</v>
      </c>
      <c r="C20" s="165" t="s">
        <v>9</v>
      </c>
      <c r="D20" s="179">
        <f>D16</f>
        <v>9</v>
      </c>
      <c r="E20" s="179"/>
      <c r="F20" s="94"/>
      <c r="G20" s="124"/>
      <c r="H20" s="125">
        <f>D20*F20</f>
        <v>0</v>
      </c>
    </row>
    <row r="21" spans="1:8" ht="12.75" x14ac:dyDescent="0.2">
      <c r="A21" s="228"/>
      <c r="B21" s="145" t="s">
        <v>92</v>
      </c>
      <c r="C21" s="148" t="s">
        <v>9</v>
      </c>
      <c r="D21" s="124">
        <f>D17</f>
        <v>3</v>
      </c>
      <c r="E21" s="179"/>
      <c r="F21" s="94"/>
      <c r="G21" s="124"/>
      <c r="H21" s="125">
        <f>D21*F21</f>
        <v>0</v>
      </c>
    </row>
    <row r="22" spans="1:8" ht="12.75" x14ac:dyDescent="0.2">
      <c r="A22" s="175"/>
      <c r="B22" s="232"/>
      <c r="C22" s="233"/>
      <c r="D22" s="179"/>
      <c r="E22" s="179"/>
      <c r="F22" s="91"/>
      <c r="G22" s="124"/>
      <c r="H22" s="125"/>
    </row>
    <row r="23" spans="1:8" ht="56.25" customHeight="1" x14ac:dyDescent="0.2">
      <c r="A23" s="228" t="s">
        <v>15</v>
      </c>
      <c r="B23" s="180" t="s">
        <v>245</v>
      </c>
      <c r="C23" s="165"/>
      <c r="D23" s="179"/>
      <c r="E23" s="179"/>
      <c r="F23" s="91"/>
      <c r="G23" s="124"/>
      <c r="H23" s="125"/>
    </row>
    <row r="24" spans="1:8" ht="12.75" x14ac:dyDescent="0.2">
      <c r="A24" s="228"/>
      <c r="B24" s="180" t="s">
        <v>38</v>
      </c>
      <c r="C24" s="165" t="s">
        <v>13</v>
      </c>
      <c r="D24" s="179">
        <f>53.1*2</f>
        <v>106.2</v>
      </c>
      <c r="E24" s="179"/>
      <c r="F24" s="94"/>
      <c r="G24" s="124"/>
      <c r="H24" s="125">
        <f>D24*F24</f>
        <v>0</v>
      </c>
    </row>
    <row r="25" spans="1:8" ht="12.75" x14ac:dyDescent="0.2">
      <c r="A25" s="228"/>
      <c r="B25" s="180" t="s">
        <v>40</v>
      </c>
      <c r="C25" s="165" t="s">
        <v>13</v>
      </c>
      <c r="D25" s="179">
        <f>D24</f>
        <v>106.2</v>
      </c>
      <c r="E25" s="179"/>
      <c r="F25" s="94"/>
      <c r="G25" s="124"/>
      <c r="H25" s="125">
        <f>D25*F25</f>
        <v>0</v>
      </c>
    </row>
    <row r="26" spans="1:8" ht="12.75" x14ac:dyDescent="0.2">
      <c r="A26" s="228"/>
      <c r="B26" s="180"/>
      <c r="C26" s="165"/>
      <c r="D26" s="179"/>
      <c r="E26" s="179"/>
      <c r="F26" s="91"/>
      <c r="G26" s="124"/>
      <c r="H26" s="125"/>
    </row>
    <row r="27" spans="1:8" ht="41.25" customHeight="1" x14ac:dyDescent="0.2">
      <c r="A27" s="228" t="s">
        <v>17</v>
      </c>
      <c r="B27" s="180" t="s">
        <v>68</v>
      </c>
    </row>
    <row r="28" spans="1:8" ht="12.75" x14ac:dyDescent="0.2">
      <c r="A28" s="228"/>
      <c r="B28" s="180"/>
      <c r="C28" s="165" t="s">
        <v>13</v>
      </c>
      <c r="D28" s="231">
        <v>13</v>
      </c>
      <c r="E28" s="231"/>
      <c r="F28" s="94"/>
      <c r="G28" s="124"/>
      <c r="H28" s="125">
        <f>D28*F28</f>
        <v>0</v>
      </c>
    </row>
    <row r="29" spans="1:8" ht="12.75" x14ac:dyDescent="0.2">
      <c r="A29" s="228"/>
      <c r="B29" s="180"/>
      <c r="C29" s="165"/>
      <c r="D29" s="179"/>
      <c r="E29" s="179"/>
      <c r="F29" s="91"/>
      <c r="G29" s="124"/>
      <c r="H29" s="125"/>
    </row>
    <row r="30" spans="1:8" s="175" customFormat="1" ht="13.5" thickBot="1" x14ac:dyDescent="0.25">
      <c r="A30" s="228"/>
      <c r="B30" s="234" t="s">
        <v>338</v>
      </c>
      <c r="C30" s="235"/>
      <c r="D30" s="236"/>
      <c r="E30" s="236"/>
      <c r="F30" s="96"/>
      <c r="G30" s="153"/>
      <c r="H30" s="154">
        <f>SUM(H10:H29)</f>
        <v>0</v>
      </c>
    </row>
    <row r="31" spans="1:8" ht="13.5" thickTop="1" x14ac:dyDescent="0.2">
      <c r="A31" s="228"/>
      <c r="B31" s="208"/>
      <c r="C31" s="165"/>
      <c r="D31" s="231"/>
      <c r="E31" s="231"/>
      <c r="F31" s="98"/>
      <c r="G31" s="179"/>
      <c r="H31" s="187"/>
    </row>
    <row r="32" spans="1:8" s="175" customFormat="1" ht="12.75" x14ac:dyDescent="0.2">
      <c r="A32" s="213" t="s">
        <v>30</v>
      </c>
      <c r="B32" s="213" t="s">
        <v>36</v>
      </c>
      <c r="C32" s="198"/>
      <c r="D32" s="227"/>
      <c r="E32" s="227"/>
      <c r="F32" s="98"/>
      <c r="G32" s="179"/>
      <c r="H32" s="187"/>
    </row>
    <row r="33" spans="1:8" ht="12.75" x14ac:dyDescent="0.2">
      <c r="A33" s="1"/>
      <c r="B33" s="237"/>
      <c r="C33" s="219"/>
      <c r="D33" s="231"/>
      <c r="E33" s="231"/>
      <c r="F33" s="283"/>
      <c r="G33" s="225"/>
      <c r="H33" s="226"/>
    </row>
    <row r="34" spans="1:8" ht="25.5" x14ac:dyDescent="0.2">
      <c r="A34" s="228" t="s">
        <v>1</v>
      </c>
      <c r="B34" s="180" t="s">
        <v>45</v>
      </c>
    </row>
    <row r="35" spans="1:8" ht="12.75" x14ac:dyDescent="0.2">
      <c r="A35" s="228"/>
      <c r="B35" s="180"/>
      <c r="C35" s="165" t="s">
        <v>12</v>
      </c>
      <c r="D35" s="231">
        <v>15</v>
      </c>
      <c r="E35" s="231"/>
      <c r="F35" s="94"/>
      <c r="G35" s="124"/>
      <c r="H35" s="125">
        <f>D35*F35</f>
        <v>0</v>
      </c>
    </row>
    <row r="36" spans="1:8" ht="12.75" x14ac:dyDescent="0.2">
      <c r="A36" s="175"/>
      <c r="B36" s="232"/>
      <c r="C36" s="233"/>
      <c r="D36" s="231"/>
      <c r="E36" s="231"/>
      <c r="F36" s="91"/>
      <c r="G36" s="124"/>
      <c r="H36" s="125"/>
    </row>
    <row r="37" spans="1:8" ht="25.5" x14ac:dyDescent="0.2">
      <c r="A37" s="144" t="s">
        <v>10</v>
      </c>
      <c r="B37" s="145" t="s">
        <v>90</v>
      </c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45" t="s">
        <v>65</v>
      </c>
      <c r="C38" s="148"/>
      <c r="D38" s="124"/>
      <c r="E38" s="124"/>
      <c r="F38" s="91"/>
      <c r="G38" s="124"/>
      <c r="H38" s="125"/>
    </row>
    <row r="39" spans="1:8" ht="12.75" x14ac:dyDescent="0.2">
      <c r="A39" s="144"/>
      <c r="B39" s="161" t="s">
        <v>246</v>
      </c>
      <c r="C39" s="148" t="s">
        <v>12</v>
      </c>
      <c r="D39" s="124">
        <v>260</v>
      </c>
      <c r="E39" s="124"/>
      <c r="F39" s="94"/>
      <c r="G39" s="124"/>
      <c r="H39" s="125">
        <f>D39*F39</f>
        <v>0</v>
      </c>
    </row>
    <row r="40" spans="1:8" ht="12.75" x14ac:dyDescent="0.2">
      <c r="A40" s="144"/>
      <c r="B40" s="145" t="s">
        <v>66</v>
      </c>
      <c r="C40" s="148"/>
      <c r="D40" s="124"/>
      <c r="E40" s="124"/>
      <c r="F40" s="91"/>
      <c r="G40" s="124"/>
      <c r="H40" s="125"/>
    </row>
    <row r="41" spans="1:8" ht="12.75" x14ac:dyDescent="0.2">
      <c r="A41" s="144"/>
      <c r="B41" s="161" t="s">
        <v>247</v>
      </c>
      <c r="C41" s="148" t="s">
        <v>12</v>
      </c>
      <c r="D41" s="124">
        <v>5</v>
      </c>
      <c r="E41" s="124"/>
      <c r="F41" s="94"/>
      <c r="G41" s="124"/>
      <c r="H41" s="125">
        <f>D41*F41</f>
        <v>0</v>
      </c>
    </row>
    <row r="42" spans="1:8" ht="12.75" x14ac:dyDescent="0.2">
      <c r="A42" s="144"/>
      <c r="B42" s="161"/>
      <c r="C42" s="148"/>
      <c r="D42" s="124"/>
      <c r="E42" s="124"/>
      <c r="F42" s="91"/>
      <c r="G42" s="124"/>
      <c r="H42" s="125"/>
    </row>
    <row r="43" spans="1:8" ht="25.5" x14ac:dyDescent="0.2">
      <c r="A43" s="144" t="s">
        <v>11</v>
      </c>
      <c r="B43" s="145" t="s">
        <v>198</v>
      </c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45" t="s">
        <v>70</v>
      </c>
      <c r="C44" s="148" t="s">
        <v>12</v>
      </c>
      <c r="D44" s="124">
        <v>2</v>
      </c>
      <c r="E44" s="124"/>
      <c r="F44" s="94"/>
      <c r="G44" s="124"/>
      <c r="H44" s="125">
        <f>D44*F44</f>
        <v>0</v>
      </c>
    </row>
    <row r="45" spans="1:8" ht="12.75" x14ac:dyDescent="0.2">
      <c r="A45" s="144"/>
      <c r="B45" s="161"/>
      <c r="C45" s="148"/>
      <c r="D45" s="124"/>
      <c r="E45" s="124"/>
      <c r="F45" s="91"/>
      <c r="G45" s="124"/>
      <c r="H45" s="226"/>
    </row>
    <row r="46" spans="1:8" ht="12.75" x14ac:dyDescent="0.2">
      <c r="A46" s="228"/>
      <c r="B46" s="180"/>
      <c r="C46" s="165"/>
      <c r="D46" s="231"/>
      <c r="E46" s="231"/>
      <c r="F46" s="91"/>
      <c r="G46" s="124"/>
      <c r="H46" s="226"/>
    </row>
    <row r="47" spans="1:8" ht="12.75" x14ac:dyDescent="0.2">
      <c r="A47" s="228" t="s">
        <v>14</v>
      </c>
      <c r="B47" s="180" t="s">
        <v>21</v>
      </c>
      <c r="C47" s="165"/>
      <c r="D47" s="231"/>
      <c r="E47" s="231"/>
      <c r="F47" s="91"/>
      <c r="G47" s="124"/>
      <c r="H47" s="226"/>
    </row>
    <row r="48" spans="1:8" ht="12.75" x14ac:dyDescent="0.2">
      <c r="A48" s="175"/>
      <c r="B48" s="238" t="s">
        <v>248</v>
      </c>
      <c r="C48" s="165" t="s">
        <v>13</v>
      </c>
      <c r="D48" s="239">
        <v>82</v>
      </c>
      <c r="E48" s="239"/>
      <c r="F48" s="94"/>
      <c r="G48" s="124"/>
      <c r="H48" s="125">
        <f>D48*F48</f>
        <v>0</v>
      </c>
    </row>
    <row r="49" spans="1:8" ht="12.75" x14ac:dyDescent="0.2">
      <c r="A49" s="228"/>
      <c r="B49" s="232"/>
      <c r="C49" s="233"/>
      <c r="D49" s="231"/>
      <c r="E49" s="231"/>
      <c r="F49" s="91"/>
      <c r="G49" s="124"/>
      <c r="H49" s="125"/>
    </row>
    <row r="50" spans="1:8" ht="63.75" x14ac:dyDescent="0.2">
      <c r="A50" s="228" t="s">
        <v>15</v>
      </c>
      <c r="B50" s="145" t="s">
        <v>81</v>
      </c>
    </row>
    <row r="51" spans="1:8" ht="12.75" x14ac:dyDescent="0.2">
      <c r="A51" s="228"/>
      <c r="B51" s="145"/>
      <c r="C51" s="165" t="s">
        <v>12</v>
      </c>
      <c r="D51" s="231">
        <v>9</v>
      </c>
      <c r="E51" s="231"/>
      <c r="F51" s="94"/>
      <c r="G51" s="124"/>
      <c r="H51" s="125">
        <f>D51*F51</f>
        <v>0</v>
      </c>
    </row>
    <row r="52" spans="1:8" ht="12.75" x14ac:dyDescent="0.2">
      <c r="A52" s="228"/>
      <c r="B52" s="232"/>
      <c r="C52" s="165"/>
      <c r="D52" s="231"/>
      <c r="E52" s="231"/>
      <c r="F52" s="91"/>
      <c r="G52" s="124"/>
      <c r="H52" s="125"/>
    </row>
    <row r="53" spans="1:8" ht="42.75" customHeight="1" x14ac:dyDescent="0.2">
      <c r="A53" s="228" t="s">
        <v>17</v>
      </c>
      <c r="B53" s="180" t="s">
        <v>51</v>
      </c>
      <c r="C53" s="233"/>
      <c r="D53" s="231"/>
      <c r="E53" s="231"/>
      <c r="F53" s="91"/>
      <c r="G53" s="124"/>
      <c r="H53" s="125"/>
    </row>
    <row r="54" spans="1:8" ht="12.75" x14ac:dyDescent="0.2">
      <c r="A54" s="228"/>
      <c r="B54" s="180"/>
      <c r="C54" s="165" t="s">
        <v>12</v>
      </c>
      <c r="D54" s="231">
        <v>44</v>
      </c>
      <c r="E54" s="231"/>
      <c r="F54" s="94"/>
      <c r="G54" s="124"/>
      <c r="H54" s="125">
        <f>D54*F54</f>
        <v>0</v>
      </c>
    </row>
    <row r="55" spans="1:8" ht="12.75" x14ac:dyDescent="0.2">
      <c r="A55" s="228"/>
      <c r="B55" s="232"/>
      <c r="C55" s="165"/>
      <c r="D55" s="231"/>
      <c r="E55" s="231"/>
      <c r="F55" s="91"/>
      <c r="G55" s="124"/>
      <c r="H55" s="125"/>
    </row>
    <row r="56" spans="1:8" ht="51" x14ac:dyDescent="0.2">
      <c r="A56" s="228" t="s">
        <v>18</v>
      </c>
      <c r="B56" s="180" t="s">
        <v>49</v>
      </c>
      <c r="C56" s="233"/>
      <c r="D56" s="231"/>
      <c r="E56" s="231"/>
      <c r="F56" s="91"/>
      <c r="G56" s="124"/>
      <c r="H56" s="125"/>
    </row>
    <row r="57" spans="1:8" ht="12.75" x14ac:dyDescent="0.2">
      <c r="A57" s="228"/>
      <c r="B57" s="180"/>
      <c r="C57" s="165" t="s">
        <v>12</v>
      </c>
      <c r="D57" s="231">
        <v>161</v>
      </c>
      <c r="E57" s="231"/>
      <c r="F57" s="94"/>
      <c r="G57" s="124"/>
      <c r="H57" s="125">
        <f>D57*F57</f>
        <v>0</v>
      </c>
    </row>
    <row r="58" spans="1:8" ht="12.75" x14ac:dyDescent="0.2">
      <c r="A58" s="228"/>
      <c r="B58" s="180"/>
      <c r="C58" s="165"/>
      <c r="D58" s="231"/>
      <c r="E58" s="231"/>
      <c r="F58" s="91"/>
      <c r="G58" s="124"/>
      <c r="H58" s="125"/>
    </row>
    <row r="59" spans="1:8" ht="12.75" x14ac:dyDescent="0.2">
      <c r="A59" s="228" t="s">
        <v>19</v>
      </c>
      <c r="B59" s="145" t="s">
        <v>64</v>
      </c>
      <c r="C59" s="165"/>
      <c r="D59" s="231"/>
      <c r="E59" s="231"/>
      <c r="F59" s="91"/>
      <c r="G59" s="124"/>
      <c r="H59" s="125"/>
    </row>
    <row r="60" spans="1:8" ht="12.75" x14ac:dyDescent="0.2">
      <c r="A60" s="228"/>
      <c r="B60" s="145"/>
      <c r="C60" s="148" t="s">
        <v>12</v>
      </c>
      <c r="D60" s="124">
        <v>64</v>
      </c>
      <c r="E60" s="231"/>
      <c r="F60" s="94"/>
      <c r="G60" s="124"/>
      <c r="H60" s="125">
        <f>D60*F60</f>
        <v>0</v>
      </c>
    </row>
    <row r="61" spans="1:8" ht="12.75" x14ac:dyDescent="0.2">
      <c r="A61" s="144"/>
      <c r="B61" s="232"/>
      <c r="C61" s="148"/>
      <c r="D61" s="124"/>
      <c r="E61" s="231"/>
      <c r="F61" s="91"/>
      <c r="G61" s="124"/>
      <c r="H61" s="125"/>
    </row>
    <row r="62" spans="1:8" ht="46.5" customHeight="1" x14ac:dyDescent="0.2">
      <c r="A62" s="228" t="s">
        <v>20</v>
      </c>
      <c r="B62" s="145" t="s">
        <v>67</v>
      </c>
      <c r="C62" s="233"/>
      <c r="D62" s="231"/>
      <c r="E62" s="231"/>
      <c r="F62" s="91"/>
      <c r="G62" s="124"/>
      <c r="H62" s="125"/>
    </row>
    <row r="63" spans="1:8" ht="12.75" x14ac:dyDescent="0.2">
      <c r="A63" s="228"/>
      <c r="B63" s="145"/>
      <c r="C63" s="148" t="s">
        <v>12</v>
      </c>
      <c r="D63" s="231">
        <v>40</v>
      </c>
      <c r="E63" s="231"/>
      <c r="F63" s="94"/>
      <c r="G63" s="124"/>
      <c r="H63" s="125">
        <f>D63*F63</f>
        <v>0</v>
      </c>
    </row>
    <row r="64" spans="1:8" ht="12.75" x14ac:dyDescent="0.2">
      <c r="A64" s="228"/>
      <c r="B64" s="145"/>
      <c r="C64" s="148"/>
      <c r="D64" s="231"/>
      <c r="E64" s="231"/>
      <c r="F64" s="91"/>
      <c r="G64" s="124"/>
      <c r="H64" s="125"/>
    </row>
    <row r="65" spans="1:8" ht="12.75" x14ac:dyDescent="0.2">
      <c r="A65" s="228" t="s">
        <v>25</v>
      </c>
      <c r="B65" s="145" t="s">
        <v>140</v>
      </c>
      <c r="C65" s="148"/>
      <c r="D65" s="231"/>
      <c r="E65" s="231"/>
      <c r="F65" s="91"/>
      <c r="G65" s="124"/>
      <c r="H65" s="226"/>
    </row>
    <row r="66" spans="1:8" ht="12.75" x14ac:dyDescent="0.2">
      <c r="A66" s="228"/>
      <c r="B66" s="145"/>
      <c r="C66" s="148" t="s">
        <v>16</v>
      </c>
      <c r="D66" s="124">
        <v>22</v>
      </c>
      <c r="E66" s="231"/>
      <c r="F66" s="94"/>
      <c r="G66" s="124"/>
      <c r="H66" s="125">
        <f>D66*F66</f>
        <v>0</v>
      </c>
    </row>
    <row r="67" spans="1:8" ht="12.75" x14ac:dyDescent="0.2">
      <c r="A67" s="228"/>
      <c r="B67" s="145"/>
      <c r="C67" s="148"/>
      <c r="D67" s="124"/>
      <c r="E67" s="231"/>
      <c r="F67" s="91"/>
      <c r="G67" s="124"/>
      <c r="H67" s="125"/>
    </row>
    <row r="68" spans="1:8" ht="55.5" customHeight="1" x14ac:dyDescent="0.2">
      <c r="A68" s="228" t="s">
        <v>26</v>
      </c>
      <c r="B68" s="145" t="s">
        <v>107</v>
      </c>
      <c r="C68" s="148"/>
      <c r="D68" s="124"/>
      <c r="E68" s="231"/>
      <c r="F68" s="91"/>
      <c r="G68" s="124"/>
      <c r="H68" s="125"/>
    </row>
    <row r="69" spans="1:8" ht="12.75" x14ac:dyDescent="0.2">
      <c r="A69" s="228"/>
      <c r="B69" s="145"/>
      <c r="C69" s="148" t="s">
        <v>12</v>
      </c>
      <c r="D69" s="240">
        <v>12</v>
      </c>
      <c r="E69" s="231"/>
      <c r="F69" s="94"/>
      <c r="G69" s="124"/>
      <c r="H69" s="125">
        <f>D69*F69</f>
        <v>0</v>
      </c>
    </row>
    <row r="70" spans="1:8" ht="12.75" x14ac:dyDescent="0.2">
      <c r="A70" s="228"/>
      <c r="B70" s="145"/>
      <c r="C70" s="148"/>
      <c r="D70" s="240"/>
      <c r="E70" s="231"/>
      <c r="F70" s="91"/>
      <c r="G70" s="124"/>
      <c r="H70" s="125"/>
    </row>
    <row r="71" spans="1:8" ht="53.25" customHeight="1" x14ac:dyDescent="0.2">
      <c r="A71" s="144" t="s">
        <v>27</v>
      </c>
      <c r="B71" s="145" t="s">
        <v>122</v>
      </c>
      <c r="C71" s="148"/>
      <c r="D71" s="231"/>
      <c r="E71" s="231"/>
      <c r="F71" s="91"/>
      <c r="G71" s="124"/>
      <c r="H71" s="125"/>
    </row>
    <row r="72" spans="1:8" ht="12.75" x14ac:dyDescent="0.2">
      <c r="A72" s="144"/>
      <c r="B72" s="145"/>
      <c r="C72" s="148" t="s">
        <v>12</v>
      </c>
      <c r="D72" s="124">
        <v>68</v>
      </c>
      <c r="E72" s="231"/>
      <c r="F72" s="94"/>
      <c r="G72" s="124"/>
      <c r="H72" s="125">
        <f>D72*F72</f>
        <v>0</v>
      </c>
    </row>
    <row r="73" spans="1:8" ht="12.75" x14ac:dyDescent="0.2">
      <c r="A73" s="144"/>
      <c r="B73" s="145"/>
      <c r="C73" s="148"/>
      <c r="D73" s="124"/>
      <c r="E73" s="231"/>
      <c r="F73" s="91"/>
      <c r="G73" s="124"/>
      <c r="H73" s="125"/>
    </row>
    <row r="74" spans="1:8" ht="66.75" customHeight="1" x14ac:dyDescent="0.2">
      <c r="A74" s="144" t="s">
        <v>43</v>
      </c>
      <c r="B74" s="145" t="s">
        <v>108</v>
      </c>
      <c r="C74" s="148"/>
      <c r="D74" s="124"/>
      <c r="E74" s="231"/>
      <c r="F74" s="91"/>
      <c r="G74" s="124"/>
      <c r="H74" s="125"/>
    </row>
    <row r="75" spans="1:8" ht="12.75" x14ac:dyDescent="0.2">
      <c r="A75" s="144"/>
      <c r="B75" s="145"/>
      <c r="C75" s="148" t="s">
        <v>13</v>
      </c>
      <c r="D75" s="240">
        <f>D10*5</f>
        <v>685</v>
      </c>
      <c r="E75" s="231"/>
      <c r="F75" s="94"/>
      <c r="G75" s="124"/>
      <c r="H75" s="125">
        <f>D75*F75</f>
        <v>0</v>
      </c>
    </row>
    <row r="76" spans="1:8" ht="12.75" x14ac:dyDescent="0.2">
      <c r="B76" s="145"/>
      <c r="C76" s="148"/>
      <c r="D76" s="240"/>
      <c r="E76" s="231"/>
      <c r="F76" s="91"/>
      <c r="G76" s="124"/>
      <c r="H76" s="125"/>
    </row>
    <row r="77" spans="1:8" ht="41.25" customHeight="1" x14ac:dyDescent="0.2">
      <c r="A77" s="228" t="s">
        <v>139</v>
      </c>
      <c r="B77" s="180" t="s">
        <v>373</v>
      </c>
      <c r="C77" s="148"/>
      <c r="D77" s="231"/>
      <c r="E77" s="231"/>
    </row>
    <row r="78" spans="1:8" ht="12.75" x14ac:dyDescent="0.2">
      <c r="A78" s="228"/>
      <c r="B78" s="180"/>
      <c r="C78" s="148" t="s">
        <v>13</v>
      </c>
      <c r="D78" s="124">
        <v>13</v>
      </c>
      <c r="E78" s="124"/>
      <c r="F78" s="94"/>
      <c r="G78" s="124"/>
      <c r="H78" s="125">
        <f>D78*F78</f>
        <v>0</v>
      </c>
    </row>
    <row r="79" spans="1:8" ht="12.75" x14ac:dyDescent="0.2">
      <c r="A79" s="228"/>
      <c r="B79" s="145"/>
      <c r="C79" s="148"/>
      <c r="D79" s="124"/>
      <c r="E79" s="124"/>
      <c r="F79" s="91"/>
      <c r="G79" s="124"/>
      <c r="H79" s="125"/>
    </row>
    <row r="80" spans="1:8" ht="28.5" customHeight="1" x14ac:dyDescent="0.2">
      <c r="A80" s="144" t="s">
        <v>158</v>
      </c>
      <c r="B80" s="180" t="s">
        <v>46</v>
      </c>
      <c r="C80" s="148"/>
      <c r="D80" s="231"/>
      <c r="E80" s="231"/>
      <c r="F80" s="283"/>
      <c r="G80" s="225"/>
      <c r="H80" s="125"/>
    </row>
    <row r="81" spans="1:8" x14ac:dyDescent="0.2">
      <c r="A81" s="144"/>
      <c r="B81" s="241" t="s">
        <v>249</v>
      </c>
      <c r="E81" s="231"/>
      <c r="F81" s="91"/>
      <c r="G81" s="124"/>
      <c r="H81" s="125"/>
    </row>
    <row r="82" spans="1:8" ht="12.75" x14ac:dyDescent="0.2">
      <c r="A82" s="144"/>
      <c r="B82" s="241"/>
      <c r="C82" s="165" t="s">
        <v>13</v>
      </c>
      <c r="D82" s="231">
        <f>15/0.2</f>
        <v>75</v>
      </c>
      <c r="E82" s="231"/>
      <c r="F82" s="94"/>
      <c r="G82" s="124"/>
      <c r="H82" s="125">
        <f>D82*F82</f>
        <v>0</v>
      </c>
    </row>
    <row r="83" spans="1:8" ht="12.75" x14ac:dyDescent="0.2">
      <c r="B83" s="242"/>
      <c r="C83" s="165"/>
      <c r="D83" s="231"/>
      <c r="E83" s="231"/>
      <c r="F83" s="91"/>
      <c r="G83" s="124"/>
      <c r="H83" s="125"/>
    </row>
    <row r="84" spans="1:8" ht="27.75" customHeight="1" x14ac:dyDescent="0.2">
      <c r="A84" s="144" t="s">
        <v>159</v>
      </c>
      <c r="B84" s="180" t="s">
        <v>47</v>
      </c>
      <c r="C84" s="165"/>
      <c r="D84" s="243"/>
      <c r="E84" s="243"/>
      <c r="F84" s="91"/>
      <c r="G84" s="124"/>
      <c r="H84" s="125"/>
    </row>
    <row r="85" spans="1:8" ht="12.75" x14ac:dyDescent="0.2">
      <c r="A85" s="144"/>
      <c r="B85" s="180"/>
      <c r="C85" s="165" t="s">
        <v>13</v>
      </c>
      <c r="D85" s="231">
        <f>D82</f>
        <v>75</v>
      </c>
      <c r="E85" s="231"/>
      <c r="F85" s="94"/>
      <c r="G85" s="124"/>
      <c r="H85" s="125">
        <f>D85*F85</f>
        <v>0</v>
      </c>
    </row>
    <row r="86" spans="1:8" ht="12.75" x14ac:dyDescent="0.2">
      <c r="A86" s="228"/>
      <c r="B86" s="242"/>
      <c r="C86" s="165"/>
      <c r="D86" s="231"/>
      <c r="E86" s="231"/>
      <c r="F86" s="91"/>
      <c r="G86" s="124"/>
      <c r="H86" s="125"/>
    </row>
    <row r="87" spans="1:8" s="175" customFormat="1" ht="13.5" thickBot="1" x14ac:dyDescent="0.25">
      <c r="A87" s="228"/>
      <c r="B87" s="244" t="s">
        <v>328</v>
      </c>
      <c r="C87" s="235"/>
      <c r="D87" s="245"/>
      <c r="E87" s="245"/>
      <c r="F87" s="284"/>
      <c r="G87" s="246"/>
      <c r="H87" s="154">
        <f>SUM(H35:H86)</f>
        <v>0</v>
      </c>
    </row>
    <row r="88" spans="1:8" s="175" customFormat="1" ht="13.5" thickTop="1" x14ac:dyDescent="0.2">
      <c r="A88" s="228"/>
      <c r="B88" s="247"/>
      <c r="C88" s="198"/>
      <c r="D88" s="248"/>
      <c r="E88" s="248"/>
      <c r="F88" s="100"/>
      <c r="G88" s="158"/>
      <c r="H88" s="135"/>
    </row>
    <row r="89" spans="1:8" ht="12.75" x14ac:dyDescent="0.2">
      <c r="A89" s="213"/>
      <c r="B89" s="213"/>
      <c r="C89" s="198"/>
      <c r="D89" s="227"/>
      <c r="E89" s="227"/>
      <c r="F89" s="98"/>
      <c r="G89" s="179"/>
      <c r="H89" s="187"/>
    </row>
    <row r="90" spans="1:8" s="175" customFormat="1" ht="12.75" x14ac:dyDescent="0.2">
      <c r="A90" s="249" t="s">
        <v>31</v>
      </c>
      <c r="B90" s="214" t="s">
        <v>28</v>
      </c>
      <c r="C90" s="165"/>
      <c r="D90" s="243"/>
      <c r="E90" s="243"/>
      <c r="F90" s="98"/>
      <c r="G90" s="179"/>
      <c r="H90" s="187"/>
    </row>
    <row r="91" spans="1:8" ht="15.75" x14ac:dyDescent="0.2">
      <c r="A91" s="250"/>
      <c r="B91" s="251"/>
      <c r="C91" s="165"/>
      <c r="D91" s="243"/>
      <c r="E91" s="243"/>
      <c r="F91" s="98"/>
      <c r="G91" s="179"/>
      <c r="H91" s="187"/>
    </row>
    <row r="92" spans="1:8" ht="63.75" x14ac:dyDescent="0.2">
      <c r="A92" s="252" t="s">
        <v>1</v>
      </c>
      <c r="B92" s="145" t="s">
        <v>86</v>
      </c>
    </row>
    <row r="93" spans="1:8" ht="12.75" x14ac:dyDescent="0.2">
      <c r="A93" s="252"/>
      <c r="B93" s="145"/>
      <c r="C93" s="165" t="s">
        <v>16</v>
      </c>
      <c r="D93" s="253">
        <v>137</v>
      </c>
      <c r="E93" s="253"/>
      <c r="F93" s="285"/>
      <c r="G93" s="225"/>
      <c r="H93" s="226">
        <f>D93*F93</f>
        <v>0</v>
      </c>
    </row>
    <row r="94" spans="1:8" ht="12.75" x14ac:dyDescent="0.2">
      <c r="A94" s="175"/>
      <c r="B94" s="145"/>
      <c r="C94" s="165"/>
      <c r="D94" s="253"/>
      <c r="E94" s="253"/>
      <c r="F94" s="283"/>
      <c r="G94" s="225"/>
      <c r="H94" s="226"/>
    </row>
    <row r="95" spans="1:8" ht="25.5" x14ac:dyDescent="0.2">
      <c r="A95" s="228" t="s">
        <v>10</v>
      </c>
      <c r="B95" s="180" t="s">
        <v>73</v>
      </c>
      <c r="C95" s="233"/>
      <c r="D95" s="231"/>
      <c r="E95" s="231"/>
      <c r="F95" s="283"/>
      <c r="G95" s="225"/>
      <c r="H95" s="226"/>
    </row>
    <row r="96" spans="1:8" ht="12.75" x14ac:dyDescent="0.2">
      <c r="A96" s="228"/>
      <c r="B96" s="180"/>
      <c r="C96" s="165" t="s">
        <v>9</v>
      </c>
      <c r="D96" s="231">
        <v>38</v>
      </c>
      <c r="E96" s="231"/>
      <c r="F96" s="285"/>
      <c r="G96" s="225"/>
      <c r="H96" s="226">
        <f>D96*F96</f>
        <v>0</v>
      </c>
    </row>
    <row r="97" spans="1:8" ht="12.75" x14ac:dyDescent="0.2">
      <c r="A97" s="228"/>
      <c r="B97" s="180"/>
      <c r="C97" s="165"/>
      <c r="D97" s="231"/>
      <c r="E97" s="231"/>
      <c r="F97" s="283"/>
      <c r="G97" s="225"/>
      <c r="H97" s="226"/>
    </row>
    <row r="98" spans="1:8" ht="114.75" x14ac:dyDescent="0.2">
      <c r="A98" s="144" t="s">
        <v>11</v>
      </c>
      <c r="B98" s="145" t="s">
        <v>250</v>
      </c>
      <c r="D98" s="162"/>
      <c r="E98" s="231"/>
      <c r="F98" s="283"/>
      <c r="G98" s="225"/>
      <c r="H98" s="226"/>
    </row>
    <row r="99" spans="1:8" ht="12.75" x14ac:dyDescent="0.2">
      <c r="A99" s="144"/>
      <c r="B99" s="145" t="s">
        <v>37</v>
      </c>
      <c r="C99" s="148" t="s">
        <v>9</v>
      </c>
      <c r="D99" s="124">
        <v>1</v>
      </c>
      <c r="E99" s="243"/>
      <c r="F99" s="285"/>
      <c r="G99" s="225"/>
      <c r="H99" s="226">
        <f t="shared" ref="H99" si="1">D99*F99</f>
        <v>0</v>
      </c>
    </row>
    <row r="100" spans="1:8" ht="12.75" x14ac:dyDescent="0.2">
      <c r="A100" s="144"/>
      <c r="B100" s="145"/>
      <c r="C100" s="148"/>
      <c r="D100" s="124"/>
      <c r="E100" s="243"/>
      <c r="F100" s="283"/>
      <c r="G100" s="225"/>
      <c r="H100" s="226"/>
    </row>
    <row r="101" spans="1:8" s="175" customFormat="1" ht="13.5" thickBot="1" x14ac:dyDescent="0.25">
      <c r="A101" s="228"/>
      <c r="B101" s="244" t="s">
        <v>337</v>
      </c>
      <c r="C101" s="235"/>
      <c r="D101" s="245"/>
      <c r="E101" s="245"/>
      <c r="F101" s="286"/>
      <c r="G101" s="254"/>
      <c r="H101" s="154">
        <f>SUM(H93:H99)</f>
        <v>0</v>
      </c>
    </row>
    <row r="102" spans="1:8" s="175" customFormat="1" ht="13.5" thickTop="1" x14ac:dyDescent="0.2">
      <c r="A102" s="228"/>
      <c r="B102" s="247"/>
      <c r="C102" s="198"/>
      <c r="D102" s="248"/>
      <c r="E102" s="248"/>
      <c r="F102" s="287"/>
      <c r="G102" s="199"/>
      <c r="H102" s="135"/>
    </row>
    <row r="103" spans="1:8" x14ac:dyDescent="0.2">
      <c r="A103" s="228"/>
      <c r="B103" s="247"/>
      <c r="C103" s="255"/>
      <c r="D103" s="256"/>
      <c r="E103" s="256"/>
      <c r="F103" s="287"/>
      <c r="G103" s="199"/>
      <c r="H103" s="135"/>
    </row>
    <row r="104" spans="1:8" s="175" customFormat="1" ht="12.75" x14ac:dyDescent="0.2">
      <c r="A104" s="249" t="s">
        <v>32</v>
      </c>
      <c r="B104" s="214" t="s">
        <v>33</v>
      </c>
      <c r="C104" s="198"/>
      <c r="D104" s="248"/>
      <c r="E104" s="248"/>
      <c r="F104" s="98"/>
      <c r="G104" s="179"/>
      <c r="H104" s="187"/>
    </row>
    <row r="105" spans="1:8" ht="12.75" x14ac:dyDescent="0.2">
      <c r="A105" s="228"/>
      <c r="B105" s="208"/>
      <c r="C105" s="165"/>
      <c r="D105" s="231"/>
      <c r="E105" s="231"/>
      <c r="F105" s="98"/>
      <c r="G105" s="179"/>
      <c r="H105" s="187"/>
    </row>
    <row r="106" spans="1:8" ht="12.75" x14ac:dyDescent="0.2">
      <c r="A106" s="228" t="s">
        <v>1</v>
      </c>
      <c r="B106" s="180" t="s">
        <v>63</v>
      </c>
      <c r="C106" s="165" t="s">
        <v>23</v>
      </c>
      <c r="D106" s="231">
        <v>1.5</v>
      </c>
      <c r="E106" s="231"/>
      <c r="F106" s="285"/>
      <c r="G106" s="225"/>
      <c r="H106" s="226">
        <f>D106*F106</f>
        <v>0</v>
      </c>
    </row>
    <row r="107" spans="1:8" ht="12.75" x14ac:dyDescent="0.2">
      <c r="A107" s="228"/>
      <c r="B107" s="208"/>
      <c r="C107" s="165"/>
      <c r="D107" s="231"/>
      <c r="E107" s="231"/>
      <c r="F107" s="283"/>
      <c r="G107" s="225"/>
      <c r="H107" s="226"/>
    </row>
    <row r="108" spans="1:8" ht="12.75" x14ac:dyDescent="0.2">
      <c r="A108" s="228" t="s">
        <v>10</v>
      </c>
      <c r="B108" s="180" t="s">
        <v>22</v>
      </c>
      <c r="C108" s="165"/>
      <c r="D108" s="243"/>
      <c r="E108" s="243"/>
      <c r="F108" s="283"/>
      <c r="G108" s="225"/>
      <c r="H108" s="226"/>
    </row>
    <row r="109" spans="1:8" ht="12.75" x14ac:dyDescent="0.2">
      <c r="A109" s="228"/>
      <c r="B109" s="145" t="s">
        <v>251</v>
      </c>
      <c r="C109" s="165" t="s">
        <v>23</v>
      </c>
      <c r="D109" s="231">
        <v>7</v>
      </c>
      <c r="E109" s="231"/>
      <c r="F109" s="285"/>
      <c r="G109" s="225"/>
      <c r="H109" s="226">
        <f t="shared" ref="H109:H111" si="2">D109*F109</f>
        <v>0</v>
      </c>
    </row>
    <row r="110" spans="1:8" ht="12.75" x14ac:dyDescent="0.2">
      <c r="A110" s="228"/>
      <c r="B110" s="180"/>
      <c r="C110" s="165"/>
      <c r="D110" s="231"/>
      <c r="E110" s="231"/>
      <c r="F110" s="283"/>
      <c r="G110" s="225"/>
      <c r="H110" s="226"/>
    </row>
    <row r="111" spans="1:8" ht="12.75" x14ac:dyDescent="0.2">
      <c r="A111" s="228" t="s">
        <v>11</v>
      </c>
      <c r="B111" s="180" t="s">
        <v>50</v>
      </c>
      <c r="C111" s="165" t="s">
        <v>6</v>
      </c>
      <c r="D111" s="231">
        <f>D10</f>
        <v>137</v>
      </c>
      <c r="E111" s="231"/>
      <c r="F111" s="285"/>
      <c r="G111" s="225"/>
      <c r="H111" s="226">
        <f t="shared" si="2"/>
        <v>0</v>
      </c>
    </row>
    <row r="112" spans="1:8" ht="12.75" x14ac:dyDescent="0.2">
      <c r="A112" s="228"/>
      <c r="B112" s="180"/>
      <c r="C112" s="165"/>
      <c r="D112" s="231"/>
      <c r="E112" s="231"/>
      <c r="F112" s="283"/>
      <c r="G112" s="225"/>
      <c r="H112" s="226"/>
    </row>
    <row r="113" spans="1:8" ht="38.25" x14ac:dyDescent="0.2">
      <c r="A113" s="228" t="s">
        <v>14</v>
      </c>
      <c r="B113" s="180" t="s">
        <v>72</v>
      </c>
    </row>
    <row r="114" spans="1:8" ht="12.75" x14ac:dyDescent="0.2">
      <c r="A114" s="228"/>
      <c r="B114" s="180"/>
      <c r="C114" s="165" t="s">
        <v>16</v>
      </c>
      <c r="D114" s="231">
        <f>D111</f>
        <v>137</v>
      </c>
      <c r="E114" s="231"/>
      <c r="F114" s="285"/>
      <c r="G114" s="225"/>
      <c r="H114" s="226">
        <f>D114*F114</f>
        <v>0</v>
      </c>
    </row>
    <row r="115" spans="1:8" ht="12.75" x14ac:dyDescent="0.2">
      <c r="A115" s="228"/>
      <c r="B115" s="180"/>
      <c r="C115" s="165"/>
      <c r="D115" s="231"/>
      <c r="E115" s="231"/>
      <c r="F115" s="283"/>
      <c r="G115" s="225"/>
      <c r="H115" s="226"/>
    </row>
    <row r="116" spans="1:8" ht="38.25" x14ac:dyDescent="0.2">
      <c r="A116" s="228" t="s">
        <v>15</v>
      </c>
      <c r="B116" s="145" t="s">
        <v>89</v>
      </c>
      <c r="C116" s="165"/>
      <c r="D116" s="231"/>
      <c r="E116" s="231"/>
      <c r="F116" s="283"/>
      <c r="G116" s="225"/>
      <c r="H116" s="226"/>
    </row>
    <row r="117" spans="1:8" ht="12.75" x14ac:dyDescent="0.2">
      <c r="A117" s="228"/>
      <c r="B117" s="145"/>
      <c r="C117" s="165" t="s">
        <v>16</v>
      </c>
      <c r="D117" s="231">
        <f>D114</f>
        <v>137</v>
      </c>
      <c r="E117" s="231"/>
      <c r="F117" s="285"/>
      <c r="G117" s="225"/>
      <c r="H117" s="226">
        <f>D117*F117</f>
        <v>0</v>
      </c>
    </row>
    <row r="118" spans="1:8" ht="12.75" x14ac:dyDescent="0.2">
      <c r="A118" s="228"/>
      <c r="B118" s="180"/>
      <c r="C118" s="165"/>
      <c r="D118" s="231"/>
      <c r="E118" s="231"/>
      <c r="F118" s="283"/>
      <c r="G118" s="225"/>
      <c r="H118" s="226"/>
    </row>
    <row r="119" spans="1:8" ht="25.5" x14ac:dyDescent="0.2">
      <c r="A119" s="228" t="s">
        <v>17</v>
      </c>
      <c r="B119" s="180" t="s">
        <v>41</v>
      </c>
      <c r="C119" s="165"/>
      <c r="D119" s="231"/>
      <c r="E119" s="231"/>
      <c r="F119" s="283"/>
      <c r="G119" s="225"/>
      <c r="H119" s="226"/>
    </row>
    <row r="120" spans="1:8" ht="12.75" x14ac:dyDescent="0.2">
      <c r="A120" s="228"/>
      <c r="B120" s="180"/>
      <c r="C120" s="165" t="s">
        <v>39</v>
      </c>
      <c r="D120" s="231">
        <f>D111</f>
        <v>137</v>
      </c>
      <c r="E120" s="231"/>
      <c r="F120" s="285"/>
      <c r="G120" s="225"/>
      <c r="H120" s="226">
        <f>D120*F120</f>
        <v>0</v>
      </c>
    </row>
    <row r="121" spans="1:8" ht="12.75" x14ac:dyDescent="0.2">
      <c r="A121" s="228"/>
      <c r="B121" s="180"/>
      <c r="C121" s="165"/>
      <c r="D121" s="231"/>
      <c r="E121" s="231"/>
      <c r="F121" s="283"/>
      <c r="G121" s="225"/>
      <c r="H121" s="226"/>
    </row>
    <row r="122" spans="1:8" ht="12.75" x14ac:dyDescent="0.2">
      <c r="A122" s="144" t="s">
        <v>18</v>
      </c>
      <c r="B122" s="145" t="s">
        <v>44</v>
      </c>
      <c r="C122" s="165"/>
      <c r="D122" s="231"/>
      <c r="E122" s="231"/>
      <c r="F122" s="283"/>
      <c r="G122" s="225"/>
      <c r="H122" s="226"/>
    </row>
    <row r="123" spans="1:8" ht="12.75" x14ac:dyDescent="0.2">
      <c r="A123" s="144"/>
      <c r="B123" s="145"/>
      <c r="C123" s="148" t="s">
        <v>9</v>
      </c>
      <c r="D123" s="124">
        <v>1</v>
      </c>
      <c r="E123" s="124"/>
      <c r="F123" s="94"/>
      <c r="G123" s="124"/>
      <c r="H123" s="125">
        <f>D123*F123</f>
        <v>0</v>
      </c>
    </row>
    <row r="124" spans="1:8" ht="12.75" x14ac:dyDescent="0.2">
      <c r="A124" s="228"/>
      <c r="B124" s="180"/>
      <c r="C124" s="165"/>
      <c r="D124" s="231"/>
      <c r="E124" s="231"/>
      <c r="F124" s="283"/>
      <c r="G124" s="225"/>
      <c r="H124" s="226"/>
    </row>
    <row r="125" spans="1:8" s="175" customFormat="1" ht="13.5" thickBot="1" x14ac:dyDescent="0.25">
      <c r="A125" s="228"/>
      <c r="B125" s="244" t="s">
        <v>335</v>
      </c>
      <c r="C125" s="235"/>
      <c r="D125" s="245"/>
      <c r="E125" s="245"/>
      <c r="F125" s="286"/>
      <c r="G125" s="254"/>
      <c r="H125" s="154">
        <f>SUM(H106:H124)</f>
        <v>0</v>
      </c>
    </row>
    <row r="126" spans="1:8" ht="13.5" thickTop="1" x14ac:dyDescent="0.2">
      <c r="A126" s="228"/>
      <c r="B126" s="180"/>
      <c r="C126" s="165"/>
      <c r="D126" s="231"/>
      <c r="E126" s="231"/>
      <c r="F126" s="98"/>
      <c r="G126" s="179"/>
      <c r="H126" s="187"/>
    </row>
    <row r="127" spans="1:8" ht="12.75" x14ac:dyDescent="0.2">
      <c r="A127" s="228"/>
      <c r="B127" s="180"/>
      <c r="C127" s="165"/>
      <c r="D127" s="231"/>
      <c r="E127" s="231"/>
      <c r="F127" s="98"/>
      <c r="G127" s="179"/>
      <c r="H127" s="187"/>
    </row>
    <row r="128" spans="1:8" ht="12.75" x14ac:dyDescent="0.2">
      <c r="A128" s="228"/>
      <c r="B128" s="257"/>
      <c r="C128" s="215"/>
      <c r="D128" s="215"/>
      <c r="E128" s="216"/>
      <c r="F128" s="281"/>
      <c r="G128" s="216"/>
      <c r="H128" s="187"/>
    </row>
    <row r="129" spans="1:8" ht="12.75" x14ac:dyDescent="0.2">
      <c r="A129" s="228"/>
      <c r="B129" s="237"/>
      <c r="C129" s="219"/>
      <c r="D129" s="219"/>
      <c r="E129" s="220"/>
      <c r="F129" s="282"/>
      <c r="G129" s="220"/>
      <c r="H129" s="187"/>
    </row>
    <row r="130" spans="1:8" ht="12.75" x14ac:dyDescent="0.2">
      <c r="A130" s="228"/>
      <c r="B130" s="180"/>
      <c r="C130" s="165"/>
      <c r="D130" s="243"/>
      <c r="E130" s="243"/>
      <c r="F130" s="98"/>
      <c r="G130" s="179"/>
      <c r="H130" s="187"/>
    </row>
    <row r="131" spans="1:8" s="175" customFormat="1" ht="13.5" thickBot="1" x14ac:dyDescent="0.25">
      <c r="A131" s="196"/>
      <c r="B131" s="258" t="s">
        <v>336</v>
      </c>
      <c r="C131" s="259"/>
      <c r="D131" s="260"/>
      <c r="E131" s="260"/>
      <c r="F131" s="288"/>
      <c r="G131" s="261"/>
      <c r="H131" s="194">
        <f>H125+H101+H87+H30</f>
        <v>0</v>
      </c>
    </row>
    <row r="132" spans="1:8" s="175" customFormat="1" ht="12.75" x14ac:dyDescent="0.2">
      <c r="A132" s="196"/>
      <c r="B132" s="262"/>
      <c r="C132" s="198"/>
      <c r="D132" s="248"/>
      <c r="E132" s="248"/>
      <c r="F132" s="289"/>
      <c r="G132" s="263"/>
      <c r="H132" s="135"/>
    </row>
    <row r="133" spans="1:8" s="175" customFormat="1" ht="12.75" x14ac:dyDescent="0.2">
      <c r="A133" s="196"/>
      <c r="B133" s="262"/>
      <c r="C133" s="198"/>
      <c r="D133" s="248"/>
      <c r="E133" s="248"/>
      <c r="F133" s="289"/>
      <c r="G133" s="263"/>
      <c r="H133" s="135"/>
    </row>
    <row r="134" spans="1:8" s="175" customFormat="1" ht="12.75" x14ac:dyDescent="0.2">
      <c r="A134" s="196"/>
      <c r="B134" s="262"/>
      <c r="C134" s="198"/>
      <c r="D134" s="248"/>
      <c r="E134" s="248"/>
      <c r="F134" s="289"/>
      <c r="G134" s="263"/>
      <c r="H134" s="135"/>
    </row>
    <row r="135" spans="1:8" ht="12.75" x14ac:dyDescent="0.2">
      <c r="A135" s="196"/>
      <c r="B135" s="197" t="s">
        <v>82</v>
      </c>
      <c r="C135" s="198"/>
      <c r="D135" s="248"/>
      <c r="E135" s="248"/>
      <c r="F135" s="98"/>
      <c r="G135" s="179"/>
      <c r="H135" s="187"/>
    </row>
    <row r="136" spans="1:8" ht="48" x14ac:dyDescent="0.2">
      <c r="A136" s="196"/>
      <c r="B136" s="264" t="s">
        <v>334</v>
      </c>
      <c r="C136" s="264"/>
      <c r="D136" s="264"/>
      <c r="E136" s="264"/>
      <c r="F136" s="290"/>
      <c r="G136" s="264"/>
      <c r="H136" s="187"/>
    </row>
    <row r="137" spans="1:8" ht="12.75" x14ac:dyDescent="0.2">
      <c r="A137" s="196"/>
      <c r="B137" s="265"/>
      <c r="C137" s="265"/>
      <c r="D137" s="265"/>
      <c r="E137" s="265"/>
      <c r="F137" s="291"/>
      <c r="G137" s="265"/>
      <c r="H137" s="187"/>
    </row>
    <row r="138" spans="1:8" ht="12.75" x14ac:dyDescent="0.2">
      <c r="A138" s="196"/>
      <c r="B138" s="197"/>
      <c r="C138" s="198"/>
      <c r="D138" s="248"/>
      <c r="E138" s="248"/>
      <c r="F138" s="98"/>
      <c r="G138" s="179"/>
      <c r="H138" s="187"/>
    </row>
    <row r="139" spans="1:8" ht="12.75" x14ac:dyDescent="0.2">
      <c r="A139" s="196"/>
      <c r="B139" s="197"/>
      <c r="C139" s="198"/>
      <c r="D139" s="248"/>
      <c r="E139" s="248"/>
      <c r="F139" s="98"/>
      <c r="G139" s="179"/>
      <c r="H139" s="187"/>
    </row>
    <row r="140" spans="1:8" ht="12.75" x14ac:dyDescent="0.2">
      <c r="A140" s="196"/>
      <c r="B140" s="197"/>
      <c r="C140" s="198"/>
      <c r="D140" s="248"/>
      <c r="E140" s="248"/>
      <c r="F140" s="98"/>
      <c r="G140" s="179"/>
      <c r="H140" s="187"/>
    </row>
    <row r="141" spans="1:8" ht="12.75" x14ac:dyDescent="0.2">
      <c r="A141" s="196"/>
      <c r="B141" s="197"/>
      <c r="C141" s="198"/>
      <c r="D141" s="248"/>
      <c r="E141" s="266"/>
    </row>
    <row r="142" spans="1:8" ht="12.75" x14ac:dyDescent="0.2">
      <c r="A142" s="196"/>
      <c r="B142" s="197"/>
      <c r="C142" s="198"/>
      <c r="D142" s="248"/>
      <c r="E142" s="266"/>
    </row>
    <row r="143" spans="1:8" ht="12.75" x14ac:dyDescent="0.2">
      <c r="A143" s="196"/>
      <c r="B143" s="197"/>
      <c r="C143" s="198"/>
      <c r="D143" s="248"/>
      <c r="E143" s="266"/>
    </row>
    <row r="144" spans="1:8" ht="12.75" x14ac:dyDescent="0.2">
      <c r="A144" s="196"/>
      <c r="B144" s="197"/>
      <c r="C144" s="198"/>
      <c r="D144" s="248"/>
      <c r="E144" s="266"/>
    </row>
    <row r="145" spans="1:8" s="119" customFormat="1" ht="12.75" x14ac:dyDescent="0.2">
      <c r="A145" s="196"/>
      <c r="B145" s="197"/>
      <c r="C145" s="198"/>
      <c r="D145" s="248"/>
      <c r="E145" s="266"/>
      <c r="F145" s="90"/>
      <c r="H145" s="120"/>
    </row>
    <row r="146" spans="1:8" s="119" customFormat="1" ht="12.75" x14ac:dyDescent="0.2">
      <c r="A146" s="196"/>
      <c r="B146" s="197"/>
      <c r="C146" s="198"/>
      <c r="D146" s="248"/>
      <c r="E146" s="266"/>
      <c r="F146" s="90"/>
      <c r="H146" s="120"/>
    </row>
    <row r="147" spans="1:8" s="119" customFormat="1" ht="12.75" x14ac:dyDescent="0.2">
      <c r="A147" s="196"/>
      <c r="B147" s="197"/>
      <c r="C147" s="198"/>
      <c r="D147" s="248"/>
      <c r="E147" s="266"/>
      <c r="F147" s="90"/>
      <c r="H147" s="120"/>
    </row>
    <row r="148" spans="1:8" s="119" customFormat="1" ht="12.75" x14ac:dyDescent="0.2">
      <c r="A148" s="196"/>
      <c r="B148" s="197"/>
      <c r="C148" s="198"/>
      <c r="D148" s="248"/>
      <c r="E148" s="266"/>
      <c r="F148" s="90"/>
      <c r="H148" s="120"/>
    </row>
    <row r="149" spans="1:8" s="119" customFormat="1" ht="12.75" x14ac:dyDescent="0.2">
      <c r="A149" s="196"/>
      <c r="B149" s="197"/>
      <c r="C149" s="198"/>
      <c r="D149" s="248"/>
      <c r="E149" s="266"/>
      <c r="F149" s="90"/>
      <c r="H149" s="120"/>
    </row>
    <row r="150" spans="1:8" s="119" customFormat="1" ht="12.75" x14ac:dyDescent="0.2">
      <c r="A150" s="196"/>
      <c r="B150" s="197"/>
      <c r="C150" s="198"/>
      <c r="D150" s="248"/>
      <c r="E150" s="266"/>
      <c r="F150" s="90"/>
      <c r="H150" s="120"/>
    </row>
    <row r="151" spans="1:8" s="119" customFormat="1" ht="12.75" x14ac:dyDescent="0.2">
      <c r="A151" s="196"/>
      <c r="B151" s="197"/>
      <c r="C151" s="198"/>
      <c r="D151" s="248"/>
      <c r="E151" s="266"/>
      <c r="F151" s="90"/>
      <c r="H151" s="120"/>
    </row>
    <row r="152" spans="1:8" s="119" customFormat="1" ht="12.75" x14ac:dyDescent="0.2">
      <c r="A152" s="196"/>
      <c r="B152" s="197"/>
      <c r="C152" s="198"/>
      <c r="D152" s="248"/>
      <c r="E152" s="266"/>
      <c r="F152" s="90"/>
      <c r="H152" s="120"/>
    </row>
    <row r="153" spans="1:8" s="119" customFormat="1" ht="12.75" x14ac:dyDescent="0.2">
      <c r="A153" s="196"/>
      <c r="B153" s="197"/>
      <c r="C153" s="198"/>
      <c r="D153" s="248"/>
      <c r="E153" s="266"/>
      <c r="F153" s="90"/>
      <c r="H153" s="120"/>
    </row>
    <row r="154" spans="1:8" s="119" customFormat="1" ht="12.75" x14ac:dyDescent="0.2">
      <c r="A154" s="196"/>
      <c r="B154" s="197"/>
      <c r="C154" s="198"/>
      <c r="D154" s="248"/>
      <c r="E154" s="266"/>
      <c r="F154" s="90"/>
      <c r="H154" s="120"/>
    </row>
    <row r="155" spans="1:8" s="119" customFormat="1" ht="12.75" x14ac:dyDescent="0.2">
      <c r="A155" s="196"/>
      <c r="B155" s="197"/>
      <c r="C155" s="198"/>
      <c r="D155" s="248"/>
      <c r="E155" s="266"/>
      <c r="F155" s="90"/>
      <c r="H155" s="120"/>
    </row>
    <row r="156" spans="1:8" s="119" customFormat="1" ht="12.75" x14ac:dyDescent="0.2">
      <c r="A156" s="196"/>
      <c r="B156" s="197"/>
      <c r="C156" s="198"/>
      <c r="D156" s="248"/>
      <c r="E156" s="266"/>
      <c r="F156" s="90"/>
      <c r="H156" s="120"/>
    </row>
    <row r="157" spans="1:8" s="119" customFormat="1" ht="12.75" x14ac:dyDescent="0.2">
      <c r="A157" s="196"/>
      <c r="B157" s="197"/>
      <c r="C157" s="198"/>
      <c r="D157" s="248"/>
      <c r="E157" s="266"/>
      <c r="F157" s="90"/>
      <c r="H157" s="120"/>
    </row>
    <row r="158" spans="1:8" s="119" customFormat="1" ht="12.75" x14ac:dyDescent="0.2">
      <c r="A158" s="196"/>
      <c r="B158" s="197"/>
      <c r="C158" s="198"/>
      <c r="D158" s="248"/>
      <c r="E158" s="266"/>
      <c r="F158" s="90"/>
      <c r="H158" s="120"/>
    </row>
    <row r="159" spans="1:8" s="119" customFormat="1" ht="12.75" x14ac:dyDescent="0.2">
      <c r="A159" s="196"/>
      <c r="B159" s="197"/>
      <c r="C159" s="198"/>
      <c r="D159" s="248"/>
      <c r="E159" s="266"/>
      <c r="F159" s="90"/>
      <c r="H159" s="120"/>
    </row>
    <row r="160" spans="1:8" s="119" customFormat="1" ht="12.75" x14ac:dyDescent="0.2">
      <c r="A160" s="196"/>
      <c r="B160" s="197"/>
      <c r="C160" s="198"/>
      <c r="D160" s="248"/>
      <c r="E160" s="266"/>
      <c r="F160" s="90"/>
      <c r="H160" s="120"/>
    </row>
    <row r="161" spans="1:8" s="119" customFormat="1" ht="12.75" x14ac:dyDescent="0.2">
      <c r="A161" s="196"/>
      <c r="B161" s="197"/>
      <c r="C161" s="198"/>
      <c r="D161" s="248"/>
      <c r="E161" s="266"/>
      <c r="F161" s="90"/>
      <c r="H161" s="120"/>
    </row>
    <row r="162" spans="1:8" s="119" customFormat="1" ht="12.75" x14ac:dyDescent="0.2">
      <c r="A162" s="196"/>
      <c r="B162" s="197"/>
      <c r="C162" s="198"/>
      <c r="D162" s="248"/>
      <c r="E162" s="266"/>
      <c r="F162" s="90"/>
      <c r="H162" s="120"/>
    </row>
    <row r="163" spans="1:8" s="119" customFormat="1" ht="12.75" x14ac:dyDescent="0.2">
      <c r="A163" s="196"/>
      <c r="B163" s="197"/>
      <c r="C163" s="198"/>
      <c r="D163" s="248"/>
      <c r="E163" s="266"/>
      <c r="F163" s="90"/>
      <c r="H163" s="120"/>
    </row>
    <row r="164" spans="1:8" s="119" customFormat="1" ht="12.75" x14ac:dyDescent="0.2">
      <c r="A164" s="196"/>
      <c r="B164" s="197"/>
      <c r="C164" s="198"/>
      <c r="D164" s="248"/>
      <c r="E164" s="266"/>
      <c r="F164" s="90"/>
      <c r="H164" s="120"/>
    </row>
    <row r="165" spans="1:8" s="119" customFormat="1" ht="12.75" x14ac:dyDescent="0.2">
      <c r="A165" s="196"/>
      <c r="B165" s="197"/>
      <c r="C165" s="198"/>
      <c r="D165" s="248"/>
      <c r="E165" s="266"/>
      <c r="F165" s="90"/>
      <c r="H165" s="120"/>
    </row>
    <row r="166" spans="1:8" s="119" customFormat="1" ht="12.75" x14ac:dyDescent="0.2">
      <c r="A166" s="196"/>
      <c r="B166" s="197"/>
      <c r="C166" s="198"/>
      <c r="D166" s="248"/>
      <c r="E166" s="266"/>
      <c r="F166" s="90"/>
      <c r="H166" s="120"/>
    </row>
    <row r="167" spans="1:8" s="119" customFormat="1" ht="12.75" x14ac:dyDescent="0.2">
      <c r="A167" s="196"/>
      <c r="B167" s="197"/>
      <c r="C167" s="198"/>
      <c r="D167" s="248"/>
      <c r="E167" s="266"/>
      <c r="F167" s="90"/>
      <c r="H167" s="120"/>
    </row>
    <row r="168" spans="1:8" s="119" customFormat="1" ht="12.75" x14ac:dyDescent="0.2">
      <c r="A168" s="196"/>
      <c r="B168" s="197"/>
      <c r="C168" s="198"/>
      <c r="D168" s="248"/>
      <c r="E168" s="266"/>
      <c r="F168" s="90"/>
      <c r="H168" s="120"/>
    </row>
    <row r="169" spans="1:8" s="119" customFormat="1" ht="12.75" x14ac:dyDescent="0.2">
      <c r="A169" s="196"/>
      <c r="B169" s="197"/>
      <c r="C169" s="198"/>
      <c r="D169" s="248"/>
      <c r="E169" s="266"/>
      <c r="F169" s="90"/>
      <c r="H169" s="120"/>
    </row>
    <row r="170" spans="1:8" s="119" customFormat="1" ht="12.75" x14ac:dyDescent="0.2">
      <c r="A170" s="196"/>
      <c r="B170" s="197"/>
      <c r="C170" s="198"/>
      <c r="D170" s="248"/>
      <c r="E170" s="266"/>
      <c r="F170" s="90"/>
      <c r="H170" s="120"/>
    </row>
    <row r="171" spans="1:8" s="119" customFormat="1" ht="12.75" x14ac:dyDescent="0.2">
      <c r="A171" s="196"/>
      <c r="B171" s="197"/>
      <c r="C171" s="198"/>
      <c r="D171" s="248"/>
      <c r="E171" s="266"/>
      <c r="F171" s="90"/>
      <c r="H171" s="120"/>
    </row>
    <row r="172" spans="1:8" s="119" customFormat="1" ht="12.75" x14ac:dyDescent="0.2">
      <c r="A172" s="196"/>
      <c r="B172" s="197"/>
      <c r="C172" s="198"/>
      <c r="D172" s="248"/>
      <c r="E172" s="266"/>
      <c r="F172" s="90"/>
      <c r="H172" s="120"/>
    </row>
    <row r="173" spans="1:8" s="119" customFormat="1" ht="12.75" x14ac:dyDescent="0.2">
      <c r="A173" s="196"/>
      <c r="B173" s="197"/>
      <c r="C173" s="198"/>
      <c r="D173" s="248"/>
      <c r="E173" s="266"/>
      <c r="F173" s="90"/>
      <c r="H173" s="120"/>
    </row>
    <row r="174" spans="1:8" s="119" customFormat="1" ht="12.75" x14ac:dyDescent="0.2">
      <c r="A174" s="196"/>
      <c r="B174" s="197"/>
      <c r="C174" s="198"/>
      <c r="D174" s="248"/>
      <c r="E174" s="266"/>
      <c r="F174" s="90"/>
      <c r="H174" s="120"/>
    </row>
    <row r="175" spans="1:8" s="119" customFormat="1" ht="12.75" x14ac:dyDescent="0.2">
      <c r="A175" s="196"/>
      <c r="B175" s="197"/>
      <c r="C175" s="198"/>
      <c r="D175" s="248"/>
      <c r="E175" s="266"/>
      <c r="F175" s="90"/>
      <c r="H175" s="120"/>
    </row>
    <row r="176" spans="1:8" s="119" customFormat="1" ht="12.75" x14ac:dyDescent="0.2">
      <c r="A176" s="196"/>
      <c r="B176" s="197"/>
      <c r="C176" s="198"/>
      <c r="D176" s="248"/>
      <c r="E176" s="266"/>
      <c r="F176" s="90"/>
      <c r="H176" s="120"/>
    </row>
    <row r="177" spans="1:8" s="119" customFormat="1" ht="12.75" x14ac:dyDescent="0.2">
      <c r="A177" s="196"/>
      <c r="B177" s="197"/>
      <c r="C177" s="198"/>
      <c r="D177" s="248"/>
      <c r="E177" s="266"/>
      <c r="F177" s="90"/>
      <c r="H177" s="120"/>
    </row>
    <row r="178" spans="1:8" s="119" customFormat="1" ht="12.75" x14ac:dyDescent="0.2">
      <c r="A178" s="196"/>
      <c r="B178" s="197"/>
      <c r="C178" s="198"/>
      <c r="D178" s="248"/>
      <c r="E178" s="266"/>
      <c r="F178" s="90"/>
      <c r="H178" s="120"/>
    </row>
    <row r="179" spans="1:8" s="119" customFormat="1" ht="12.75" x14ac:dyDescent="0.2">
      <c r="A179" s="196"/>
      <c r="B179" s="197"/>
      <c r="C179" s="198"/>
      <c r="D179" s="248"/>
      <c r="E179" s="266"/>
      <c r="F179" s="90"/>
      <c r="H179" s="120"/>
    </row>
    <row r="180" spans="1:8" s="119" customFormat="1" ht="12.75" x14ac:dyDescent="0.2">
      <c r="A180" s="196"/>
      <c r="B180" s="197"/>
      <c r="C180" s="198"/>
      <c r="D180" s="248"/>
      <c r="E180" s="266"/>
      <c r="F180" s="90"/>
      <c r="H180" s="120"/>
    </row>
    <row r="181" spans="1:8" s="119" customFormat="1" ht="12.75" x14ac:dyDescent="0.2">
      <c r="A181" s="196"/>
      <c r="B181" s="197"/>
      <c r="C181" s="198"/>
      <c r="D181" s="248"/>
      <c r="E181" s="266"/>
      <c r="F181" s="90"/>
      <c r="H181" s="120"/>
    </row>
    <row r="182" spans="1:8" s="119" customFormat="1" ht="12.75" x14ac:dyDescent="0.2">
      <c r="A182" s="196"/>
      <c r="B182" s="197"/>
      <c r="C182" s="198"/>
      <c r="D182" s="248"/>
      <c r="E182" s="266"/>
      <c r="F182" s="90"/>
      <c r="H182" s="120"/>
    </row>
    <row r="183" spans="1:8" s="119" customFormat="1" ht="12.75" x14ac:dyDescent="0.2">
      <c r="A183" s="196"/>
      <c r="B183" s="197"/>
      <c r="C183" s="198"/>
      <c r="D183" s="248"/>
      <c r="E183" s="266"/>
      <c r="F183" s="90"/>
      <c r="H183" s="120"/>
    </row>
    <row r="184" spans="1:8" s="119" customFormat="1" ht="12.75" x14ac:dyDescent="0.2">
      <c r="A184" s="196"/>
      <c r="B184" s="197"/>
      <c r="C184" s="198"/>
      <c r="D184" s="248"/>
      <c r="E184" s="266"/>
      <c r="F184" s="90"/>
      <c r="H184" s="120"/>
    </row>
    <row r="185" spans="1:8" s="119" customFormat="1" ht="12.75" x14ac:dyDescent="0.2">
      <c r="A185" s="196"/>
      <c r="B185" s="197"/>
      <c r="C185" s="198"/>
      <c r="D185" s="248"/>
      <c r="E185" s="266"/>
      <c r="F185" s="90"/>
      <c r="H185" s="120"/>
    </row>
    <row r="186" spans="1:8" s="119" customFormat="1" ht="12.75" x14ac:dyDescent="0.2">
      <c r="A186" s="196"/>
      <c r="B186" s="197"/>
      <c r="C186" s="198"/>
      <c r="D186" s="248"/>
      <c r="E186" s="266"/>
      <c r="F186" s="90"/>
      <c r="H186" s="120"/>
    </row>
    <row r="187" spans="1:8" s="119" customFormat="1" ht="12.75" x14ac:dyDescent="0.2">
      <c r="A187" s="196"/>
      <c r="B187" s="197"/>
      <c r="C187" s="198"/>
      <c r="D187" s="248"/>
      <c r="E187" s="266"/>
      <c r="F187" s="90"/>
      <c r="H187" s="120"/>
    </row>
    <row r="188" spans="1:8" s="119" customFormat="1" ht="12.75" x14ac:dyDescent="0.2">
      <c r="A188" s="196"/>
      <c r="B188" s="197"/>
      <c r="C188" s="198"/>
      <c r="D188" s="248"/>
      <c r="E188" s="266"/>
      <c r="F188" s="90"/>
      <c r="H188" s="120"/>
    </row>
    <row r="189" spans="1:8" s="119" customFormat="1" ht="12.75" x14ac:dyDescent="0.2">
      <c r="A189" s="196"/>
      <c r="B189" s="197"/>
      <c r="C189" s="198"/>
      <c r="D189" s="248"/>
      <c r="E189" s="266"/>
      <c r="F189" s="90"/>
      <c r="H189" s="120"/>
    </row>
    <row r="190" spans="1:8" s="119" customFormat="1" ht="12.75" x14ac:dyDescent="0.2">
      <c r="A190" s="196"/>
      <c r="B190" s="197"/>
      <c r="C190" s="198"/>
      <c r="D190" s="248"/>
      <c r="E190" s="266"/>
      <c r="F190" s="90"/>
      <c r="H190" s="120"/>
    </row>
    <row r="191" spans="1:8" s="119" customFormat="1" ht="12.75" x14ac:dyDescent="0.2">
      <c r="A191" s="196"/>
      <c r="B191" s="197"/>
      <c r="C191" s="198"/>
      <c r="D191" s="248"/>
      <c r="E191" s="266"/>
      <c r="F191" s="90"/>
      <c r="H191" s="120"/>
    </row>
    <row r="192" spans="1:8" s="119" customFormat="1" ht="12.75" x14ac:dyDescent="0.2">
      <c r="A192" s="196"/>
      <c r="B192" s="197"/>
      <c r="C192" s="198"/>
      <c r="D192" s="248"/>
      <c r="E192" s="266"/>
      <c r="F192" s="90"/>
      <c r="H192" s="120"/>
    </row>
    <row r="193" spans="1:8" s="119" customFormat="1" ht="12.75" x14ac:dyDescent="0.2">
      <c r="A193" s="196"/>
      <c r="B193" s="197"/>
      <c r="C193" s="198"/>
      <c r="D193" s="248"/>
      <c r="E193" s="266"/>
      <c r="F193" s="90"/>
      <c r="H193" s="120"/>
    </row>
    <row r="194" spans="1:8" s="119" customFormat="1" ht="12.75" x14ac:dyDescent="0.2">
      <c r="A194" s="196"/>
      <c r="B194" s="197"/>
      <c r="C194" s="198"/>
      <c r="D194" s="248"/>
      <c r="E194" s="266"/>
      <c r="F194" s="90"/>
      <c r="H194" s="120"/>
    </row>
    <row r="195" spans="1:8" s="119" customFormat="1" ht="12.75" x14ac:dyDescent="0.2">
      <c r="A195" s="196"/>
      <c r="B195" s="197"/>
      <c r="C195" s="198"/>
      <c r="D195" s="248"/>
      <c r="E195" s="266"/>
      <c r="F195" s="90"/>
      <c r="H195" s="120"/>
    </row>
    <row r="196" spans="1:8" s="119" customFormat="1" ht="12.75" x14ac:dyDescent="0.2">
      <c r="A196" s="196"/>
      <c r="B196" s="197"/>
      <c r="C196" s="198"/>
      <c r="D196" s="248"/>
      <c r="E196" s="266"/>
      <c r="F196" s="90"/>
      <c r="H196" s="120"/>
    </row>
    <row r="197" spans="1:8" s="119" customFormat="1" ht="12.75" x14ac:dyDescent="0.2">
      <c r="A197" s="196"/>
      <c r="B197" s="197"/>
      <c r="C197" s="198"/>
      <c r="D197" s="248"/>
      <c r="E197" s="266"/>
      <c r="F197" s="90"/>
      <c r="H197" s="120"/>
    </row>
    <row r="198" spans="1:8" s="119" customFormat="1" ht="12.75" x14ac:dyDescent="0.2">
      <c r="A198" s="196"/>
      <c r="B198" s="197"/>
      <c r="C198" s="198"/>
      <c r="D198" s="248"/>
      <c r="E198" s="266"/>
      <c r="F198" s="90"/>
      <c r="H198" s="120"/>
    </row>
    <row r="199" spans="1:8" s="119" customFormat="1" ht="12.75" x14ac:dyDescent="0.2">
      <c r="A199" s="196"/>
      <c r="B199" s="197"/>
      <c r="C199" s="198"/>
      <c r="D199" s="248"/>
      <c r="E199" s="266"/>
      <c r="F199" s="90"/>
      <c r="H199" s="120"/>
    </row>
    <row r="200" spans="1:8" s="119" customFormat="1" ht="12.75" x14ac:dyDescent="0.2">
      <c r="A200" s="196"/>
      <c r="B200" s="197"/>
      <c r="C200" s="198"/>
      <c r="D200" s="248"/>
      <c r="E200" s="266"/>
      <c r="F200" s="90"/>
      <c r="H200" s="120"/>
    </row>
    <row r="201" spans="1:8" s="119" customFormat="1" ht="12.75" x14ac:dyDescent="0.2">
      <c r="A201" s="196"/>
      <c r="B201" s="197"/>
      <c r="C201" s="198"/>
      <c r="D201" s="248"/>
      <c r="E201" s="266"/>
      <c r="F201" s="90"/>
      <c r="H201" s="120"/>
    </row>
    <row r="202" spans="1:8" s="119" customFormat="1" ht="12.75" x14ac:dyDescent="0.2">
      <c r="A202" s="196"/>
      <c r="B202" s="197"/>
      <c r="C202" s="198"/>
      <c r="D202" s="248"/>
      <c r="E202" s="266"/>
      <c r="F202" s="90"/>
      <c r="H202" s="120"/>
    </row>
    <row r="203" spans="1:8" s="119" customFormat="1" ht="12.75" x14ac:dyDescent="0.2">
      <c r="A203" s="196"/>
      <c r="B203" s="197"/>
      <c r="C203" s="198"/>
      <c r="D203" s="248"/>
      <c r="E203" s="266"/>
      <c r="F203" s="90"/>
      <c r="H203" s="120"/>
    </row>
    <row r="204" spans="1:8" s="119" customFormat="1" ht="12.75" x14ac:dyDescent="0.2">
      <c r="A204" s="196"/>
      <c r="B204" s="197"/>
      <c r="C204" s="198"/>
      <c r="D204" s="248"/>
      <c r="E204" s="266"/>
      <c r="F204" s="90"/>
      <c r="H204" s="120"/>
    </row>
    <row r="205" spans="1:8" s="119" customFormat="1" ht="12.75" x14ac:dyDescent="0.2">
      <c r="A205" s="196"/>
      <c r="B205" s="197"/>
      <c r="C205" s="198"/>
      <c r="D205" s="248"/>
      <c r="E205" s="266"/>
      <c r="F205" s="90"/>
      <c r="H205" s="120"/>
    </row>
    <row r="206" spans="1:8" s="119" customFormat="1" ht="12.75" x14ac:dyDescent="0.2">
      <c r="A206" s="196"/>
      <c r="B206" s="197"/>
      <c r="C206" s="198"/>
      <c r="D206" s="248"/>
      <c r="E206" s="266"/>
      <c r="F206" s="90"/>
      <c r="H206" s="120"/>
    </row>
    <row r="207" spans="1:8" s="119" customFormat="1" ht="12.75" x14ac:dyDescent="0.2">
      <c r="A207" s="196"/>
      <c r="B207" s="197"/>
      <c r="C207" s="198"/>
      <c r="D207" s="248"/>
      <c r="E207" s="266"/>
      <c r="F207" s="90"/>
      <c r="H207" s="120"/>
    </row>
    <row r="208" spans="1:8" s="119" customFormat="1" ht="12.75" x14ac:dyDescent="0.2">
      <c r="A208" s="196"/>
      <c r="B208" s="197"/>
      <c r="C208" s="198"/>
      <c r="D208" s="248"/>
      <c r="E208" s="266"/>
      <c r="F208" s="90"/>
      <c r="H208" s="120"/>
    </row>
    <row r="209" spans="1:8" s="119" customFormat="1" ht="12.75" x14ac:dyDescent="0.2">
      <c r="A209" s="196"/>
      <c r="B209" s="197"/>
      <c r="C209" s="198"/>
      <c r="D209" s="248"/>
      <c r="E209" s="266"/>
      <c r="F209" s="90"/>
      <c r="H209" s="120"/>
    </row>
    <row r="210" spans="1:8" s="119" customFormat="1" ht="12.75" x14ac:dyDescent="0.2">
      <c r="A210" s="196"/>
      <c r="B210" s="197"/>
      <c r="C210" s="198"/>
      <c r="D210" s="248"/>
      <c r="E210" s="266"/>
      <c r="F210" s="90"/>
      <c r="H210" s="120"/>
    </row>
    <row r="211" spans="1:8" s="119" customFormat="1" ht="12.75" x14ac:dyDescent="0.2">
      <c r="A211" s="196"/>
      <c r="B211" s="197"/>
      <c r="C211" s="198"/>
      <c r="D211" s="248"/>
      <c r="E211" s="266"/>
      <c r="F211" s="90"/>
      <c r="H211" s="120"/>
    </row>
    <row r="212" spans="1:8" s="119" customFormat="1" ht="12.75" x14ac:dyDescent="0.2">
      <c r="A212" s="196"/>
      <c r="B212" s="197"/>
      <c r="C212" s="198"/>
      <c r="D212" s="248"/>
      <c r="E212" s="266"/>
      <c r="F212" s="90"/>
      <c r="H212" s="120"/>
    </row>
    <row r="213" spans="1:8" s="119" customFormat="1" ht="12.75" x14ac:dyDescent="0.2">
      <c r="A213" s="196"/>
      <c r="B213" s="197"/>
      <c r="C213" s="198"/>
      <c r="D213" s="248"/>
      <c r="E213" s="266"/>
      <c r="F213" s="90"/>
      <c r="H213" s="120"/>
    </row>
    <row r="214" spans="1:8" s="119" customFormat="1" ht="12.75" x14ac:dyDescent="0.2">
      <c r="A214" s="196"/>
      <c r="B214" s="197"/>
      <c r="C214" s="198"/>
      <c r="D214" s="248"/>
      <c r="E214" s="266"/>
      <c r="F214" s="90"/>
      <c r="H214" s="120"/>
    </row>
    <row r="215" spans="1:8" s="119" customFormat="1" ht="12.75" x14ac:dyDescent="0.2">
      <c r="A215" s="196"/>
      <c r="B215" s="197"/>
      <c r="C215" s="198"/>
      <c r="D215" s="248"/>
      <c r="E215" s="266"/>
      <c r="F215" s="90"/>
      <c r="H215" s="120"/>
    </row>
    <row r="216" spans="1:8" s="119" customFormat="1" ht="12.75" x14ac:dyDescent="0.2">
      <c r="A216" s="196"/>
      <c r="B216" s="197"/>
      <c r="C216" s="198"/>
      <c r="D216" s="248"/>
      <c r="E216" s="266"/>
      <c r="F216" s="90"/>
      <c r="H216" s="120"/>
    </row>
    <row r="217" spans="1:8" s="119" customFormat="1" ht="12.75" x14ac:dyDescent="0.2">
      <c r="A217" s="196"/>
      <c r="B217" s="197"/>
      <c r="C217" s="198"/>
      <c r="D217" s="248"/>
      <c r="E217" s="266"/>
      <c r="F217" s="90"/>
      <c r="H217" s="120"/>
    </row>
    <row r="218" spans="1:8" s="119" customFormat="1" ht="12.75" x14ac:dyDescent="0.2">
      <c r="A218" s="196"/>
      <c r="B218" s="197"/>
      <c r="C218" s="198"/>
      <c r="D218" s="248"/>
      <c r="E218" s="266"/>
      <c r="F218" s="90"/>
      <c r="H218" s="120"/>
    </row>
    <row r="219" spans="1:8" s="119" customFormat="1" ht="12.75" x14ac:dyDescent="0.2">
      <c r="A219" s="196"/>
      <c r="B219" s="197"/>
      <c r="C219" s="198"/>
      <c r="D219" s="248"/>
      <c r="E219" s="266"/>
      <c r="F219" s="90"/>
      <c r="H219" s="120"/>
    </row>
    <row r="220" spans="1:8" s="119" customFormat="1" ht="12.75" x14ac:dyDescent="0.2">
      <c r="A220" s="196"/>
      <c r="B220" s="197"/>
      <c r="C220" s="198"/>
      <c r="D220" s="248"/>
      <c r="E220" s="266"/>
      <c r="F220" s="90"/>
      <c r="H220" s="120"/>
    </row>
    <row r="221" spans="1:8" s="119" customFormat="1" ht="12.75" x14ac:dyDescent="0.2">
      <c r="A221" s="196"/>
      <c r="B221" s="197"/>
      <c r="C221" s="198"/>
      <c r="D221" s="248"/>
      <c r="E221" s="266"/>
      <c r="F221" s="90"/>
      <c r="H221" s="120"/>
    </row>
    <row r="222" spans="1:8" s="119" customFormat="1" ht="12.75" x14ac:dyDescent="0.2">
      <c r="A222" s="196"/>
      <c r="B222" s="197"/>
      <c r="C222" s="198"/>
      <c r="D222" s="248"/>
      <c r="E222" s="266"/>
      <c r="F222" s="90"/>
      <c r="H222" s="120"/>
    </row>
    <row r="223" spans="1:8" s="119" customFormat="1" ht="12.75" x14ac:dyDescent="0.2">
      <c r="A223" s="196"/>
      <c r="B223" s="197"/>
      <c r="C223" s="198"/>
      <c r="D223" s="248"/>
      <c r="E223" s="266"/>
      <c r="F223" s="90"/>
      <c r="H223" s="120"/>
    </row>
    <row r="224" spans="1:8" s="119" customFormat="1" ht="12.75" x14ac:dyDescent="0.2">
      <c r="A224" s="196"/>
      <c r="B224" s="197"/>
      <c r="C224" s="198"/>
      <c r="D224" s="248"/>
      <c r="E224" s="266"/>
      <c r="F224" s="90"/>
      <c r="H224" s="120"/>
    </row>
    <row r="225" spans="1:8" s="119" customFormat="1" ht="12.75" x14ac:dyDescent="0.2">
      <c r="A225" s="196"/>
      <c r="B225" s="197"/>
      <c r="C225" s="198"/>
      <c r="D225" s="248"/>
      <c r="E225" s="266"/>
      <c r="F225" s="90"/>
      <c r="H225" s="120"/>
    </row>
    <row r="226" spans="1:8" s="119" customFormat="1" ht="12.75" x14ac:dyDescent="0.2">
      <c r="A226" s="196"/>
      <c r="B226" s="197"/>
      <c r="C226" s="198"/>
      <c r="D226" s="248"/>
      <c r="E226" s="266"/>
      <c r="F226" s="90"/>
      <c r="H226" s="120"/>
    </row>
    <row r="227" spans="1:8" s="119" customFormat="1" ht="12.75" x14ac:dyDescent="0.2">
      <c r="A227" s="196"/>
      <c r="B227" s="197"/>
      <c r="C227" s="198"/>
      <c r="D227" s="248"/>
      <c r="E227" s="266"/>
      <c r="F227" s="90"/>
      <c r="H227" s="120"/>
    </row>
    <row r="228" spans="1:8" s="119" customFormat="1" ht="12.75" x14ac:dyDescent="0.2">
      <c r="A228" s="196"/>
      <c r="B228" s="197"/>
      <c r="C228" s="198"/>
      <c r="D228" s="248"/>
      <c r="E228" s="266"/>
      <c r="F228" s="90"/>
      <c r="H228" s="120"/>
    </row>
    <row r="229" spans="1:8" s="119" customFormat="1" ht="12.75" x14ac:dyDescent="0.2">
      <c r="A229" s="196"/>
      <c r="B229" s="197"/>
      <c r="C229" s="198"/>
      <c r="D229" s="248"/>
      <c r="E229" s="266"/>
      <c r="F229" s="90"/>
      <c r="H229" s="120"/>
    </row>
    <row r="230" spans="1:8" s="119" customFormat="1" ht="12.75" x14ac:dyDescent="0.2">
      <c r="A230" s="196"/>
      <c r="B230" s="197"/>
      <c r="C230" s="198"/>
      <c r="D230" s="248"/>
      <c r="E230" s="266"/>
      <c r="F230" s="90"/>
      <c r="H230" s="120"/>
    </row>
    <row r="231" spans="1:8" s="119" customFormat="1" ht="12.75" x14ac:dyDescent="0.2">
      <c r="A231" s="196"/>
      <c r="B231" s="197"/>
      <c r="C231" s="198"/>
      <c r="D231" s="248"/>
      <c r="E231" s="266"/>
      <c r="F231" s="90"/>
      <c r="H231" s="120"/>
    </row>
    <row r="232" spans="1:8" s="119" customFormat="1" ht="12.75" x14ac:dyDescent="0.2">
      <c r="A232" s="196"/>
      <c r="B232" s="197"/>
      <c r="C232" s="198"/>
      <c r="D232" s="248"/>
      <c r="E232" s="266"/>
      <c r="F232" s="90"/>
      <c r="H232" s="120"/>
    </row>
    <row r="233" spans="1:8" s="119" customFormat="1" ht="12.75" x14ac:dyDescent="0.2">
      <c r="A233" s="196"/>
      <c r="B233" s="197"/>
      <c r="C233" s="198"/>
      <c r="D233" s="248"/>
      <c r="E233" s="266"/>
      <c r="F233" s="90"/>
      <c r="H233" s="120"/>
    </row>
    <row r="234" spans="1:8" s="119" customFormat="1" ht="12.75" x14ac:dyDescent="0.2">
      <c r="A234" s="196"/>
      <c r="B234" s="197"/>
      <c r="C234" s="198"/>
      <c r="D234" s="248"/>
      <c r="E234" s="266"/>
      <c r="F234" s="90"/>
      <c r="H234" s="120"/>
    </row>
    <row r="235" spans="1:8" s="119" customFormat="1" ht="12.75" x14ac:dyDescent="0.2">
      <c r="A235" s="196"/>
      <c r="B235" s="197"/>
      <c r="C235" s="198"/>
      <c r="D235" s="248"/>
      <c r="E235" s="266"/>
      <c r="F235" s="90"/>
      <c r="H235" s="120"/>
    </row>
    <row r="236" spans="1:8" s="119" customFormat="1" ht="12.75" x14ac:dyDescent="0.2">
      <c r="A236" s="196"/>
      <c r="B236" s="197"/>
      <c r="C236" s="198"/>
      <c r="D236" s="248"/>
      <c r="E236" s="266"/>
      <c r="F236" s="90"/>
      <c r="H236" s="120"/>
    </row>
    <row r="237" spans="1:8" s="119" customFormat="1" ht="12.75" x14ac:dyDescent="0.2">
      <c r="A237" s="196"/>
      <c r="B237" s="197"/>
      <c r="C237" s="198"/>
      <c r="D237" s="248"/>
      <c r="E237" s="266"/>
      <c r="F237" s="90"/>
      <c r="H237" s="120"/>
    </row>
    <row r="238" spans="1:8" s="119" customFormat="1" ht="12.75" x14ac:dyDescent="0.2">
      <c r="A238" s="196"/>
      <c r="B238" s="197"/>
      <c r="C238" s="198"/>
      <c r="D238" s="248"/>
      <c r="E238" s="266"/>
      <c r="F238" s="90"/>
      <c r="H238" s="120"/>
    </row>
    <row r="239" spans="1:8" s="119" customFormat="1" ht="12.75" x14ac:dyDescent="0.2">
      <c r="A239" s="196"/>
      <c r="B239" s="197"/>
      <c r="C239" s="198"/>
      <c r="D239" s="248"/>
      <c r="E239" s="266"/>
      <c r="F239" s="90"/>
      <c r="H239" s="120"/>
    </row>
    <row r="240" spans="1:8" s="119" customFormat="1" ht="12.75" x14ac:dyDescent="0.2">
      <c r="A240" s="196"/>
      <c r="B240" s="197"/>
      <c r="C240" s="198"/>
      <c r="D240" s="248"/>
      <c r="E240" s="266"/>
      <c r="F240" s="90"/>
      <c r="H240" s="120"/>
    </row>
    <row r="241" spans="1:8" s="119" customFormat="1" ht="12.75" x14ac:dyDescent="0.2">
      <c r="A241" s="196"/>
      <c r="B241" s="197"/>
      <c r="C241" s="198"/>
      <c r="D241" s="248"/>
      <c r="E241" s="266"/>
      <c r="F241" s="90"/>
      <c r="H241" s="120"/>
    </row>
    <row r="242" spans="1:8" s="119" customFormat="1" ht="12.75" x14ac:dyDescent="0.2">
      <c r="A242" s="196"/>
      <c r="B242" s="197"/>
      <c r="C242" s="198"/>
      <c r="D242" s="248"/>
      <c r="E242" s="266"/>
      <c r="F242" s="90"/>
      <c r="H242" s="120"/>
    </row>
    <row r="243" spans="1:8" s="119" customFormat="1" ht="12.75" x14ac:dyDescent="0.2">
      <c r="A243" s="196"/>
      <c r="B243" s="197"/>
      <c r="C243" s="198"/>
      <c r="D243" s="248"/>
      <c r="E243" s="266"/>
      <c r="F243" s="90"/>
      <c r="H243" s="120"/>
    </row>
    <row r="244" spans="1:8" s="119" customFormat="1" ht="12.75" x14ac:dyDescent="0.2">
      <c r="A244" s="196"/>
      <c r="B244" s="197"/>
      <c r="C244" s="198"/>
      <c r="D244" s="248"/>
      <c r="E244" s="266"/>
      <c r="F244" s="90"/>
      <c r="H244" s="120"/>
    </row>
    <row r="245" spans="1:8" s="119" customFormat="1" ht="12.75" x14ac:dyDescent="0.2">
      <c r="A245" s="196"/>
      <c r="B245" s="197"/>
      <c r="C245" s="198"/>
      <c r="D245" s="248"/>
      <c r="E245" s="266"/>
      <c r="F245" s="90"/>
      <c r="H245" s="120"/>
    </row>
    <row r="246" spans="1:8" s="119" customFormat="1" ht="12.75" x14ac:dyDescent="0.2">
      <c r="A246" s="196"/>
      <c r="B246" s="197"/>
      <c r="C246" s="198"/>
      <c r="D246" s="248"/>
      <c r="E246" s="266"/>
      <c r="F246" s="90"/>
      <c r="H246" s="120"/>
    </row>
    <row r="247" spans="1:8" s="119" customFormat="1" ht="12.75" x14ac:dyDescent="0.2">
      <c r="A247" s="196"/>
      <c r="B247" s="197"/>
      <c r="C247" s="198"/>
      <c r="D247" s="248"/>
      <c r="E247" s="266"/>
      <c r="F247" s="90"/>
      <c r="H247" s="120"/>
    </row>
    <row r="248" spans="1:8" s="119" customFormat="1" ht="12.75" x14ac:dyDescent="0.2">
      <c r="A248" s="196"/>
      <c r="B248" s="197"/>
      <c r="C248" s="198"/>
      <c r="D248" s="248"/>
      <c r="E248" s="266"/>
      <c r="F248" s="90"/>
      <c r="H248" s="120"/>
    </row>
    <row r="249" spans="1:8" s="119" customFormat="1" ht="12.75" x14ac:dyDescent="0.2">
      <c r="A249" s="196"/>
      <c r="B249" s="197"/>
      <c r="C249" s="198"/>
      <c r="D249" s="248"/>
      <c r="E249" s="266"/>
      <c r="F249" s="90"/>
      <c r="H249" s="120"/>
    </row>
    <row r="250" spans="1:8" s="119" customFormat="1" ht="12.75" x14ac:dyDescent="0.2">
      <c r="A250" s="196"/>
      <c r="B250" s="197"/>
      <c r="C250" s="198"/>
      <c r="D250" s="248"/>
      <c r="E250" s="266"/>
      <c r="F250" s="90"/>
      <c r="H250" s="120"/>
    </row>
    <row r="251" spans="1:8" s="119" customFormat="1" ht="12.75" x14ac:dyDescent="0.2">
      <c r="A251" s="196"/>
      <c r="B251" s="197"/>
      <c r="C251" s="198"/>
      <c r="D251" s="248"/>
      <c r="E251" s="266"/>
      <c r="F251" s="90"/>
      <c r="H251" s="120"/>
    </row>
    <row r="252" spans="1:8" s="119" customFormat="1" ht="12.75" x14ac:dyDescent="0.2">
      <c r="A252" s="196"/>
      <c r="B252" s="197"/>
      <c r="C252" s="198"/>
      <c r="D252" s="248"/>
      <c r="E252" s="266"/>
      <c r="F252" s="90"/>
      <c r="H252" s="120"/>
    </row>
    <row r="253" spans="1:8" s="119" customFormat="1" ht="12.75" x14ac:dyDescent="0.2">
      <c r="A253" s="196"/>
      <c r="B253" s="197"/>
      <c r="C253" s="198"/>
      <c r="D253" s="248"/>
      <c r="E253" s="266"/>
      <c r="F253" s="90"/>
      <c r="H253" s="120"/>
    </row>
    <row r="254" spans="1:8" s="119" customFormat="1" ht="12.75" x14ac:dyDescent="0.2">
      <c r="A254" s="196"/>
      <c r="B254" s="197"/>
      <c r="C254" s="198"/>
      <c r="D254" s="248"/>
      <c r="E254" s="266"/>
      <c r="F254" s="90"/>
      <c r="H254" s="120"/>
    </row>
    <row r="255" spans="1:8" s="119" customFormat="1" ht="12.75" x14ac:dyDescent="0.2">
      <c r="A255" s="196"/>
      <c r="B255" s="197"/>
      <c r="C255" s="198"/>
      <c r="D255" s="248"/>
      <c r="E255" s="266"/>
      <c r="F255" s="90"/>
      <c r="H255" s="120"/>
    </row>
    <row r="256" spans="1:8" s="119" customFormat="1" ht="12.75" x14ac:dyDescent="0.2">
      <c r="A256" s="196"/>
      <c r="B256" s="197"/>
      <c r="C256" s="198"/>
      <c r="D256" s="248"/>
      <c r="E256" s="266"/>
      <c r="F256" s="90"/>
      <c r="H256" s="120"/>
    </row>
    <row r="257" spans="1:8" s="119" customFormat="1" ht="12.75" x14ac:dyDescent="0.2">
      <c r="A257" s="196"/>
      <c r="B257" s="197"/>
      <c r="C257" s="198"/>
      <c r="D257" s="248"/>
      <c r="E257" s="266"/>
      <c r="F257" s="90"/>
      <c r="H257" s="120"/>
    </row>
    <row r="258" spans="1:8" s="119" customFormat="1" ht="12.75" x14ac:dyDescent="0.2">
      <c r="A258" s="196"/>
      <c r="B258" s="197"/>
      <c r="C258" s="198"/>
      <c r="D258" s="248"/>
      <c r="E258" s="266"/>
      <c r="F258" s="90"/>
      <c r="H258" s="120"/>
    </row>
    <row r="259" spans="1:8" s="119" customFormat="1" ht="12.75" x14ac:dyDescent="0.2">
      <c r="A259" s="196"/>
      <c r="B259" s="197"/>
      <c r="C259" s="198"/>
      <c r="D259" s="248"/>
      <c r="E259" s="266"/>
      <c r="F259" s="90"/>
      <c r="H259" s="120"/>
    </row>
    <row r="260" spans="1:8" s="119" customFormat="1" ht="12.75" x14ac:dyDescent="0.2">
      <c r="A260" s="196"/>
      <c r="B260" s="197"/>
      <c r="C260" s="198"/>
      <c r="D260" s="248"/>
      <c r="E260" s="266"/>
      <c r="F260" s="90"/>
      <c r="H260" s="120"/>
    </row>
    <row r="261" spans="1:8" s="119" customFormat="1" ht="12.75" x14ac:dyDescent="0.2">
      <c r="A261" s="196"/>
      <c r="B261" s="197"/>
      <c r="C261" s="198"/>
      <c r="D261" s="248"/>
      <c r="E261" s="266"/>
      <c r="F261" s="90"/>
      <c r="H261" s="120"/>
    </row>
    <row r="262" spans="1:8" s="119" customFormat="1" ht="12.75" x14ac:dyDescent="0.2">
      <c r="A262" s="196"/>
      <c r="B262" s="197"/>
      <c r="C262" s="198"/>
      <c r="D262" s="248"/>
      <c r="E262" s="266"/>
      <c r="F262" s="90"/>
      <c r="H262" s="120"/>
    </row>
    <row r="263" spans="1:8" s="119" customFormat="1" ht="12.75" x14ac:dyDescent="0.2">
      <c r="A263" s="196"/>
      <c r="B263" s="197"/>
      <c r="C263" s="198"/>
      <c r="D263" s="248"/>
      <c r="E263" s="266"/>
      <c r="F263" s="90"/>
      <c r="H263" s="120"/>
    </row>
    <row r="264" spans="1:8" s="119" customFormat="1" ht="12.75" x14ac:dyDescent="0.2">
      <c r="A264" s="196"/>
      <c r="B264" s="197"/>
      <c r="C264" s="198"/>
      <c r="D264" s="248"/>
      <c r="E264" s="266"/>
      <c r="F264" s="90"/>
      <c r="H264" s="120"/>
    </row>
    <row r="265" spans="1:8" s="119" customFormat="1" ht="12.75" x14ac:dyDescent="0.2">
      <c r="A265" s="196"/>
      <c r="B265" s="197"/>
      <c r="C265" s="198"/>
      <c r="D265" s="248"/>
      <c r="E265" s="266"/>
      <c r="F265" s="90"/>
      <c r="H265" s="120"/>
    </row>
    <row r="266" spans="1:8" s="119" customFormat="1" ht="12.75" x14ac:dyDescent="0.2">
      <c r="A266" s="196"/>
      <c r="B266" s="197"/>
      <c r="C266" s="198"/>
      <c r="D266" s="248"/>
      <c r="E266" s="266"/>
      <c r="F266" s="90"/>
      <c r="H266" s="120"/>
    </row>
    <row r="267" spans="1:8" s="119" customFormat="1" ht="12.75" x14ac:dyDescent="0.2">
      <c r="A267" s="196"/>
      <c r="B267" s="197"/>
      <c r="C267" s="198"/>
      <c r="D267" s="248"/>
      <c r="E267" s="266"/>
      <c r="F267" s="90"/>
      <c r="H267" s="120"/>
    </row>
    <row r="268" spans="1:8" s="119" customFormat="1" ht="12.75" x14ac:dyDescent="0.2">
      <c r="A268" s="196"/>
      <c r="B268" s="197"/>
      <c r="C268" s="198"/>
      <c r="D268" s="248"/>
      <c r="E268" s="266"/>
      <c r="F268" s="90"/>
      <c r="H268" s="120"/>
    </row>
    <row r="269" spans="1:8" s="119" customFormat="1" ht="12.75" x14ac:dyDescent="0.2">
      <c r="A269" s="196"/>
      <c r="B269" s="197"/>
      <c r="C269" s="198"/>
      <c r="D269" s="248"/>
      <c r="E269" s="266"/>
      <c r="F269" s="90"/>
      <c r="H269" s="120"/>
    </row>
    <row r="270" spans="1:8" s="119" customFormat="1" ht="12.75" x14ac:dyDescent="0.2">
      <c r="A270" s="196"/>
      <c r="B270" s="197"/>
      <c r="C270" s="198"/>
      <c r="D270" s="248"/>
      <c r="E270" s="266"/>
      <c r="F270" s="90"/>
      <c r="H270" s="120"/>
    </row>
    <row r="271" spans="1:8" s="119" customFormat="1" ht="12.75" x14ac:dyDescent="0.2">
      <c r="A271" s="196"/>
      <c r="B271" s="197"/>
      <c r="C271" s="198"/>
      <c r="D271" s="248"/>
      <c r="E271" s="266"/>
      <c r="F271" s="90"/>
      <c r="H271" s="120"/>
    </row>
    <row r="272" spans="1:8" s="119" customFormat="1" ht="12.75" x14ac:dyDescent="0.2">
      <c r="A272" s="196"/>
      <c r="B272" s="197"/>
      <c r="C272" s="198"/>
      <c r="D272" s="248"/>
      <c r="E272" s="266"/>
      <c r="F272" s="90"/>
      <c r="H272" s="120"/>
    </row>
    <row r="273" spans="1:8" s="119" customFormat="1" ht="12.75" x14ac:dyDescent="0.2">
      <c r="A273" s="196"/>
      <c r="B273" s="197"/>
      <c r="C273" s="198"/>
      <c r="D273" s="248"/>
      <c r="E273" s="266"/>
      <c r="F273" s="90"/>
      <c r="H273" s="120"/>
    </row>
    <row r="274" spans="1:8" s="119" customFormat="1" ht="12.75" x14ac:dyDescent="0.2">
      <c r="A274" s="196"/>
      <c r="B274" s="197"/>
      <c r="C274" s="198"/>
      <c r="D274" s="248"/>
      <c r="E274" s="266"/>
      <c r="F274" s="90"/>
      <c r="H274" s="120"/>
    </row>
    <row r="275" spans="1:8" s="119" customFormat="1" ht="12.75" x14ac:dyDescent="0.2">
      <c r="A275" s="196"/>
      <c r="B275" s="197"/>
      <c r="C275" s="198"/>
      <c r="D275" s="248"/>
      <c r="E275" s="266"/>
      <c r="F275" s="90"/>
      <c r="H275" s="120"/>
    </row>
    <row r="276" spans="1:8" s="119" customFormat="1" ht="12.75" x14ac:dyDescent="0.2">
      <c r="A276" s="196"/>
      <c r="B276" s="197"/>
      <c r="C276" s="198"/>
      <c r="D276" s="248"/>
      <c r="E276" s="266"/>
      <c r="F276" s="90"/>
      <c r="H276" s="120"/>
    </row>
    <row r="277" spans="1:8" s="119" customFormat="1" ht="12.75" x14ac:dyDescent="0.2">
      <c r="A277" s="196"/>
      <c r="B277" s="197"/>
      <c r="C277" s="198"/>
      <c r="D277" s="248"/>
      <c r="E277" s="266"/>
      <c r="F277" s="90"/>
      <c r="H277" s="120"/>
    </row>
    <row r="278" spans="1:8" s="119" customFormat="1" ht="12.75" x14ac:dyDescent="0.2">
      <c r="A278" s="196"/>
      <c r="B278" s="197"/>
      <c r="C278" s="198"/>
      <c r="D278" s="248"/>
      <c r="E278" s="266"/>
      <c r="F278" s="90"/>
      <c r="H278" s="120"/>
    </row>
    <row r="279" spans="1:8" s="119" customFormat="1" ht="12.75" x14ac:dyDescent="0.2">
      <c r="A279" s="196"/>
      <c r="B279" s="197"/>
      <c r="C279" s="198"/>
      <c r="D279" s="248"/>
      <c r="E279" s="266"/>
      <c r="F279" s="90"/>
      <c r="H279" s="120"/>
    </row>
    <row r="280" spans="1:8" s="119" customFormat="1" ht="12.75" x14ac:dyDescent="0.2">
      <c r="A280" s="196"/>
      <c r="B280" s="197"/>
      <c r="C280" s="198"/>
      <c r="D280" s="248"/>
      <c r="E280" s="266"/>
      <c r="F280" s="90"/>
      <c r="H280" s="120"/>
    </row>
    <row r="281" spans="1:8" s="119" customFormat="1" ht="12.75" x14ac:dyDescent="0.2">
      <c r="A281" s="196"/>
      <c r="B281" s="197"/>
      <c r="C281" s="198"/>
      <c r="D281" s="248"/>
      <c r="E281" s="266"/>
      <c r="F281" s="90"/>
      <c r="H281" s="120"/>
    </row>
    <row r="282" spans="1:8" s="119" customFormat="1" ht="12.75" x14ac:dyDescent="0.2">
      <c r="A282" s="196"/>
      <c r="B282" s="197"/>
      <c r="C282" s="198"/>
      <c r="D282" s="248"/>
      <c r="E282" s="266"/>
      <c r="F282" s="90"/>
      <c r="H282" s="120"/>
    </row>
    <row r="283" spans="1:8" s="119" customFormat="1" ht="12.75" x14ac:dyDescent="0.2">
      <c r="A283" s="196"/>
      <c r="B283" s="197"/>
      <c r="C283" s="198"/>
      <c r="D283" s="248"/>
      <c r="E283" s="266"/>
      <c r="F283" s="90"/>
      <c r="H283" s="120"/>
    </row>
    <row r="284" spans="1:8" s="119" customFormat="1" ht="12.75" x14ac:dyDescent="0.2">
      <c r="A284" s="196"/>
      <c r="B284" s="197"/>
      <c r="C284" s="198"/>
      <c r="D284" s="248"/>
      <c r="E284" s="266"/>
      <c r="F284" s="90"/>
      <c r="H284" s="120"/>
    </row>
    <row r="285" spans="1:8" s="119" customFormat="1" ht="12.75" x14ac:dyDescent="0.2">
      <c r="A285" s="196"/>
      <c r="B285" s="197"/>
      <c r="C285" s="198"/>
      <c r="D285" s="248"/>
      <c r="E285" s="266"/>
      <c r="F285" s="90"/>
      <c r="H285" s="120"/>
    </row>
    <row r="286" spans="1:8" s="119" customFormat="1" ht="12.75" x14ac:dyDescent="0.2">
      <c r="A286" s="196"/>
      <c r="B286" s="197"/>
      <c r="C286" s="198"/>
      <c r="D286" s="248"/>
      <c r="E286" s="266"/>
      <c r="F286" s="90"/>
      <c r="H286" s="120"/>
    </row>
    <row r="287" spans="1:8" s="119" customFormat="1" ht="12.75" x14ac:dyDescent="0.2">
      <c r="A287" s="196"/>
      <c r="B287" s="197"/>
      <c r="C287" s="198"/>
      <c r="D287" s="248"/>
      <c r="E287" s="266"/>
      <c r="F287" s="90"/>
      <c r="H287" s="120"/>
    </row>
    <row r="288" spans="1:8" s="119" customFormat="1" ht="12.75" x14ac:dyDescent="0.2">
      <c r="A288" s="196"/>
      <c r="B288" s="197"/>
      <c r="C288" s="198"/>
      <c r="D288" s="248"/>
      <c r="E288" s="266"/>
      <c r="F288" s="90"/>
      <c r="H288" s="120"/>
    </row>
    <row r="289" spans="1:8" s="119" customFormat="1" ht="12.75" x14ac:dyDescent="0.2">
      <c r="A289" s="196"/>
      <c r="B289" s="197"/>
      <c r="C289" s="198"/>
      <c r="D289" s="248"/>
      <c r="E289" s="266"/>
      <c r="F289" s="90"/>
      <c r="H289" s="120"/>
    </row>
    <row r="290" spans="1:8" s="119" customFormat="1" ht="12.75" x14ac:dyDescent="0.2">
      <c r="A290" s="196"/>
      <c r="B290" s="197"/>
      <c r="C290" s="198"/>
      <c r="D290" s="248"/>
      <c r="E290" s="266"/>
      <c r="F290" s="90"/>
      <c r="H290" s="120"/>
    </row>
    <row r="291" spans="1:8" s="119" customFormat="1" ht="12.75" x14ac:dyDescent="0.2">
      <c r="A291" s="196"/>
      <c r="B291" s="197"/>
      <c r="C291" s="198"/>
      <c r="D291" s="248"/>
      <c r="E291" s="266"/>
      <c r="F291" s="90"/>
      <c r="H291" s="120"/>
    </row>
    <row r="292" spans="1:8" s="119" customFormat="1" ht="12.75" x14ac:dyDescent="0.2">
      <c r="A292" s="196"/>
      <c r="B292" s="197"/>
      <c r="C292" s="198"/>
      <c r="D292" s="248"/>
      <c r="E292" s="266"/>
      <c r="F292" s="90"/>
      <c r="H292" s="120"/>
    </row>
    <row r="293" spans="1:8" s="119" customFormat="1" ht="12.75" x14ac:dyDescent="0.2">
      <c r="A293" s="196"/>
      <c r="B293" s="197"/>
      <c r="C293" s="198"/>
      <c r="D293" s="248"/>
      <c r="E293" s="266"/>
      <c r="F293" s="90"/>
      <c r="H293" s="120"/>
    </row>
    <row r="294" spans="1:8" s="119" customFormat="1" ht="12.75" x14ac:dyDescent="0.2">
      <c r="A294" s="196"/>
      <c r="B294" s="197"/>
      <c r="C294" s="198"/>
      <c r="D294" s="248"/>
      <c r="E294" s="266"/>
      <c r="F294" s="90"/>
      <c r="H294" s="120"/>
    </row>
    <row r="295" spans="1:8" s="119" customFormat="1" ht="12.75" x14ac:dyDescent="0.2">
      <c r="A295" s="196"/>
      <c r="B295" s="197"/>
      <c r="C295" s="198"/>
      <c r="D295" s="248"/>
      <c r="E295" s="266"/>
      <c r="F295" s="90"/>
      <c r="H295" s="120"/>
    </row>
    <row r="296" spans="1:8" s="119" customFormat="1" ht="12.75" x14ac:dyDescent="0.2">
      <c r="A296" s="196"/>
      <c r="B296" s="197"/>
      <c r="C296" s="198"/>
      <c r="D296" s="248"/>
      <c r="E296" s="266"/>
      <c r="F296" s="90"/>
      <c r="H296" s="120"/>
    </row>
    <row r="297" spans="1:8" s="119" customFormat="1" ht="12.75" x14ac:dyDescent="0.2">
      <c r="A297" s="196"/>
      <c r="B297" s="197"/>
      <c r="C297" s="198"/>
      <c r="D297" s="248"/>
      <c r="E297" s="266"/>
      <c r="F297" s="90"/>
      <c r="H297" s="120"/>
    </row>
    <row r="298" spans="1:8" s="119" customFormat="1" ht="12.75" x14ac:dyDescent="0.2">
      <c r="A298" s="196"/>
      <c r="B298" s="197"/>
      <c r="C298" s="198"/>
      <c r="D298" s="248"/>
      <c r="E298" s="266"/>
      <c r="F298" s="90"/>
      <c r="H298" s="120"/>
    </row>
    <row r="299" spans="1:8" s="119" customFormat="1" ht="12.75" x14ac:dyDescent="0.2">
      <c r="A299" s="196"/>
      <c r="B299" s="197"/>
      <c r="C299" s="198"/>
      <c r="D299" s="248"/>
      <c r="E299" s="266"/>
      <c r="F299" s="90"/>
      <c r="H299" s="120"/>
    </row>
    <row r="300" spans="1:8" s="119" customFormat="1" ht="12.75" x14ac:dyDescent="0.2">
      <c r="A300" s="196"/>
      <c r="B300" s="197"/>
      <c r="C300" s="198"/>
      <c r="D300" s="248"/>
      <c r="E300" s="266"/>
      <c r="F300" s="90"/>
      <c r="H300" s="120"/>
    </row>
    <row r="301" spans="1:8" s="119" customFormat="1" ht="12.75" x14ac:dyDescent="0.2">
      <c r="A301" s="196"/>
      <c r="B301" s="197"/>
      <c r="C301" s="198"/>
      <c r="D301" s="248"/>
      <c r="E301" s="266"/>
      <c r="F301" s="90"/>
      <c r="H301" s="120"/>
    </row>
    <row r="302" spans="1:8" s="119" customFormat="1" ht="12.75" x14ac:dyDescent="0.2">
      <c r="A302" s="196"/>
      <c r="B302" s="197"/>
      <c r="C302" s="198"/>
      <c r="D302" s="248"/>
      <c r="E302" s="266"/>
      <c r="F302" s="90"/>
      <c r="H302" s="120"/>
    </row>
    <row r="303" spans="1:8" s="119" customFormat="1" ht="12.75" x14ac:dyDescent="0.2">
      <c r="A303" s="196"/>
      <c r="B303" s="197"/>
      <c r="C303" s="198"/>
      <c r="D303" s="248"/>
      <c r="E303" s="266"/>
      <c r="F303" s="90"/>
      <c r="H303" s="120"/>
    </row>
    <row r="304" spans="1:8" s="119" customFormat="1" ht="12.75" x14ac:dyDescent="0.2">
      <c r="A304" s="196"/>
      <c r="B304" s="197"/>
      <c r="C304" s="198"/>
      <c r="D304" s="248"/>
      <c r="E304" s="266"/>
      <c r="F304" s="90"/>
      <c r="H304" s="120"/>
    </row>
    <row r="305" spans="1:8" s="119" customFormat="1" ht="12.75" x14ac:dyDescent="0.2">
      <c r="A305" s="196"/>
      <c r="B305" s="197"/>
      <c r="C305" s="198"/>
      <c r="D305" s="248"/>
      <c r="E305" s="266"/>
      <c r="F305" s="90"/>
      <c r="H305" s="120"/>
    </row>
    <row r="306" spans="1:8" s="119" customFormat="1" ht="12.75" x14ac:dyDescent="0.2">
      <c r="A306" s="196"/>
      <c r="B306" s="197"/>
      <c r="C306" s="198"/>
      <c r="D306" s="248"/>
      <c r="E306" s="266"/>
      <c r="F306" s="90"/>
      <c r="H306" s="120"/>
    </row>
    <row r="307" spans="1:8" s="119" customFormat="1" ht="12.75" x14ac:dyDescent="0.2">
      <c r="A307" s="196"/>
      <c r="B307" s="197"/>
      <c r="C307" s="198"/>
      <c r="D307" s="248"/>
      <c r="E307" s="266"/>
      <c r="F307" s="90"/>
      <c r="H307" s="120"/>
    </row>
    <row r="308" spans="1:8" s="119" customFormat="1" ht="12.75" x14ac:dyDescent="0.2">
      <c r="A308" s="196"/>
      <c r="B308" s="197"/>
      <c r="C308" s="198"/>
      <c r="D308" s="248"/>
      <c r="E308" s="266"/>
      <c r="F308" s="90"/>
      <c r="H308" s="120"/>
    </row>
    <row r="309" spans="1:8" s="119" customFormat="1" ht="12.75" x14ac:dyDescent="0.2">
      <c r="A309" s="196"/>
      <c r="B309" s="197"/>
      <c r="C309" s="198"/>
      <c r="D309" s="248"/>
      <c r="E309" s="266"/>
      <c r="F309" s="90"/>
      <c r="H309" s="120"/>
    </row>
    <row r="310" spans="1:8" s="119" customFormat="1" ht="12.75" x14ac:dyDescent="0.2">
      <c r="A310" s="196"/>
      <c r="B310" s="197"/>
      <c r="C310" s="198"/>
      <c r="D310" s="248"/>
      <c r="E310" s="266"/>
      <c r="F310" s="90"/>
      <c r="H310" s="120"/>
    </row>
    <row r="311" spans="1:8" s="119" customFormat="1" ht="12.75" x14ac:dyDescent="0.2">
      <c r="A311" s="196"/>
      <c r="B311" s="197"/>
      <c r="C311" s="198"/>
      <c r="D311" s="248"/>
      <c r="E311" s="266"/>
      <c r="F311" s="90"/>
      <c r="H311" s="120"/>
    </row>
    <row r="312" spans="1:8" s="119" customFormat="1" ht="12.75" x14ac:dyDescent="0.2">
      <c r="A312" s="196"/>
      <c r="B312" s="197"/>
      <c r="C312" s="198"/>
      <c r="D312" s="248"/>
      <c r="E312" s="266"/>
      <c r="F312" s="90"/>
      <c r="H312" s="120"/>
    </row>
    <row r="313" spans="1:8" s="119" customFormat="1" ht="12.75" x14ac:dyDescent="0.2">
      <c r="A313" s="196"/>
      <c r="B313" s="197"/>
      <c r="C313" s="198"/>
      <c r="D313" s="248"/>
      <c r="E313" s="266"/>
      <c r="F313" s="90"/>
      <c r="H313" s="120"/>
    </row>
    <row r="314" spans="1:8" s="119" customFormat="1" ht="12.75" x14ac:dyDescent="0.2">
      <c r="A314" s="196"/>
      <c r="B314" s="197"/>
      <c r="C314" s="198"/>
      <c r="D314" s="248"/>
      <c r="E314" s="266"/>
      <c r="F314" s="90"/>
      <c r="H314" s="120"/>
    </row>
    <row r="315" spans="1:8" s="119" customFormat="1" ht="12.75" x14ac:dyDescent="0.2">
      <c r="A315" s="196"/>
      <c r="B315" s="197"/>
      <c r="C315" s="198"/>
      <c r="D315" s="248"/>
      <c r="E315" s="266"/>
      <c r="F315" s="90"/>
      <c r="H315" s="120"/>
    </row>
    <row r="316" spans="1:8" s="119" customFormat="1" ht="12.75" x14ac:dyDescent="0.2">
      <c r="A316" s="196"/>
      <c r="B316" s="197"/>
      <c r="C316" s="198"/>
      <c r="D316" s="248"/>
      <c r="E316" s="266"/>
      <c r="F316" s="90"/>
      <c r="H316" s="120"/>
    </row>
    <row r="317" spans="1:8" s="119" customFormat="1" ht="12.75" x14ac:dyDescent="0.2">
      <c r="A317" s="196"/>
      <c r="B317" s="197"/>
      <c r="C317" s="198"/>
      <c r="D317" s="248"/>
      <c r="E317" s="266"/>
      <c r="F317" s="90"/>
      <c r="H317" s="120"/>
    </row>
    <row r="318" spans="1:8" s="119" customFormat="1" ht="12.75" x14ac:dyDescent="0.2">
      <c r="A318" s="196"/>
      <c r="B318" s="197"/>
      <c r="C318" s="198"/>
      <c r="D318" s="248"/>
      <c r="E318" s="266"/>
      <c r="F318" s="90"/>
      <c r="H318" s="120"/>
    </row>
    <row r="319" spans="1:8" s="119" customFormat="1" ht="12.75" x14ac:dyDescent="0.2">
      <c r="A319" s="196"/>
      <c r="B319" s="197"/>
      <c r="C319" s="198"/>
      <c r="D319" s="248"/>
      <c r="E319" s="266"/>
      <c r="F319" s="90"/>
      <c r="H319" s="120"/>
    </row>
    <row r="320" spans="1:8" s="119" customFormat="1" ht="12.75" x14ac:dyDescent="0.2">
      <c r="A320" s="196"/>
      <c r="B320" s="197"/>
      <c r="C320" s="198"/>
      <c r="D320" s="248"/>
      <c r="E320" s="266"/>
      <c r="F320" s="90"/>
      <c r="H320" s="120"/>
    </row>
    <row r="321" spans="1:8" s="119" customFormat="1" ht="12.75" x14ac:dyDescent="0.2">
      <c r="A321" s="196"/>
      <c r="B321" s="197"/>
      <c r="C321" s="198"/>
      <c r="D321" s="248"/>
      <c r="E321" s="266"/>
      <c r="F321" s="90"/>
      <c r="H321" s="120"/>
    </row>
    <row r="322" spans="1:8" s="119" customFormat="1" ht="12.75" x14ac:dyDescent="0.2">
      <c r="A322" s="196"/>
      <c r="B322" s="197"/>
      <c r="C322" s="198"/>
      <c r="D322" s="248"/>
      <c r="E322" s="266"/>
      <c r="F322" s="90"/>
      <c r="H322" s="120"/>
    </row>
    <row r="323" spans="1:8" s="119" customFormat="1" ht="12.75" x14ac:dyDescent="0.2">
      <c r="A323" s="196"/>
      <c r="B323" s="197"/>
      <c r="C323" s="198"/>
      <c r="D323" s="248"/>
      <c r="E323" s="266"/>
      <c r="F323" s="90"/>
      <c r="H323" s="120"/>
    </row>
    <row r="324" spans="1:8" s="119" customFormat="1" ht="12.75" x14ac:dyDescent="0.2">
      <c r="A324" s="196"/>
      <c r="B324" s="197"/>
      <c r="C324" s="198"/>
      <c r="D324" s="248"/>
      <c r="E324" s="266"/>
      <c r="F324" s="90"/>
      <c r="H324" s="120"/>
    </row>
    <row r="325" spans="1:8" s="119" customFormat="1" ht="12.75" x14ac:dyDescent="0.2">
      <c r="A325" s="196"/>
      <c r="B325" s="197"/>
      <c r="C325" s="198"/>
      <c r="D325" s="248"/>
      <c r="E325" s="266"/>
      <c r="F325" s="90"/>
      <c r="H325" s="120"/>
    </row>
    <row r="326" spans="1:8" s="119" customFormat="1" ht="12.75" x14ac:dyDescent="0.2">
      <c r="A326" s="196"/>
      <c r="B326" s="197"/>
      <c r="C326" s="198"/>
      <c r="D326" s="248"/>
      <c r="E326" s="266"/>
      <c r="F326" s="90"/>
      <c r="H326" s="120"/>
    </row>
    <row r="327" spans="1:8" s="119" customFormat="1" ht="12.75" x14ac:dyDescent="0.2">
      <c r="A327" s="196"/>
      <c r="B327" s="197"/>
      <c r="C327" s="198"/>
      <c r="D327" s="248"/>
      <c r="E327" s="266"/>
      <c r="F327" s="90"/>
      <c r="H327" s="120"/>
    </row>
    <row r="328" spans="1:8" s="119" customFormat="1" ht="12.75" x14ac:dyDescent="0.2">
      <c r="A328" s="196"/>
      <c r="B328" s="197"/>
      <c r="C328" s="198"/>
      <c r="D328" s="248"/>
      <c r="E328" s="266"/>
      <c r="F328" s="90"/>
      <c r="H328" s="120"/>
    </row>
    <row r="329" spans="1:8" s="119" customFormat="1" ht="12.75" x14ac:dyDescent="0.2">
      <c r="A329" s="196"/>
      <c r="B329" s="197"/>
      <c r="C329" s="198"/>
      <c r="D329" s="248"/>
      <c r="E329" s="266"/>
      <c r="F329" s="90"/>
      <c r="H329" s="120"/>
    </row>
    <row r="330" spans="1:8" s="119" customFormat="1" ht="12.75" x14ac:dyDescent="0.2">
      <c r="A330" s="196"/>
      <c r="B330" s="197"/>
      <c r="C330" s="198"/>
      <c r="D330" s="248"/>
      <c r="E330" s="266"/>
      <c r="F330" s="90"/>
      <c r="H330" s="120"/>
    </row>
    <row r="331" spans="1:8" s="119" customFormat="1" ht="12.75" x14ac:dyDescent="0.2">
      <c r="A331" s="196"/>
      <c r="B331" s="197"/>
      <c r="C331" s="198"/>
      <c r="D331" s="248"/>
      <c r="E331" s="266"/>
      <c r="F331" s="90"/>
      <c r="H331" s="120"/>
    </row>
    <row r="332" spans="1:8" s="119" customFormat="1" ht="12.75" x14ac:dyDescent="0.2">
      <c r="A332" s="196"/>
      <c r="B332" s="197"/>
      <c r="C332" s="198"/>
      <c r="D332" s="248"/>
      <c r="E332" s="266"/>
      <c r="F332" s="90"/>
      <c r="H332" s="120"/>
    </row>
    <row r="333" spans="1:8" s="119" customFormat="1" ht="12.75" x14ac:dyDescent="0.2">
      <c r="A333" s="196"/>
      <c r="B333" s="197"/>
      <c r="C333" s="198"/>
      <c r="D333" s="248"/>
      <c r="E333" s="266"/>
      <c r="F333" s="90"/>
      <c r="H333" s="120"/>
    </row>
    <row r="334" spans="1:8" s="119" customFormat="1" ht="12.75" x14ac:dyDescent="0.2">
      <c r="A334" s="196"/>
      <c r="B334" s="197"/>
      <c r="C334" s="198"/>
      <c r="D334" s="248"/>
      <c r="E334" s="266"/>
      <c r="F334" s="90"/>
      <c r="H334" s="120"/>
    </row>
    <row r="335" spans="1:8" s="119" customFormat="1" ht="12.75" x14ac:dyDescent="0.2">
      <c r="A335" s="196"/>
      <c r="B335" s="197"/>
      <c r="C335" s="198"/>
      <c r="D335" s="248"/>
      <c r="E335" s="266"/>
      <c r="F335" s="90"/>
      <c r="H335" s="120"/>
    </row>
    <row r="336" spans="1:8" s="119" customFormat="1" ht="12.75" x14ac:dyDescent="0.2">
      <c r="A336" s="196"/>
      <c r="B336" s="197"/>
      <c r="C336" s="198"/>
      <c r="D336" s="248"/>
      <c r="E336" s="266"/>
      <c r="F336" s="90"/>
      <c r="H336" s="120"/>
    </row>
    <row r="337" spans="1:8" s="119" customFormat="1" ht="12.75" x14ac:dyDescent="0.2">
      <c r="A337" s="196"/>
      <c r="B337" s="197"/>
      <c r="C337" s="198"/>
      <c r="D337" s="248"/>
      <c r="E337" s="266"/>
      <c r="F337" s="90"/>
      <c r="H337" s="120"/>
    </row>
    <row r="338" spans="1:8" s="119" customFormat="1" ht="12.75" x14ac:dyDescent="0.2">
      <c r="A338" s="196"/>
      <c r="B338" s="197"/>
      <c r="C338" s="198"/>
      <c r="D338" s="248"/>
      <c r="E338" s="266"/>
      <c r="F338" s="90"/>
      <c r="H338" s="120"/>
    </row>
    <row r="339" spans="1:8" s="119" customFormat="1" ht="12.75" x14ac:dyDescent="0.2">
      <c r="A339" s="196"/>
      <c r="B339" s="197"/>
      <c r="C339" s="198"/>
      <c r="D339" s="248"/>
      <c r="E339" s="266"/>
      <c r="F339" s="90"/>
      <c r="H339" s="120"/>
    </row>
    <row r="340" spans="1:8" s="119" customFormat="1" ht="12.75" x14ac:dyDescent="0.2">
      <c r="A340" s="196"/>
      <c r="B340" s="197"/>
      <c r="C340" s="198"/>
      <c r="D340" s="248"/>
      <c r="E340" s="266"/>
      <c r="F340" s="90"/>
      <c r="H340" s="120"/>
    </row>
    <row r="341" spans="1:8" s="119" customFormat="1" ht="12.75" x14ac:dyDescent="0.2">
      <c r="A341" s="196"/>
      <c r="B341" s="197"/>
      <c r="C341" s="198"/>
      <c r="D341" s="248"/>
      <c r="E341" s="266"/>
      <c r="F341" s="90"/>
      <c r="H341" s="120"/>
    </row>
    <row r="342" spans="1:8" s="119" customFormat="1" ht="12.75" x14ac:dyDescent="0.2">
      <c r="A342" s="196"/>
      <c r="B342" s="197"/>
      <c r="C342" s="198"/>
      <c r="D342" s="248"/>
      <c r="E342" s="266"/>
      <c r="F342" s="90"/>
      <c r="H342" s="120"/>
    </row>
    <row r="343" spans="1:8" s="119" customFormat="1" ht="12.75" x14ac:dyDescent="0.2">
      <c r="A343" s="196"/>
      <c r="B343" s="197"/>
      <c r="C343" s="198"/>
      <c r="D343" s="248"/>
      <c r="E343" s="266"/>
      <c r="F343" s="90"/>
      <c r="H343" s="120"/>
    </row>
    <row r="344" spans="1:8" s="119" customFormat="1" ht="12.75" x14ac:dyDescent="0.2">
      <c r="A344" s="196"/>
      <c r="B344" s="197"/>
      <c r="C344" s="198"/>
      <c r="D344" s="248"/>
      <c r="E344" s="266"/>
      <c r="F344" s="90"/>
      <c r="H344" s="120"/>
    </row>
    <row r="345" spans="1:8" s="119" customFormat="1" ht="12.75" x14ac:dyDescent="0.2">
      <c r="A345" s="196"/>
      <c r="B345" s="197"/>
      <c r="C345" s="198"/>
      <c r="D345" s="248"/>
      <c r="E345" s="266"/>
      <c r="F345" s="90"/>
      <c r="H345" s="120"/>
    </row>
    <row r="346" spans="1:8" s="119" customFormat="1" ht="12.75" x14ac:dyDescent="0.2">
      <c r="A346" s="196"/>
      <c r="B346" s="197"/>
      <c r="C346" s="198"/>
      <c r="D346" s="248"/>
      <c r="E346" s="266"/>
      <c r="F346" s="90"/>
      <c r="H346" s="120"/>
    </row>
    <row r="347" spans="1:8" s="119" customFormat="1" ht="12.75" x14ac:dyDescent="0.2">
      <c r="A347" s="196"/>
      <c r="B347" s="197"/>
      <c r="C347" s="198"/>
      <c r="D347" s="248"/>
      <c r="E347" s="266"/>
      <c r="F347" s="90"/>
      <c r="H347" s="120"/>
    </row>
    <row r="348" spans="1:8" s="119" customFormat="1" ht="12.75" x14ac:dyDescent="0.2">
      <c r="A348" s="196"/>
      <c r="B348" s="197"/>
      <c r="C348" s="198"/>
      <c r="D348" s="248"/>
      <c r="E348" s="266"/>
      <c r="F348" s="90"/>
      <c r="H348" s="120"/>
    </row>
    <row r="349" spans="1:8" s="119" customFormat="1" ht="12.75" x14ac:dyDescent="0.2">
      <c r="A349" s="196"/>
      <c r="B349" s="197"/>
      <c r="C349" s="198"/>
      <c r="D349" s="248"/>
      <c r="E349" s="266"/>
      <c r="F349" s="90"/>
      <c r="H349" s="120"/>
    </row>
    <row r="350" spans="1:8" s="119" customFormat="1" ht="12.75" x14ac:dyDescent="0.2">
      <c r="A350" s="196"/>
      <c r="B350" s="197"/>
      <c r="C350" s="198"/>
      <c r="D350" s="248"/>
      <c r="E350" s="266"/>
      <c r="F350" s="90"/>
      <c r="H350" s="120"/>
    </row>
    <row r="351" spans="1:8" s="119" customFormat="1" ht="12.75" x14ac:dyDescent="0.2">
      <c r="A351" s="196"/>
      <c r="B351" s="197"/>
      <c r="C351" s="198"/>
      <c r="D351" s="248"/>
      <c r="E351" s="266"/>
      <c r="F351" s="90"/>
      <c r="H351" s="120"/>
    </row>
    <row r="352" spans="1:8" s="119" customFormat="1" ht="12.75" x14ac:dyDescent="0.2">
      <c r="A352" s="196"/>
      <c r="B352" s="197"/>
      <c r="C352" s="198"/>
      <c r="D352" s="248"/>
      <c r="E352" s="266"/>
      <c r="F352" s="90"/>
      <c r="H352" s="120"/>
    </row>
    <row r="353" spans="1:8" s="119" customFormat="1" ht="12.75" x14ac:dyDescent="0.2">
      <c r="A353" s="196"/>
      <c r="B353" s="197"/>
      <c r="C353" s="198"/>
      <c r="D353" s="248"/>
      <c r="E353" s="266"/>
      <c r="F353" s="90"/>
      <c r="H353" s="120"/>
    </row>
    <row r="354" spans="1:8" s="119" customFormat="1" ht="12.75" x14ac:dyDescent="0.2">
      <c r="A354" s="196"/>
      <c r="B354" s="197"/>
      <c r="C354" s="198"/>
      <c r="D354" s="248"/>
      <c r="E354" s="266"/>
      <c r="F354" s="90"/>
      <c r="H354" s="120"/>
    </row>
    <row r="355" spans="1:8" s="119" customFormat="1" ht="12.75" x14ac:dyDescent="0.2">
      <c r="A355" s="196"/>
      <c r="B355" s="197"/>
      <c r="C355" s="198"/>
      <c r="D355" s="248"/>
      <c r="E355" s="266"/>
      <c r="F355" s="90"/>
      <c r="H355" s="120"/>
    </row>
    <row r="356" spans="1:8" s="119" customFormat="1" ht="12.75" x14ac:dyDescent="0.2">
      <c r="A356" s="196"/>
      <c r="B356" s="197"/>
      <c r="C356" s="198"/>
      <c r="D356" s="248"/>
      <c r="E356" s="266"/>
      <c r="F356" s="90"/>
      <c r="H356" s="120"/>
    </row>
    <row r="357" spans="1:8" s="119" customFormat="1" ht="12.75" x14ac:dyDescent="0.2">
      <c r="A357" s="196"/>
      <c r="B357" s="197"/>
      <c r="C357" s="198"/>
      <c r="D357" s="248"/>
      <c r="E357" s="266"/>
      <c r="F357" s="90"/>
      <c r="H357" s="120"/>
    </row>
    <row r="358" spans="1:8" s="119" customFormat="1" ht="12.75" x14ac:dyDescent="0.2">
      <c r="A358" s="196"/>
      <c r="B358" s="197"/>
      <c r="C358" s="198"/>
      <c r="D358" s="248"/>
      <c r="E358" s="266"/>
      <c r="F358" s="90"/>
      <c r="H358" s="120"/>
    </row>
    <row r="359" spans="1:8" s="119" customFormat="1" ht="12.75" x14ac:dyDescent="0.2">
      <c r="A359" s="196"/>
      <c r="B359" s="197"/>
      <c r="C359" s="198"/>
      <c r="D359" s="248"/>
      <c r="E359" s="266"/>
      <c r="F359" s="90"/>
      <c r="H359" s="120"/>
    </row>
    <row r="360" spans="1:8" s="119" customFormat="1" ht="12.75" x14ac:dyDescent="0.2">
      <c r="A360" s="196"/>
      <c r="B360" s="197"/>
      <c r="C360" s="198"/>
      <c r="D360" s="248"/>
      <c r="E360" s="266"/>
      <c r="F360" s="90"/>
      <c r="H360" s="120"/>
    </row>
    <row r="361" spans="1:8" s="119" customFormat="1" ht="12.75" x14ac:dyDescent="0.2">
      <c r="A361" s="196"/>
      <c r="B361" s="197"/>
      <c r="C361" s="198"/>
      <c r="D361" s="248"/>
      <c r="E361" s="266"/>
      <c r="F361" s="90"/>
      <c r="H361" s="120"/>
    </row>
    <row r="362" spans="1:8" s="119" customFormat="1" ht="12.75" x14ac:dyDescent="0.2">
      <c r="A362" s="196"/>
      <c r="B362" s="197"/>
      <c r="C362" s="198"/>
      <c r="D362" s="248"/>
      <c r="E362" s="266"/>
      <c r="F362" s="90"/>
      <c r="H362" s="120"/>
    </row>
    <row r="363" spans="1:8" s="119" customFormat="1" ht="12.75" x14ac:dyDescent="0.2">
      <c r="A363" s="196"/>
      <c r="B363" s="197"/>
      <c r="C363" s="198"/>
      <c r="D363" s="248"/>
      <c r="E363" s="266"/>
      <c r="F363" s="90"/>
      <c r="H363" s="120"/>
    </row>
    <row r="364" spans="1:8" s="119" customFormat="1" ht="12.75" x14ac:dyDescent="0.2">
      <c r="A364" s="196"/>
      <c r="B364" s="197"/>
      <c r="C364" s="198"/>
      <c r="D364" s="248"/>
      <c r="E364" s="266"/>
      <c r="F364" s="90"/>
      <c r="H364" s="120"/>
    </row>
    <row r="365" spans="1:8" s="119" customFormat="1" ht="12.75" x14ac:dyDescent="0.2">
      <c r="A365" s="196"/>
      <c r="B365" s="197"/>
      <c r="C365" s="198"/>
      <c r="D365" s="248"/>
      <c r="E365" s="266"/>
      <c r="F365" s="90"/>
      <c r="H365" s="120"/>
    </row>
    <row r="366" spans="1:8" s="119" customFormat="1" ht="12.75" x14ac:dyDescent="0.2">
      <c r="A366" s="196"/>
      <c r="B366" s="197"/>
      <c r="C366" s="198"/>
      <c r="D366" s="248"/>
      <c r="E366" s="266"/>
      <c r="F366" s="90"/>
      <c r="H366" s="120"/>
    </row>
    <row r="367" spans="1:8" s="119" customFormat="1" ht="12.75" x14ac:dyDescent="0.2">
      <c r="A367" s="196"/>
      <c r="B367" s="197"/>
      <c r="C367" s="198"/>
      <c r="D367" s="248"/>
      <c r="E367" s="266"/>
      <c r="F367" s="90"/>
      <c r="H367" s="120"/>
    </row>
    <row r="368" spans="1:8" s="119" customFormat="1" ht="12.75" x14ac:dyDescent="0.2">
      <c r="A368" s="196"/>
      <c r="B368" s="197"/>
      <c r="C368" s="198"/>
      <c r="D368" s="248"/>
      <c r="E368" s="266"/>
      <c r="F368" s="90"/>
      <c r="H368" s="120"/>
    </row>
    <row r="369" spans="1:8" s="119" customFormat="1" ht="12.75" x14ac:dyDescent="0.2">
      <c r="A369" s="196"/>
      <c r="B369" s="197"/>
      <c r="C369" s="198"/>
      <c r="D369" s="248"/>
      <c r="E369" s="266"/>
      <c r="F369" s="90"/>
      <c r="H369" s="120"/>
    </row>
    <row r="370" spans="1:8" s="119" customFormat="1" ht="12.75" x14ac:dyDescent="0.2">
      <c r="A370" s="196"/>
      <c r="B370" s="197"/>
      <c r="C370" s="198"/>
      <c r="D370" s="248"/>
      <c r="E370" s="266"/>
      <c r="F370" s="90"/>
      <c r="H370" s="120"/>
    </row>
    <row r="371" spans="1:8" s="119" customFormat="1" ht="12.75" x14ac:dyDescent="0.2">
      <c r="A371" s="196"/>
      <c r="B371" s="197"/>
      <c r="C371" s="198"/>
      <c r="D371" s="248"/>
      <c r="E371" s="266"/>
      <c r="F371" s="90"/>
      <c r="H371" s="120"/>
    </row>
    <row r="372" spans="1:8" s="119" customFormat="1" ht="12.75" x14ac:dyDescent="0.2">
      <c r="A372" s="196"/>
      <c r="B372" s="197"/>
      <c r="C372" s="198"/>
      <c r="D372" s="248"/>
      <c r="E372" s="266"/>
      <c r="F372" s="90"/>
      <c r="H372" s="120"/>
    </row>
    <row r="373" spans="1:8" s="119" customFormat="1" ht="12.75" x14ac:dyDescent="0.2">
      <c r="A373" s="196"/>
      <c r="B373" s="197"/>
      <c r="C373" s="198"/>
      <c r="D373" s="248"/>
      <c r="E373" s="266"/>
      <c r="F373" s="90"/>
      <c r="H373" s="120"/>
    </row>
    <row r="374" spans="1:8" s="119" customFormat="1" ht="12.75" x14ac:dyDescent="0.2">
      <c r="A374" s="196"/>
      <c r="B374" s="197"/>
      <c r="C374" s="198"/>
      <c r="D374" s="248"/>
      <c r="E374" s="266"/>
      <c r="F374" s="90"/>
      <c r="H374" s="120"/>
    </row>
    <row r="375" spans="1:8" s="119" customFormat="1" ht="12.75" x14ac:dyDescent="0.2">
      <c r="A375" s="196"/>
      <c r="B375" s="197"/>
      <c r="C375" s="198"/>
      <c r="D375" s="248"/>
      <c r="E375" s="266"/>
      <c r="F375" s="90"/>
      <c r="H375" s="120"/>
    </row>
    <row r="376" spans="1:8" s="119" customFormat="1" ht="12.75" x14ac:dyDescent="0.2">
      <c r="A376" s="196"/>
      <c r="B376" s="197"/>
      <c r="C376" s="198"/>
      <c r="D376" s="248"/>
      <c r="E376" s="266"/>
      <c r="F376" s="90"/>
      <c r="H376" s="120"/>
    </row>
    <row r="377" spans="1:8" s="119" customFormat="1" ht="12.75" x14ac:dyDescent="0.2">
      <c r="A377" s="196"/>
      <c r="B377" s="197"/>
      <c r="C377" s="198"/>
      <c r="D377" s="248"/>
      <c r="E377" s="266"/>
      <c r="F377" s="90"/>
      <c r="H377" s="120"/>
    </row>
    <row r="378" spans="1:8" s="119" customFormat="1" ht="12.75" x14ac:dyDescent="0.2">
      <c r="A378" s="196"/>
      <c r="B378" s="197"/>
      <c r="C378" s="198"/>
      <c r="D378" s="248"/>
      <c r="E378" s="266"/>
      <c r="F378" s="90"/>
      <c r="H378" s="120"/>
    </row>
    <row r="379" spans="1:8" s="119" customFormat="1" ht="12.75" x14ac:dyDescent="0.2">
      <c r="A379" s="196"/>
      <c r="B379" s="197"/>
      <c r="C379" s="198"/>
      <c r="D379" s="248"/>
      <c r="E379" s="266"/>
      <c r="F379" s="90"/>
      <c r="H379" s="120"/>
    </row>
    <row r="380" spans="1:8" s="119" customFormat="1" ht="12.75" x14ac:dyDescent="0.2">
      <c r="A380" s="196"/>
      <c r="B380" s="197"/>
      <c r="C380" s="198"/>
      <c r="D380" s="248"/>
      <c r="E380" s="266"/>
      <c r="F380" s="90"/>
      <c r="H380" s="120"/>
    </row>
    <row r="381" spans="1:8" s="119" customFormat="1" ht="12.75" x14ac:dyDescent="0.2">
      <c r="A381" s="196"/>
      <c r="B381" s="197"/>
      <c r="C381" s="198"/>
      <c r="D381" s="248"/>
      <c r="E381" s="266"/>
      <c r="F381" s="90"/>
      <c r="H381" s="120"/>
    </row>
    <row r="382" spans="1:8" s="119" customFormat="1" ht="12.75" x14ac:dyDescent="0.2">
      <c r="A382" s="196"/>
      <c r="B382" s="197"/>
      <c r="C382" s="198"/>
      <c r="D382" s="248"/>
      <c r="E382" s="266"/>
      <c r="F382" s="90"/>
      <c r="H382" s="120"/>
    </row>
    <row r="383" spans="1:8" s="119" customFormat="1" ht="12.75" x14ac:dyDescent="0.2">
      <c r="A383" s="196"/>
      <c r="B383" s="197"/>
      <c r="C383" s="198"/>
      <c r="D383" s="248"/>
      <c r="E383" s="266"/>
      <c r="F383" s="90"/>
      <c r="H383" s="120"/>
    </row>
    <row r="384" spans="1:8" s="119" customFormat="1" ht="12.75" x14ac:dyDescent="0.2">
      <c r="A384" s="196"/>
      <c r="B384" s="197"/>
      <c r="C384" s="198"/>
      <c r="D384" s="248"/>
      <c r="E384" s="266"/>
      <c r="F384" s="90"/>
      <c r="H384" s="120"/>
    </row>
    <row r="385" spans="1:8" s="119" customFormat="1" ht="12.75" x14ac:dyDescent="0.2">
      <c r="A385" s="196"/>
      <c r="B385" s="197"/>
      <c r="C385" s="198"/>
      <c r="D385" s="248"/>
      <c r="E385" s="266"/>
      <c r="F385" s="90"/>
      <c r="H385" s="120"/>
    </row>
    <row r="386" spans="1:8" s="119" customFormat="1" ht="12.75" x14ac:dyDescent="0.2">
      <c r="A386" s="196"/>
      <c r="B386" s="197"/>
      <c r="C386" s="198"/>
      <c r="D386" s="248"/>
      <c r="E386" s="266"/>
      <c r="F386" s="90"/>
      <c r="H386" s="120"/>
    </row>
    <row r="387" spans="1:8" s="119" customFormat="1" ht="12.75" x14ac:dyDescent="0.2">
      <c r="A387" s="196"/>
      <c r="B387" s="197"/>
      <c r="C387" s="198"/>
      <c r="D387" s="248"/>
      <c r="E387" s="266"/>
      <c r="F387" s="90"/>
      <c r="H387" s="120"/>
    </row>
    <row r="388" spans="1:8" s="119" customFormat="1" ht="12.75" x14ac:dyDescent="0.2">
      <c r="A388" s="196"/>
      <c r="B388" s="197"/>
      <c r="C388" s="198"/>
      <c r="D388" s="248"/>
      <c r="E388" s="266"/>
      <c r="F388" s="90"/>
      <c r="H388" s="120"/>
    </row>
    <row r="389" spans="1:8" s="119" customFormat="1" ht="12.75" x14ac:dyDescent="0.2">
      <c r="A389" s="196"/>
      <c r="B389" s="197"/>
      <c r="C389" s="198"/>
      <c r="D389" s="248"/>
      <c r="E389" s="266"/>
      <c r="F389" s="90"/>
      <c r="H389" s="120"/>
    </row>
    <row r="390" spans="1:8" s="119" customFormat="1" ht="12.75" x14ac:dyDescent="0.2">
      <c r="A390" s="196"/>
      <c r="B390" s="197"/>
      <c r="C390" s="198"/>
      <c r="D390" s="248"/>
      <c r="E390" s="266"/>
      <c r="F390" s="90"/>
      <c r="H390" s="120"/>
    </row>
    <row r="391" spans="1:8" s="119" customFormat="1" ht="12.75" x14ac:dyDescent="0.2">
      <c r="A391" s="196"/>
      <c r="B391" s="197"/>
      <c r="C391" s="198"/>
      <c r="D391" s="248"/>
      <c r="E391" s="266"/>
      <c r="F391" s="90"/>
      <c r="H391" s="120"/>
    </row>
    <row r="392" spans="1:8" s="119" customFormat="1" ht="12.75" x14ac:dyDescent="0.2">
      <c r="A392" s="196"/>
      <c r="B392" s="197"/>
      <c r="C392" s="198"/>
      <c r="D392" s="248"/>
      <c r="E392" s="266"/>
      <c r="F392" s="90"/>
      <c r="H392" s="120"/>
    </row>
    <row r="393" spans="1:8" s="119" customFormat="1" ht="12.75" x14ac:dyDescent="0.2">
      <c r="A393" s="196"/>
      <c r="B393" s="197"/>
      <c r="C393" s="198"/>
      <c r="D393" s="248"/>
      <c r="E393" s="266"/>
      <c r="F393" s="90"/>
      <c r="H393" s="120"/>
    </row>
    <row r="394" spans="1:8" s="119" customFormat="1" ht="12.75" x14ac:dyDescent="0.2">
      <c r="A394" s="196"/>
      <c r="B394" s="197"/>
      <c r="C394" s="198"/>
      <c r="D394" s="248"/>
      <c r="E394" s="266"/>
      <c r="F394" s="90"/>
      <c r="H394" s="120"/>
    </row>
    <row r="395" spans="1:8" s="119" customFormat="1" ht="12.75" x14ac:dyDescent="0.2">
      <c r="A395" s="196"/>
      <c r="B395" s="197"/>
      <c r="C395" s="198"/>
      <c r="D395" s="248"/>
      <c r="E395" s="266"/>
      <c r="F395" s="90"/>
      <c r="H395" s="120"/>
    </row>
    <row r="396" spans="1:8" s="119" customFormat="1" ht="12.75" x14ac:dyDescent="0.2">
      <c r="A396" s="196"/>
      <c r="B396" s="197"/>
      <c r="C396" s="198"/>
      <c r="D396" s="248"/>
      <c r="E396" s="266"/>
      <c r="F396" s="90"/>
      <c r="H396" s="120"/>
    </row>
    <row r="397" spans="1:8" s="119" customFormat="1" ht="12.75" x14ac:dyDescent="0.2">
      <c r="A397" s="196"/>
      <c r="B397" s="197"/>
      <c r="C397" s="198"/>
      <c r="D397" s="248"/>
      <c r="E397" s="266"/>
      <c r="F397" s="90"/>
      <c r="H397" s="120"/>
    </row>
    <row r="398" spans="1:8" s="119" customFormat="1" ht="12.75" x14ac:dyDescent="0.2">
      <c r="A398" s="196"/>
      <c r="B398" s="197"/>
      <c r="C398" s="198"/>
      <c r="D398" s="248"/>
      <c r="E398" s="266"/>
      <c r="F398" s="90"/>
      <c r="H398" s="120"/>
    </row>
    <row r="399" spans="1:8" s="119" customFormat="1" ht="12.75" x14ac:dyDescent="0.2">
      <c r="A399" s="196"/>
      <c r="B399" s="197"/>
      <c r="C399" s="198"/>
      <c r="D399" s="248"/>
      <c r="E399" s="266"/>
      <c r="F399" s="90"/>
      <c r="H399" s="120"/>
    </row>
    <row r="400" spans="1:8" s="119" customFormat="1" ht="12.75" x14ac:dyDescent="0.2">
      <c r="A400" s="196"/>
      <c r="B400" s="197"/>
      <c r="C400" s="198"/>
      <c r="D400" s="248"/>
      <c r="E400" s="266"/>
      <c r="F400" s="90"/>
      <c r="H400" s="120"/>
    </row>
    <row r="401" spans="1:8" s="119" customFormat="1" ht="12.75" x14ac:dyDescent="0.2">
      <c r="A401" s="196"/>
      <c r="B401" s="197"/>
      <c r="C401" s="198"/>
      <c r="D401" s="248"/>
      <c r="E401" s="266"/>
      <c r="F401" s="90"/>
      <c r="H401" s="120"/>
    </row>
    <row r="402" spans="1:8" s="119" customFormat="1" ht="12.75" x14ac:dyDescent="0.2">
      <c r="A402" s="196"/>
      <c r="B402" s="197"/>
      <c r="C402" s="198"/>
      <c r="D402" s="248"/>
      <c r="E402" s="266"/>
      <c r="F402" s="90"/>
      <c r="H402" s="120"/>
    </row>
    <row r="403" spans="1:8" s="119" customFormat="1" ht="12.75" x14ac:dyDescent="0.2">
      <c r="A403" s="196"/>
      <c r="B403" s="197"/>
      <c r="C403" s="198"/>
      <c r="D403" s="248"/>
      <c r="E403" s="266"/>
      <c r="F403" s="90"/>
      <c r="H403" s="120"/>
    </row>
    <row r="404" spans="1:8" s="119" customFormat="1" ht="12.75" x14ac:dyDescent="0.2">
      <c r="A404" s="196"/>
      <c r="B404" s="197"/>
      <c r="C404" s="198"/>
      <c r="D404" s="248"/>
      <c r="E404" s="266"/>
      <c r="F404" s="90"/>
      <c r="H404" s="120"/>
    </row>
    <row r="405" spans="1:8" s="119" customFormat="1" ht="12.75" x14ac:dyDescent="0.2">
      <c r="A405" s="196"/>
      <c r="B405" s="197"/>
      <c r="C405" s="198"/>
      <c r="D405" s="248"/>
      <c r="E405" s="266"/>
      <c r="F405" s="90"/>
      <c r="H405" s="120"/>
    </row>
    <row r="406" spans="1:8" s="119" customFormat="1" ht="12.75" x14ac:dyDescent="0.2">
      <c r="A406" s="196"/>
      <c r="B406" s="197"/>
      <c r="C406" s="198"/>
      <c r="D406" s="248"/>
      <c r="E406" s="266"/>
      <c r="F406" s="90"/>
      <c r="H406" s="120"/>
    </row>
    <row r="407" spans="1:8" s="119" customFormat="1" ht="12.75" x14ac:dyDescent="0.2">
      <c r="A407" s="196"/>
      <c r="B407" s="197"/>
      <c r="C407" s="198"/>
      <c r="D407" s="248"/>
      <c r="E407" s="266"/>
      <c r="F407" s="90"/>
      <c r="H407" s="120"/>
    </row>
    <row r="408" spans="1:8" s="119" customFormat="1" ht="12.75" x14ac:dyDescent="0.2">
      <c r="A408" s="196"/>
      <c r="B408" s="197"/>
      <c r="C408" s="198"/>
      <c r="D408" s="248"/>
      <c r="E408" s="266"/>
      <c r="F408" s="90"/>
      <c r="H408" s="120"/>
    </row>
    <row r="409" spans="1:8" s="119" customFormat="1" ht="12.75" x14ac:dyDescent="0.2">
      <c r="A409" s="196"/>
      <c r="B409" s="197"/>
      <c r="C409" s="198"/>
      <c r="D409" s="248"/>
      <c r="E409" s="266"/>
      <c r="F409" s="90"/>
      <c r="H409" s="120"/>
    </row>
    <row r="410" spans="1:8" s="119" customFormat="1" ht="12.75" x14ac:dyDescent="0.2">
      <c r="A410" s="196"/>
      <c r="B410" s="197"/>
      <c r="C410" s="198"/>
      <c r="D410" s="248"/>
      <c r="E410" s="266"/>
      <c r="F410" s="90"/>
      <c r="H410" s="120"/>
    </row>
    <row r="411" spans="1:8" s="119" customFormat="1" ht="12.75" x14ac:dyDescent="0.2">
      <c r="A411" s="196"/>
      <c r="B411" s="197"/>
      <c r="C411" s="198"/>
      <c r="D411" s="248"/>
      <c r="E411" s="266"/>
      <c r="F411" s="90"/>
      <c r="H411" s="120"/>
    </row>
    <row r="412" spans="1:8" s="119" customFormat="1" ht="12.75" x14ac:dyDescent="0.2">
      <c r="A412" s="196"/>
      <c r="B412" s="197"/>
      <c r="C412" s="198"/>
      <c r="D412" s="248"/>
      <c r="E412" s="266"/>
      <c r="F412" s="90"/>
      <c r="H412" s="120"/>
    </row>
    <row r="413" spans="1:8" s="119" customFormat="1" ht="12.75" x14ac:dyDescent="0.2">
      <c r="A413" s="196"/>
      <c r="B413" s="197"/>
      <c r="C413" s="198"/>
      <c r="D413" s="248"/>
      <c r="E413" s="266"/>
      <c r="F413" s="90"/>
      <c r="H413" s="120"/>
    </row>
    <row r="414" spans="1:8" s="119" customFormat="1" ht="12.75" x14ac:dyDescent="0.2">
      <c r="A414" s="196"/>
      <c r="B414" s="197"/>
      <c r="C414" s="198"/>
      <c r="D414" s="248"/>
      <c r="E414" s="266"/>
      <c r="F414" s="90"/>
      <c r="H414" s="120"/>
    </row>
    <row r="415" spans="1:8" s="119" customFormat="1" ht="12.75" x14ac:dyDescent="0.2">
      <c r="A415" s="196"/>
      <c r="B415" s="197"/>
      <c r="C415" s="198"/>
      <c r="D415" s="248"/>
      <c r="E415" s="266"/>
      <c r="F415" s="90"/>
      <c r="H415" s="120"/>
    </row>
    <row r="416" spans="1:8" s="119" customFormat="1" ht="12.75" x14ac:dyDescent="0.2">
      <c r="A416" s="196"/>
      <c r="B416" s="197"/>
      <c r="C416" s="198"/>
      <c r="D416" s="248"/>
      <c r="E416" s="266"/>
      <c r="F416" s="90"/>
      <c r="H416" s="120"/>
    </row>
    <row r="417" spans="1:8" s="119" customFormat="1" ht="12.75" x14ac:dyDescent="0.2">
      <c r="A417" s="196"/>
      <c r="B417" s="197"/>
      <c r="C417" s="198"/>
      <c r="D417" s="248"/>
      <c r="E417" s="266"/>
      <c r="F417" s="90"/>
      <c r="H417" s="120"/>
    </row>
    <row r="418" spans="1:8" s="119" customFormat="1" ht="12.75" x14ac:dyDescent="0.2">
      <c r="A418" s="196"/>
      <c r="B418" s="197"/>
      <c r="C418" s="198"/>
      <c r="D418" s="248"/>
      <c r="E418" s="266"/>
      <c r="F418" s="90"/>
      <c r="H418" s="120"/>
    </row>
    <row r="419" spans="1:8" s="119" customFormat="1" ht="12.75" x14ac:dyDescent="0.2">
      <c r="A419" s="196"/>
      <c r="B419" s="197"/>
      <c r="C419" s="198"/>
      <c r="D419" s="248"/>
      <c r="E419" s="266"/>
      <c r="F419" s="90"/>
      <c r="H419" s="120"/>
    </row>
    <row r="420" spans="1:8" s="119" customFormat="1" ht="12.75" x14ac:dyDescent="0.2">
      <c r="A420" s="196"/>
      <c r="B420" s="197"/>
      <c r="C420" s="198"/>
      <c r="D420" s="248"/>
      <c r="E420" s="266"/>
      <c r="F420" s="90"/>
      <c r="H420" s="120"/>
    </row>
    <row r="421" spans="1:8" s="119" customFormat="1" ht="12.75" x14ac:dyDescent="0.2">
      <c r="A421" s="196"/>
      <c r="B421" s="197"/>
      <c r="C421" s="198"/>
      <c r="D421" s="248"/>
      <c r="E421" s="266"/>
      <c r="F421" s="90"/>
      <c r="H421" s="120"/>
    </row>
    <row r="422" spans="1:8" s="119" customFormat="1" ht="12.75" x14ac:dyDescent="0.2">
      <c r="A422" s="196"/>
      <c r="B422" s="197"/>
      <c r="C422" s="198"/>
      <c r="D422" s="248"/>
      <c r="E422" s="266"/>
      <c r="F422" s="90"/>
      <c r="H422" s="120"/>
    </row>
    <row r="423" spans="1:8" s="119" customFormat="1" ht="12.75" x14ac:dyDescent="0.2">
      <c r="A423" s="196"/>
      <c r="B423" s="197"/>
      <c r="C423" s="198"/>
      <c r="D423" s="248"/>
      <c r="E423" s="266"/>
      <c r="F423" s="90"/>
      <c r="H423" s="120"/>
    </row>
    <row r="424" spans="1:8" s="119" customFormat="1" ht="12.75" x14ac:dyDescent="0.2">
      <c r="A424" s="196"/>
      <c r="B424" s="197"/>
      <c r="C424" s="198"/>
      <c r="D424" s="248"/>
      <c r="E424" s="266"/>
      <c r="F424" s="90"/>
      <c r="H424" s="120"/>
    </row>
    <row r="425" spans="1:8" s="119" customFormat="1" ht="12.75" x14ac:dyDescent="0.2">
      <c r="A425" s="196"/>
      <c r="B425" s="197"/>
      <c r="C425" s="198"/>
      <c r="D425" s="248"/>
      <c r="E425" s="266"/>
      <c r="F425" s="90"/>
      <c r="H425" s="120"/>
    </row>
    <row r="426" spans="1:8" s="119" customFormat="1" ht="12.75" x14ac:dyDescent="0.2">
      <c r="A426" s="196"/>
      <c r="B426" s="197"/>
      <c r="C426" s="198"/>
      <c r="D426" s="248"/>
      <c r="E426" s="266"/>
      <c r="F426" s="90"/>
      <c r="H426" s="120"/>
    </row>
    <row r="427" spans="1:8" s="119" customFormat="1" ht="12.75" x14ac:dyDescent="0.2">
      <c r="A427" s="196"/>
      <c r="B427" s="197"/>
      <c r="C427" s="198"/>
      <c r="D427" s="248"/>
      <c r="E427" s="266"/>
      <c r="F427" s="90"/>
      <c r="H427" s="120"/>
    </row>
    <row r="428" spans="1:8" s="119" customFormat="1" ht="12.75" x14ac:dyDescent="0.2">
      <c r="A428" s="196"/>
      <c r="B428" s="197"/>
      <c r="C428" s="198"/>
      <c r="D428" s="248"/>
      <c r="E428" s="266"/>
      <c r="F428" s="90"/>
      <c r="H428" s="120"/>
    </row>
    <row r="429" spans="1:8" s="119" customFormat="1" ht="12.75" x14ac:dyDescent="0.2">
      <c r="A429" s="196"/>
      <c r="B429" s="197"/>
      <c r="C429" s="198"/>
      <c r="D429" s="248"/>
      <c r="E429" s="266"/>
      <c r="F429" s="90"/>
      <c r="H429" s="120"/>
    </row>
    <row r="430" spans="1:8" s="119" customFormat="1" ht="12.75" x14ac:dyDescent="0.2">
      <c r="A430" s="196"/>
      <c r="B430" s="197"/>
      <c r="C430" s="198"/>
      <c r="D430" s="248"/>
      <c r="E430" s="266"/>
      <c r="F430" s="90"/>
      <c r="H430" s="120"/>
    </row>
    <row r="431" spans="1:8" s="119" customFormat="1" ht="12.75" x14ac:dyDescent="0.2">
      <c r="A431" s="196"/>
      <c r="B431" s="197"/>
      <c r="C431" s="198"/>
      <c r="D431" s="248"/>
      <c r="E431" s="266"/>
      <c r="F431" s="90"/>
      <c r="H431" s="120"/>
    </row>
    <row r="432" spans="1:8" s="119" customFormat="1" ht="12.75" x14ac:dyDescent="0.2">
      <c r="A432" s="196"/>
      <c r="B432" s="197"/>
      <c r="C432" s="198"/>
      <c r="D432" s="248"/>
      <c r="E432" s="266"/>
      <c r="F432" s="90"/>
      <c r="H432" s="120"/>
    </row>
    <row r="433" spans="1:8" s="119" customFormat="1" ht="12.75" x14ac:dyDescent="0.2">
      <c r="A433" s="196"/>
      <c r="B433" s="197"/>
      <c r="C433" s="198"/>
      <c r="D433" s="248"/>
      <c r="E433" s="266"/>
      <c r="F433" s="90"/>
      <c r="H433" s="120"/>
    </row>
    <row r="434" spans="1:8" s="119" customFormat="1" ht="12.75" x14ac:dyDescent="0.2">
      <c r="A434" s="196"/>
      <c r="B434" s="197"/>
      <c r="C434" s="198"/>
      <c r="D434" s="248"/>
      <c r="E434" s="266"/>
      <c r="F434" s="90"/>
      <c r="H434" s="120"/>
    </row>
    <row r="435" spans="1:8" s="119" customFormat="1" ht="12.75" x14ac:dyDescent="0.2">
      <c r="A435" s="196"/>
      <c r="B435" s="197"/>
      <c r="C435" s="198"/>
      <c r="D435" s="248"/>
      <c r="E435" s="266"/>
      <c r="F435" s="90"/>
      <c r="H435" s="120"/>
    </row>
    <row r="436" spans="1:8" s="119" customFormat="1" ht="12.75" x14ac:dyDescent="0.2">
      <c r="A436" s="196"/>
      <c r="B436" s="197"/>
      <c r="C436" s="198"/>
      <c r="D436" s="248"/>
      <c r="E436" s="266"/>
      <c r="F436" s="90"/>
      <c r="H436" s="120"/>
    </row>
    <row r="437" spans="1:8" s="119" customFormat="1" ht="12.75" x14ac:dyDescent="0.2">
      <c r="A437" s="196"/>
      <c r="B437" s="197"/>
      <c r="C437" s="198"/>
      <c r="D437" s="248"/>
      <c r="E437" s="266"/>
      <c r="F437" s="90"/>
      <c r="H437" s="120"/>
    </row>
    <row r="438" spans="1:8" s="119" customFormat="1" ht="12.75" x14ac:dyDescent="0.2">
      <c r="A438" s="196"/>
      <c r="B438" s="197"/>
      <c r="C438" s="198"/>
      <c r="D438" s="248"/>
      <c r="E438" s="266"/>
      <c r="F438" s="90"/>
      <c r="H438" s="120"/>
    </row>
    <row r="439" spans="1:8" s="119" customFormat="1" ht="12.75" x14ac:dyDescent="0.2">
      <c r="A439" s="196"/>
      <c r="B439" s="197"/>
      <c r="C439" s="198"/>
      <c r="D439" s="248"/>
      <c r="E439" s="266"/>
      <c r="F439" s="90"/>
      <c r="H439" s="120"/>
    </row>
    <row r="440" spans="1:8" s="119" customFormat="1" ht="12.75" x14ac:dyDescent="0.2">
      <c r="A440" s="196"/>
      <c r="B440" s="197"/>
      <c r="C440" s="198"/>
      <c r="D440" s="248"/>
      <c r="E440" s="266"/>
      <c r="F440" s="90"/>
      <c r="H440" s="120"/>
    </row>
    <row r="441" spans="1:8" s="119" customFormat="1" ht="12.75" x14ac:dyDescent="0.2">
      <c r="A441" s="196"/>
      <c r="B441" s="197"/>
      <c r="C441" s="198"/>
      <c r="D441" s="248"/>
      <c r="E441" s="266"/>
      <c r="F441" s="90"/>
      <c r="H441" s="120"/>
    </row>
    <row r="442" spans="1:8" s="119" customFormat="1" ht="12.75" x14ac:dyDescent="0.2">
      <c r="A442" s="196"/>
      <c r="B442" s="197"/>
      <c r="C442" s="198"/>
      <c r="D442" s="248"/>
      <c r="E442" s="266"/>
      <c r="F442" s="90"/>
      <c r="H442" s="120"/>
    </row>
    <row r="443" spans="1:8" s="119" customFormat="1" ht="12.75" x14ac:dyDescent="0.2">
      <c r="A443" s="196"/>
      <c r="B443" s="197"/>
      <c r="C443" s="198"/>
      <c r="D443" s="248"/>
      <c r="E443" s="266"/>
      <c r="F443" s="90"/>
      <c r="H443" s="120"/>
    </row>
    <row r="444" spans="1:8" s="119" customFormat="1" ht="12.75" x14ac:dyDescent="0.2">
      <c r="A444" s="196"/>
      <c r="B444" s="197"/>
      <c r="C444" s="198"/>
      <c r="D444" s="248"/>
      <c r="E444" s="266"/>
      <c r="F444" s="90"/>
      <c r="H444" s="120"/>
    </row>
    <row r="445" spans="1:8" s="119" customFormat="1" ht="12.75" x14ac:dyDescent="0.2">
      <c r="A445" s="196"/>
      <c r="B445" s="197"/>
      <c r="C445" s="198"/>
      <c r="D445" s="248"/>
      <c r="E445" s="266"/>
      <c r="F445" s="90"/>
      <c r="H445" s="120"/>
    </row>
    <row r="446" spans="1:8" s="119" customFormat="1" ht="12.75" x14ac:dyDescent="0.2">
      <c r="A446" s="196"/>
      <c r="B446" s="197"/>
      <c r="C446" s="198"/>
      <c r="D446" s="248"/>
      <c r="E446" s="266"/>
      <c r="F446" s="90"/>
      <c r="H446" s="120"/>
    </row>
    <row r="447" spans="1:8" s="119" customFormat="1" ht="12.75" x14ac:dyDescent="0.2">
      <c r="A447" s="196"/>
      <c r="B447" s="197"/>
      <c r="C447" s="198"/>
      <c r="D447" s="248"/>
      <c r="E447" s="266"/>
      <c r="F447" s="90"/>
      <c r="H447" s="120"/>
    </row>
    <row r="448" spans="1:8" s="119" customFormat="1" ht="12.75" x14ac:dyDescent="0.2">
      <c r="A448" s="196"/>
      <c r="B448" s="197"/>
      <c r="C448" s="198"/>
      <c r="D448" s="248"/>
      <c r="E448" s="266"/>
      <c r="F448" s="90"/>
      <c r="H448" s="120"/>
    </row>
    <row r="449" spans="1:8" s="119" customFormat="1" ht="12.75" x14ac:dyDescent="0.2">
      <c r="A449" s="196"/>
      <c r="B449" s="197"/>
      <c r="C449" s="198"/>
      <c r="D449" s="248"/>
      <c r="E449" s="266"/>
      <c r="F449" s="90"/>
      <c r="H449" s="120"/>
    </row>
    <row r="450" spans="1:8" s="119" customFormat="1" ht="12.75" x14ac:dyDescent="0.2">
      <c r="A450" s="196"/>
      <c r="B450" s="197"/>
      <c r="C450" s="198"/>
      <c r="D450" s="248"/>
      <c r="E450" s="266"/>
      <c r="F450" s="90"/>
      <c r="H450" s="120"/>
    </row>
    <row r="451" spans="1:8" s="119" customFormat="1" ht="12.75" x14ac:dyDescent="0.2">
      <c r="A451" s="196"/>
      <c r="B451" s="197"/>
      <c r="C451" s="198"/>
      <c r="D451" s="248"/>
      <c r="E451" s="266"/>
      <c r="F451" s="90"/>
      <c r="H451" s="120"/>
    </row>
    <row r="452" spans="1:8" s="119" customFormat="1" ht="12.75" x14ac:dyDescent="0.2">
      <c r="A452" s="196"/>
      <c r="B452" s="197"/>
      <c r="C452" s="198"/>
      <c r="D452" s="248"/>
      <c r="E452" s="266"/>
      <c r="F452" s="90"/>
      <c r="H452" s="120"/>
    </row>
    <row r="453" spans="1:8" s="119" customFormat="1" ht="12.75" x14ac:dyDescent="0.2">
      <c r="A453" s="196"/>
      <c r="B453" s="197"/>
      <c r="C453" s="198"/>
      <c r="D453" s="248"/>
      <c r="E453" s="266"/>
      <c r="F453" s="90"/>
      <c r="H453" s="120"/>
    </row>
    <row r="454" spans="1:8" s="119" customFormat="1" ht="12.75" x14ac:dyDescent="0.2">
      <c r="A454" s="196"/>
      <c r="B454" s="197"/>
      <c r="C454" s="198"/>
      <c r="D454" s="248"/>
      <c r="E454" s="266"/>
      <c r="F454" s="90"/>
      <c r="H454" s="120"/>
    </row>
    <row r="455" spans="1:8" s="119" customFormat="1" ht="12.75" x14ac:dyDescent="0.2">
      <c r="A455" s="196"/>
      <c r="B455" s="197"/>
      <c r="C455" s="198"/>
      <c r="D455" s="248"/>
      <c r="E455" s="266"/>
      <c r="F455" s="90"/>
      <c r="H455" s="120"/>
    </row>
    <row r="456" spans="1:8" s="119" customFormat="1" ht="12.75" x14ac:dyDescent="0.2">
      <c r="A456" s="196"/>
      <c r="B456" s="197"/>
      <c r="C456" s="198"/>
      <c r="D456" s="248"/>
      <c r="E456" s="266"/>
      <c r="F456" s="90"/>
      <c r="H456" s="120"/>
    </row>
    <row r="457" spans="1:8" s="119" customFormat="1" ht="12.75" x14ac:dyDescent="0.2">
      <c r="A457" s="196"/>
      <c r="B457" s="197"/>
      <c r="C457" s="198"/>
      <c r="D457" s="248"/>
      <c r="E457" s="266"/>
      <c r="F457" s="90"/>
      <c r="H457" s="120"/>
    </row>
    <row r="458" spans="1:8" s="119" customFormat="1" ht="12.75" x14ac:dyDescent="0.2">
      <c r="A458" s="196"/>
      <c r="B458" s="197"/>
      <c r="C458" s="198"/>
      <c r="D458" s="248"/>
      <c r="E458" s="266"/>
      <c r="F458" s="90"/>
      <c r="H458" s="120"/>
    </row>
    <row r="459" spans="1:8" s="119" customFormat="1" ht="12.75" x14ac:dyDescent="0.2">
      <c r="A459" s="196"/>
      <c r="B459" s="197"/>
      <c r="C459" s="198"/>
      <c r="D459" s="248"/>
      <c r="E459" s="266"/>
      <c r="F459" s="90"/>
      <c r="H459" s="120"/>
    </row>
    <row r="460" spans="1:8" s="119" customFormat="1" ht="12.75" x14ac:dyDescent="0.2">
      <c r="A460" s="196"/>
      <c r="B460" s="197"/>
      <c r="C460" s="198"/>
      <c r="D460" s="248"/>
      <c r="E460" s="266"/>
      <c r="F460" s="90"/>
      <c r="H460" s="120"/>
    </row>
    <row r="461" spans="1:8" s="119" customFormat="1" ht="12.75" x14ac:dyDescent="0.2">
      <c r="A461" s="196"/>
      <c r="B461" s="197"/>
      <c r="C461" s="198"/>
      <c r="D461" s="248"/>
      <c r="E461" s="266"/>
      <c r="F461" s="90"/>
      <c r="H461" s="120"/>
    </row>
    <row r="462" spans="1:8" s="119" customFormat="1" ht="12.75" x14ac:dyDescent="0.2">
      <c r="A462" s="196"/>
      <c r="B462" s="197"/>
      <c r="C462" s="198"/>
      <c r="D462" s="248"/>
      <c r="E462" s="266"/>
      <c r="F462" s="90"/>
      <c r="H462" s="120"/>
    </row>
    <row r="463" spans="1:8" s="119" customFormat="1" ht="12.75" x14ac:dyDescent="0.2">
      <c r="A463" s="196"/>
      <c r="B463" s="197"/>
      <c r="C463" s="198"/>
      <c r="D463" s="248"/>
      <c r="E463" s="266"/>
      <c r="F463" s="90"/>
      <c r="H463" s="120"/>
    </row>
    <row r="464" spans="1:8" s="119" customFormat="1" ht="12.75" x14ac:dyDescent="0.2">
      <c r="A464" s="196"/>
      <c r="B464" s="197"/>
      <c r="C464" s="198"/>
      <c r="D464" s="248"/>
      <c r="E464" s="266"/>
      <c r="F464" s="90"/>
      <c r="H464" s="120"/>
    </row>
    <row r="465" spans="1:8" s="119" customFormat="1" ht="12.75" x14ac:dyDescent="0.2">
      <c r="A465" s="196"/>
      <c r="B465" s="197"/>
      <c r="C465" s="198"/>
      <c r="D465" s="248"/>
      <c r="E465" s="266"/>
      <c r="F465" s="90"/>
      <c r="H465" s="120"/>
    </row>
    <row r="466" spans="1:8" s="119" customFormat="1" ht="12.75" x14ac:dyDescent="0.2">
      <c r="A466" s="196"/>
      <c r="B466" s="197"/>
      <c r="C466" s="198"/>
      <c r="D466" s="248"/>
      <c r="E466" s="266"/>
      <c r="F466" s="90"/>
      <c r="H466" s="120"/>
    </row>
    <row r="467" spans="1:8" s="119" customFormat="1" ht="12.75" x14ac:dyDescent="0.2">
      <c r="A467" s="196"/>
      <c r="B467" s="197"/>
      <c r="C467" s="198"/>
      <c r="D467" s="248"/>
      <c r="E467" s="266"/>
      <c r="F467" s="90"/>
      <c r="H467" s="120"/>
    </row>
    <row r="468" spans="1:8" s="119" customFormat="1" ht="12.75" x14ac:dyDescent="0.2">
      <c r="A468" s="196"/>
      <c r="B468" s="197"/>
      <c r="C468" s="198"/>
      <c r="D468" s="248"/>
      <c r="E468" s="266"/>
      <c r="F468" s="90"/>
      <c r="H468" s="120"/>
    </row>
    <row r="469" spans="1:8" s="119" customFormat="1" ht="12.75" x14ac:dyDescent="0.2">
      <c r="A469" s="196"/>
      <c r="B469" s="197"/>
      <c r="C469" s="198"/>
      <c r="D469" s="248"/>
      <c r="E469" s="266"/>
      <c r="F469" s="90"/>
      <c r="H469" s="120"/>
    </row>
    <row r="470" spans="1:8" s="119" customFormat="1" ht="12.75" x14ac:dyDescent="0.2">
      <c r="A470" s="196"/>
      <c r="B470" s="197"/>
      <c r="C470" s="198"/>
      <c r="D470" s="248"/>
      <c r="E470" s="266"/>
      <c r="F470" s="90"/>
      <c r="H470" s="120"/>
    </row>
    <row r="471" spans="1:8" s="119" customFormat="1" ht="12.75" x14ac:dyDescent="0.2">
      <c r="A471" s="196"/>
      <c r="B471" s="197"/>
      <c r="C471" s="198"/>
      <c r="D471" s="248"/>
      <c r="E471" s="266"/>
      <c r="F471" s="90"/>
      <c r="H471" s="120"/>
    </row>
    <row r="472" spans="1:8" s="119" customFormat="1" ht="12.75" x14ac:dyDescent="0.2">
      <c r="A472" s="196"/>
      <c r="B472" s="197"/>
      <c r="C472" s="198"/>
      <c r="D472" s="248"/>
      <c r="E472" s="266"/>
      <c r="F472" s="90"/>
      <c r="H472" s="120"/>
    </row>
    <row r="473" spans="1:8" s="119" customFormat="1" ht="12.75" x14ac:dyDescent="0.2">
      <c r="A473" s="196"/>
      <c r="B473" s="197"/>
      <c r="C473" s="198"/>
      <c r="D473" s="248"/>
      <c r="E473" s="266"/>
      <c r="F473" s="90"/>
      <c r="H473" s="120"/>
    </row>
    <row r="474" spans="1:8" s="119" customFormat="1" ht="12.75" x14ac:dyDescent="0.2">
      <c r="A474" s="196"/>
      <c r="B474" s="197"/>
      <c r="C474" s="198"/>
      <c r="D474" s="248"/>
      <c r="E474" s="266"/>
      <c r="F474" s="90"/>
      <c r="H474" s="120"/>
    </row>
    <row r="475" spans="1:8" s="119" customFormat="1" ht="12.75" x14ac:dyDescent="0.2">
      <c r="A475" s="196"/>
      <c r="B475" s="197"/>
      <c r="C475" s="198"/>
      <c r="D475" s="248"/>
      <c r="E475" s="266"/>
      <c r="F475" s="90"/>
      <c r="H475" s="120"/>
    </row>
    <row r="476" spans="1:8" s="119" customFormat="1" ht="12.75" x14ac:dyDescent="0.2">
      <c r="A476" s="196"/>
      <c r="B476" s="197"/>
      <c r="C476" s="198"/>
      <c r="D476" s="248"/>
      <c r="E476" s="266"/>
      <c r="F476" s="90"/>
      <c r="H476" s="120"/>
    </row>
    <row r="477" spans="1:8" s="119" customFormat="1" ht="12.75" x14ac:dyDescent="0.2">
      <c r="A477" s="196"/>
      <c r="B477" s="197"/>
      <c r="C477" s="198"/>
      <c r="D477" s="248"/>
      <c r="E477" s="266"/>
      <c r="F477" s="90"/>
      <c r="H477" s="120"/>
    </row>
    <row r="478" spans="1:8" s="119" customFormat="1" ht="12.75" x14ac:dyDescent="0.2">
      <c r="A478" s="196"/>
      <c r="B478" s="197"/>
      <c r="C478" s="198"/>
      <c r="D478" s="248"/>
      <c r="E478" s="266"/>
      <c r="F478" s="90"/>
      <c r="H478" s="120"/>
    </row>
    <row r="479" spans="1:8" s="119" customFormat="1" ht="12.75" x14ac:dyDescent="0.2">
      <c r="A479" s="196"/>
      <c r="B479" s="197"/>
      <c r="C479" s="198"/>
      <c r="D479" s="248"/>
      <c r="E479" s="266"/>
      <c r="F479" s="90"/>
      <c r="H479" s="120"/>
    </row>
    <row r="480" spans="1:8" s="119" customFormat="1" ht="12.75" x14ac:dyDescent="0.2">
      <c r="A480" s="196"/>
      <c r="B480" s="197"/>
      <c r="C480" s="198"/>
      <c r="D480" s="248"/>
      <c r="E480" s="266"/>
      <c r="F480" s="90"/>
      <c r="H480" s="120"/>
    </row>
    <row r="481" spans="1:8" s="119" customFormat="1" ht="12.75" x14ac:dyDescent="0.2">
      <c r="A481" s="196"/>
      <c r="B481" s="197"/>
      <c r="C481" s="198"/>
      <c r="D481" s="248"/>
      <c r="E481" s="266"/>
      <c r="F481" s="90"/>
      <c r="H481" s="120"/>
    </row>
    <row r="482" spans="1:8" s="119" customFormat="1" ht="12.75" x14ac:dyDescent="0.2">
      <c r="A482" s="196"/>
      <c r="B482" s="197"/>
      <c r="C482" s="198"/>
      <c r="D482" s="248"/>
      <c r="E482" s="266"/>
      <c r="F482" s="90"/>
      <c r="H482" s="120"/>
    </row>
    <row r="483" spans="1:8" s="119" customFormat="1" ht="12.75" x14ac:dyDescent="0.2">
      <c r="A483" s="196"/>
      <c r="B483" s="197"/>
      <c r="C483" s="198"/>
      <c r="D483" s="248"/>
      <c r="E483" s="266"/>
      <c r="F483" s="90"/>
      <c r="H483" s="120"/>
    </row>
    <row r="484" spans="1:8" s="119" customFormat="1" ht="12.75" x14ac:dyDescent="0.2">
      <c r="A484" s="196"/>
      <c r="B484" s="197"/>
      <c r="C484" s="198"/>
      <c r="D484" s="248"/>
      <c r="E484" s="266"/>
      <c r="F484" s="90"/>
      <c r="H484" s="120"/>
    </row>
    <row r="485" spans="1:8" s="119" customFormat="1" ht="12.75" x14ac:dyDescent="0.2">
      <c r="A485" s="196"/>
      <c r="B485" s="197"/>
      <c r="C485" s="198"/>
      <c r="D485" s="248"/>
      <c r="E485" s="266"/>
      <c r="F485" s="90"/>
      <c r="H485" s="120"/>
    </row>
    <row r="486" spans="1:8" s="119" customFormat="1" ht="12.75" x14ac:dyDescent="0.2">
      <c r="A486" s="196"/>
      <c r="B486" s="197"/>
      <c r="C486" s="198"/>
      <c r="D486" s="248"/>
      <c r="E486" s="266"/>
      <c r="F486" s="90"/>
      <c r="H486" s="120"/>
    </row>
    <row r="487" spans="1:8" s="119" customFormat="1" ht="12.75" x14ac:dyDescent="0.2">
      <c r="A487" s="196"/>
      <c r="B487" s="197"/>
      <c r="C487" s="198"/>
      <c r="D487" s="248"/>
      <c r="E487" s="266"/>
      <c r="F487" s="90"/>
      <c r="H487" s="120"/>
    </row>
    <row r="488" spans="1:8" s="119" customFormat="1" ht="12.75" x14ac:dyDescent="0.2">
      <c r="A488" s="196"/>
      <c r="B488" s="197"/>
      <c r="C488" s="198"/>
      <c r="D488" s="248"/>
      <c r="E488" s="266"/>
      <c r="F488" s="90"/>
      <c r="H488" s="120"/>
    </row>
    <row r="489" spans="1:8" s="119" customFormat="1" ht="12.75" x14ac:dyDescent="0.2">
      <c r="A489" s="196"/>
      <c r="B489" s="197"/>
      <c r="C489" s="198"/>
      <c r="D489" s="248"/>
      <c r="E489" s="266"/>
      <c r="F489" s="90"/>
      <c r="H489" s="120"/>
    </row>
    <row r="490" spans="1:8" s="119" customFormat="1" ht="12.75" x14ac:dyDescent="0.2">
      <c r="A490" s="196"/>
      <c r="B490" s="197"/>
      <c r="C490" s="198"/>
      <c r="D490" s="248"/>
      <c r="E490" s="266"/>
      <c r="F490" s="90"/>
      <c r="H490" s="120"/>
    </row>
    <row r="491" spans="1:8" s="119" customFormat="1" ht="12.75" x14ac:dyDescent="0.2">
      <c r="A491" s="196"/>
      <c r="B491" s="197"/>
      <c r="C491" s="198"/>
      <c r="D491" s="248"/>
      <c r="E491" s="266"/>
      <c r="F491" s="90"/>
      <c r="H491" s="120"/>
    </row>
    <row r="492" spans="1:8" s="119" customFormat="1" ht="12.75" x14ac:dyDescent="0.2">
      <c r="A492" s="196"/>
      <c r="B492" s="197"/>
      <c r="C492" s="198"/>
      <c r="D492" s="248"/>
      <c r="E492" s="266"/>
      <c r="F492" s="90"/>
      <c r="H492" s="120"/>
    </row>
    <row r="493" spans="1:8" s="119" customFormat="1" ht="12.75" x14ac:dyDescent="0.2">
      <c r="A493" s="196"/>
      <c r="B493" s="197"/>
      <c r="C493" s="198"/>
      <c r="D493" s="248"/>
      <c r="E493" s="266"/>
      <c r="F493" s="90"/>
      <c r="H493" s="120"/>
    </row>
    <row r="494" spans="1:8" s="119" customFormat="1" ht="12.75" x14ac:dyDescent="0.2">
      <c r="A494" s="196"/>
      <c r="B494" s="197"/>
      <c r="C494" s="198"/>
      <c r="D494" s="248"/>
      <c r="E494" s="266"/>
      <c r="F494" s="90"/>
      <c r="H494" s="120"/>
    </row>
    <row r="495" spans="1:8" s="119" customFormat="1" ht="12.75" x14ac:dyDescent="0.2">
      <c r="A495" s="196"/>
      <c r="B495" s="197"/>
      <c r="C495" s="198"/>
      <c r="D495" s="248"/>
      <c r="E495" s="266"/>
      <c r="F495" s="90"/>
      <c r="H495" s="120"/>
    </row>
    <row r="496" spans="1:8" s="119" customFormat="1" ht="12.75" x14ac:dyDescent="0.2">
      <c r="A496" s="196"/>
      <c r="B496" s="197"/>
      <c r="C496" s="198"/>
      <c r="D496" s="248"/>
      <c r="E496" s="266"/>
      <c r="F496" s="90"/>
      <c r="H496" s="120"/>
    </row>
    <row r="497" spans="1:8" s="119" customFormat="1" ht="12.75" x14ac:dyDescent="0.2">
      <c r="A497" s="196"/>
      <c r="B497" s="197"/>
      <c r="C497" s="198"/>
      <c r="D497" s="248"/>
      <c r="E497" s="266"/>
      <c r="F497" s="90"/>
      <c r="H497" s="120"/>
    </row>
    <row r="498" spans="1:8" s="119" customFormat="1" ht="12.75" x14ac:dyDescent="0.2">
      <c r="A498" s="196"/>
      <c r="B498" s="197"/>
      <c r="C498" s="198"/>
      <c r="D498" s="248"/>
      <c r="E498" s="266"/>
      <c r="F498" s="90"/>
      <c r="H498" s="120"/>
    </row>
    <row r="499" spans="1:8" s="119" customFormat="1" ht="12.75" x14ac:dyDescent="0.2">
      <c r="A499" s="196"/>
      <c r="B499" s="197"/>
      <c r="C499" s="198"/>
      <c r="D499" s="248"/>
      <c r="E499" s="266"/>
      <c r="F499" s="90"/>
      <c r="H499" s="120"/>
    </row>
    <row r="500" spans="1:8" s="119" customFormat="1" ht="12.75" x14ac:dyDescent="0.2">
      <c r="A500" s="196"/>
      <c r="B500" s="197"/>
      <c r="C500" s="198"/>
      <c r="D500" s="248"/>
      <c r="E500" s="266"/>
      <c r="F500" s="90"/>
      <c r="H500" s="120"/>
    </row>
    <row r="501" spans="1:8" s="119" customFormat="1" ht="12.75" x14ac:dyDescent="0.2">
      <c r="A501" s="196"/>
      <c r="B501" s="197"/>
      <c r="C501" s="198"/>
      <c r="D501" s="248"/>
      <c r="E501" s="266"/>
      <c r="F501" s="90"/>
      <c r="H501" s="120"/>
    </row>
    <row r="502" spans="1:8" s="119" customFormat="1" ht="12.75" x14ac:dyDescent="0.2">
      <c r="A502" s="196"/>
      <c r="B502" s="197"/>
      <c r="C502" s="198"/>
      <c r="D502" s="248"/>
      <c r="E502" s="266"/>
      <c r="F502" s="90"/>
      <c r="H502" s="120"/>
    </row>
    <row r="503" spans="1:8" s="119" customFormat="1" ht="12.75" x14ac:dyDescent="0.2">
      <c r="A503" s="196"/>
      <c r="B503" s="197"/>
      <c r="C503" s="198"/>
      <c r="D503" s="248"/>
      <c r="E503" s="266"/>
      <c r="F503" s="90"/>
      <c r="H503" s="120"/>
    </row>
    <row r="504" spans="1:8" s="119" customFormat="1" ht="12.75" x14ac:dyDescent="0.2">
      <c r="A504" s="196"/>
      <c r="B504" s="197"/>
      <c r="C504" s="198"/>
      <c r="D504" s="248"/>
      <c r="E504" s="266"/>
      <c r="F504" s="90"/>
      <c r="H504" s="120"/>
    </row>
    <row r="505" spans="1:8" s="119" customFormat="1" ht="12.75" x14ac:dyDescent="0.2">
      <c r="A505" s="196"/>
      <c r="B505" s="197"/>
      <c r="C505" s="198"/>
      <c r="D505" s="248"/>
      <c r="E505" s="266"/>
      <c r="F505" s="90"/>
      <c r="H505" s="120"/>
    </row>
    <row r="506" spans="1:8" s="119" customFormat="1" ht="12.75" x14ac:dyDescent="0.2">
      <c r="A506" s="196"/>
      <c r="B506" s="197"/>
      <c r="C506" s="198"/>
      <c r="D506" s="248"/>
      <c r="E506" s="266"/>
      <c r="F506" s="90"/>
      <c r="H506" s="120"/>
    </row>
    <row r="507" spans="1:8" s="119" customFormat="1" ht="12.75" x14ac:dyDescent="0.2">
      <c r="A507" s="196"/>
      <c r="B507" s="197"/>
      <c r="C507" s="198"/>
      <c r="D507" s="248"/>
      <c r="E507" s="266"/>
      <c r="F507" s="90"/>
      <c r="H507" s="120"/>
    </row>
    <row r="508" spans="1:8" s="119" customFormat="1" ht="12.75" x14ac:dyDescent="0.2">
      <c r="A508" s="196"/>
      <c r="B508" s="197"/>
      <c r="C508" s="198"/>
      <c r="D508" s="248"/>
      <c r="E508" s="266"/>
      <c r="F508" s="90"/>
      <c r="H508" s="120"/>
    </row>
    <row r="509" spans="1:8" s="119" customFormat="1" ht="12.75" x14ac:dyDescent="0.2">
      <c r="A509" s="196"/>
      <c r="B509" s="197"/>
      <c r="C509" s="198"/>
      <c r="D509" s="248"/>
      <c r="E509" s="266"/>
      <c r="F509" s="90"/>
      <c r="H509" s="120"/>
    </row>
    <row r="510" spans="1:8" s="119" customFormat="1" ht="12.75" x14ac:dyDescent="0.2">
      <c r="A510" s="196"/>
      <c r="B510" s="197"/>
      <c r="C510" s="198"/>
      <c r="D510" s="248"/>
      <c r="E510" s="266"/>
      <c r="F510" s="90"/>
      <c r="H510" s="120"/>
    </row>
    <row r="511" spans="1:8" s="119" customFormat="1" ht="12.75" x14ac:dyDescent="0.2">
      <c r="A511" s="196"/>
      <c r="B511" s="197"/>
      <c r="C511" s="198"/>
      <c r="D511" s="248"/>
      <c r="E511" s="266"/>
      <c r="F511" s="90"/>
      <c r="H511" s="120"/>
    </row>
    <row r="512" spans="1:8" s="119" customFormat="1" ht="12.75" x14ac:dyDescent="0.2">
      <c r="A512" s="196"/>
      <c r="B512" s="197"/>
      <c r="C512" s="198"/>
      <c r="D512" s="248"/>
      <c r="E512" s="266"/>
      <c r="F512" s="90"/>
      <c r="H512" s="120"/>
    </row>
    <row r="513" spans="1:8" s="119" customFormat="1" ht="12.75" x14ac:dyDescent="0.2">
      <c r="A513" s="196"/>
      <c r="B513" s="197"/>
      <c r="C513" s="198"/>
      <c r="D513" s="248"/>
      <c r="E513" s="266"/>
      <c r="F513" s="90"/>
      <c r="H513" s="120"/>
    </row>
    <row r="514" spans="1:8" s="119" customFormat="1" ht="12.75" x14ac:dyDescent="0.2">
      <c r="A514" s="196"/>
      <c r="B514" s="197"/>
      <c r="C514" s="198"/>
      <c r="D514" s="248"/>
      <c r="E514" s="266"/>
      <c r="F514" s="90"/>
      <c r="H514" s="120"/>
    </row>
    <row r="515" spans="1:8" s="119" customFormat="1" ht="12.75" x14ac:dyDescent="0.2">
      <c r="A515" s="196"/>
      <c r="B515" s="197"/>
      <c r="C515" s="198"/>
      <c r="D515" s="248"/>
      <c r="E515" s="266"/>
      <c r="F515" s="90"/>
      <c r="H515" s="120"/>
    </row>
    <row r="516" spans="1:8" s="119" customFormat="1" ht="12.75" x14ac:dyDescent="0.2">
      <c r="A516" s="196"/>
      <c r="B516" s="197"/>
      <c r="C516" s="198"/>
      <c r="D516" s="248"/>
      <c r="E516" s="266"/>
      <c r="F516" s="90"/>
      <c r="H516" s="120"/>
    </row>
    <row r="517" spans="1:8" s="119" customFormat="1" ht="12.75" x14ac:dyDescent="0.2">
      <c r="A517" s="196"/>
      <c r="B517" s="197"/>
      <c r="C517" s="198"/>
      <c r="D517" s="248"/>
      <c r="E517" s="266"/>
      <c r="F517" s="90"/>
      <c r="H517" s="120"/>
    </row>
    <row r="518" spans="1:8" s="119" customFormat="1" ht="12.75" x14ac:dyDescent="0.2">
      <c r="A518" s="196"/>
      <c r="B518" s="197"/>
      <c r="C518" s="198"/>
      <c r="D518" s="248"/>
      <c r="E518" s="266"/>
      <c r="F518" s="90"/>
      <c r="H518" s="120"/>
    </row>
    <row r="519" spans="1:8" s="119" customFormat="1" ht="12.75" x14ac:dyDescent="0.2">
      <c r="A519" s="196"/>
      <c r="B519" s="197"/>
      <c r="C519" s="198"/>
      <c r="D519" s="248"/>
      <c r="E519" s="266"/>
      <c r="F519" s="90"/>
      <c r="H519" s="120"/>
    </row>
    <row r="520" spans="1:8" s="119" customFormat="1" ht="12.75" x14ac:dyDescent="0.2">
      <c r="A520" s="196"/>
      <c r="B520" s="197"/>
      <c r="C520" s="198"/>
      <c r="D520" s="248"/>
      <c r="E520" s="266"/>
      <c r="F520" s="90"/>
      <c r="H520" s="120"/>
    </row>
    <row r="521" spans="1:8" s="119" customFormat="1" ht="12.75" x14ac:dyDescent="0.2">
      <c r="A521" s="196"/>
      <c r="B521" s="197"/>
      <c r="C521" s="198"/>
      <c r="D521" s="248"/>
      <c r="E521" s="266"/>
      <c r="F521" s="90"/>
      <c r="H521" s="120"/>
    </row>
    <row r="522" spans="1:8" s="119" customFormat="1" ht="12.75" x14ac:dyDescent="0.2">
      <c r="A522" s="196"/>
      <c r="B522" s="197"/>
      <c r="C522" s="198"/>
      <c r="D522" s="248"/>
      <c r="E522" s="266"/>
      <c r="F522" s="90"/>
      <c r="H522" s="120"/>
    </row>
    <row r="523" spans="1:8" s="119" customFormat="1" ht="12.75" x14ac:dyDescent="0.2">
      <c r="A523" s="196"/>
      <c r="B523" s="197"/>
      <c r="C523" s="198"/>
      <c r="D523" s="248"/>
      <c r="E523" s="266"/>
      <c r="F523" s="90"/>
      <c r="H523" s="120"/>
    </row>
    <row r="524" spans="1:8" s="119" customFormat="1" ht="12.75" x14ac:dyDescent="0.2">
      <c r="A524" s="196"/>
      <c r="B524" s="197"/>
      <c r="C524" s="198"/>
      <c r="D524" s="248"/>
      <c r="E524" s="266"/>
      <c r="F524" s="90"/>
      <c r="H524" s="120"/>
    </row>
    <row r="525" spans="1:8" s="119" customFormat="1" ht="12.75" x14ac:dyDescent="0.2">
      <c r="A525" s="196"/>
      <c r="B525" s="197"/>
      <c r="C525" s="198"/>
      <c r="D525" s="248"/>
      <c r="E525" s="266"/>
      <c r="F525" s="90"/>
      <c r="H525" s="120"/>
    </row>
    <row r="526" spans="1:8" s="119" customFormat="1" ht="12.75" x14ac:dyDescent="0.2">
      <c r="A526" s="196"/>
      <c r="B526" s="197"/>
      <c r="C526" s="198"/>
      <c r="D526" s="248"/>
      <c r="E526" s="266"/>
      <c r="F526" s="90"/>
      <c r="H526" s="120"/>
    </row>
    <row r="527" spans="1:8" s="119" customFormat="1" ht="12.75" x14ac:dyDescent="0.2">
      <c r="A527" s="196"/>
      <c r="B527" s="197"/>
      <c r="C527" s="198"/>
      <c r="D527" s="248"/>
      <c r="E527" s="266"/>
      <c r="F527" s="90"/>
      <c r="H527" s="120"/>
    </row>
    <row r="528" spans="1:8" s="119" customFormat="1" ht="12.75" x14ac:dyDescent="0.2">
      <c r="A528" s="196"/>
      <c r="B528" s="197"/>
      <c r="C528" s="198"/>
      <c r="D528" s="248"/>
      <c r="E528" s="266"/>
      <c r="F528" s="90"/>
      <c r="H528" s="120"/>
    </row>
    <row r="529" spans="1:8" s="119" customFormat="1" ht="12.75" x14ac:dyDescent="0.2">
      <c r="A529" s="196"/>
      <c r="B529" s="197"/>
      <c r="C529" s="198"/>
      <c r="D529" s="248"/>
      <c r="E529" s="266"/>
      <c r="F529" s="90"/>
      <c r="H529" s="120"/>
    </row>
    <row r="530" spans="1:8" s="119" customFormat="1" ht="12.75" x14ac:dyDescent="0.2">
      <c r="A530" s="196"/>
      <c r="B530" s="197"/>
      <c r="C530" s="198"/>
      <c r="D530" s="248"/>
      <c r="E530" s="266"/>
      <c r="F530" s="90"/>
      <c r="H530" s="120"/>
    </row>
    <row r="531" spans="1:8" s="119" customFormat="1" ht="12.75" x14ac:dyDescent="0.2">
      <c r="A531" s="196"/>
      <c r="B531" s="197"/>
      <c r="C531" s="198"/>
      <c r="D531" s="248"/>
      <c r="E531" s="266"/>
      <c r="F531" s="90"/>
      <c r="H531" s="120"/>
    </row>
    <row r="532" spans="1:8" s="119" customFormat="1" ht="12.75" x14ac:dyDescent="0.2">
      <c r="A532" s="196"/>
      <c r="B532" s="197"/>
      <c r="C532" s="198"/>
      <c r="D532" s="248"/>
      <c r="E532" s="266"/>
      <c r="F532" s="90"/>
      <c r="H532" s="120"/>
    </row>
    <row r="533" spans="1:8" s="119" customFormat="1" ht="12.75" x14ac:dyDescent="0.2">
      <c r="A533" s="196"/>
      <c r="B533" s="197"/>
      <c r="C533" s="198"/>
      <c r="D533" s="248"/>
      <c r="E533" s="266"/>
      <c r="F533" s="90"/>
      <c r="H533" s="120"/>
    </row>
    <row r="534" spans="1:8" s="119" customFormat="1" ht="12.75" x14ac:dyDescent="0.2">
      <c r="A534" s="196"/>
      <c r="B534" s="197"/>
      <c r="C534" s="198"/>
      <c r="D534" s="248"/>
      <c r="E534" s="266"/>
      <c r="F534" s="90"/>
      <c r="H534" s="120"/>
    </row>
    <row r="535" spans="1:8" s="119" customFormat="1" ht="12.75" x14ac:dyDescent="0.2">
      <c r="A535" s="196"/>
      <c r="B535" s="197"/>
      <c r="C535" s="198"/>
      <c r="D535" s="248"/>
      <c r="E535" s="266"/>
      <c r="F535" s="90"/>
      <c r="H535" s="120"/>
    </row>
    <row r="536" spans="1:8" s="119" customFormat="1" ht="12.75" x14ac:dyDescent="0.2">
      <c r="A536" s="196"/>
      <c r="B536" s="197"/>
      <c r="C536" s="198"/>
      <c r="D536" s="248"/>
      <c r="E536" s="266"/>
      <c r="F536" s="90"/>
      <c r="H536" s="120"/>
    </row>
    <row r="537" spans="1:8" s="119" customFormat="1" ht="12.75" x14ac:dyDescent="0.2">
      <c r="A537" s="196"/>
      <c r="B537" s="197"/>
      <c r="C537" s="198"/>
      <c r="D537" s="248"/>
      <c r="E537" s="266"/>
      <c r="F537" s="90"/>
      <c r="H537" s="120"/>
    </row>
    <row r="538" spans="1:8" s="119" customFormat="1" ht="12.75" x14ac:dyDescent="0.2">
      <c r="A538" s="196"/>
      <c r="B538" s="197"/>
      <c r="C538" s="198"/>
      <c r="D538" s="248"/>
      <c r="E538" s="266"/>
      <c r="F538" s="90"/>
      <c r="H538" s="120"/>
    </row>
    <row r="539" spans="1:8" s="119" customFormat="1" ht="12.75" x14ac:dyDescent="0.2">
      <c r="A539" s="196"/>
      <c r="B539" s="197"/>
      <c r="C539" s="198"/>
      <c r="D539" s="248"/>
      <c r="E539" s="266"/>
      <c r="F539" s="90"/>
      <c r="H539" s="120"/>
    </row>
    <row r="540" spans="1:8" s="119" customFormat="1" ht="12.75" x14ac:dyDescent="0.2">
      <c r="A540" s="196"/>
      <c r="B540" s="197"/>
      <c r="C540" s="198"/>
      <c r="D540" s="248"/>
      <c r="E540" s="266"/>
      <c r="F540" s="90"/>
      <c r="H540" s="120"/>
    </row>
    <row r="541" spans="1:8" s="119" customFormat="1" ht="12.75" x14ac:dyDescent="0.2">
      <c r="A541" s="196"/>
      <c r="B541" s="197"/>
      <c r="C541" s="198"/>
      <c r="D541" s="248"/>
      <c r="E541" s="266"/>
      <c r="F541" s="90"/>
      <c r="H541" s="120"/>
    </row>
    <row r="542" spans="1:8" s="119" customFormat="1" ht="12.75" x14ac:dyDescent="0.2">
      <c r="A542" s="196"/>
      <c r="B542" s="197"/>
      <c r="C542" s="198"/>
      <c r="D542" s="248"/>
      <c r="E542" s="266"/>
      <c r="F542" s="90"/>
      <c r="H542" s="120"/>
    </row>
    <row r="543" spans="1:8" s="119" customFormat="1" ht="12.75" x14ac:dyDescent="0.2">
      <c r="A543" s="196"/>
      <c r="B543" s="197"/>
      <c r="C543" s="198"/>
      <c r="D543" s="248"/>
      <c r="E543" s="266"/>
      <c r="F543" s="90"/>
      <c r="H543" s="120"/>
    </row>
    <row r="544" spans="1:8" s="119" customFormat="1" ht="12.75" x14ac:dyDescent="0.2">
      <c r="A544" s="196"/>
      <c r="B544" s="197"/>
      <c r="C544" s="198"/>
      <c r="D544" s="248"/>
      <c r="E544" s="266"/>
      <c r="F544" s="90"/>
      <c r="H544" s="120"/>
    </row>
    <row r="545" spans="1:8" s="119" customFormat="1" ht="12.75" x14ac:dyDescent="0.2">
      <c r="A545" s="196"/>
      <c r="B545" s="197"/>
      <c r="C545" s="198"/>
      <c r="D545" s="248"/>
      <c r="E545" s="266"/>
      <c r="F545" s="90"/>
      <c r="H545" s="120"/>
    </row>
    <row r="546" spans="1:8" s="119" customFormat="1" ht="12.75" x14ac:dyDescent="0.2">
      <c r="A546" s="196"/>
      <c r="B546" s="197"/>
      <c r="C546" s="198"/>
      <c r="D546" s="248"/>
      <c r="E546" s="266"/>
      <c r="F546" s="90"/>
      <c r="H546" s="120"/>
    </row>
    <row r="547" spans="1:8" s="119" customFormat="1" ht="12.75" x14ac:dyDescent="0.2">
      <c r="A547" s="196"/>
      <c r="B547" s="197"/>
      <c r="C547" s="198"/>
      <c r="D547" s="248"/>
      <c r="E547" s="266"/>
      <c r="F547" s="90"/>
      <c r="H547" s="120"/>
    </row>
    <row r="548" spans="1:8" s="119" customFormat="1" ht="12.75" x14ac:dyDescent="0.2">
      <c r="A548" s="196"/>
      <c r="B548" s="197"/>
      <c r="C548" s="198"/>
      <c r="D548" s="248"/>
      <c r="E548" s="266"/>
      <c r="F548" s="90"/>
      <c r="H548" s="120"/>
    </row>
    <row r="549" spans="1:8" s="119" customFormat="1" ht="12.75" x14ac:dyDescent="0.2">
      <c r="A549" s="196"/>
      <c r="B549" s="197"/>
      <c r="C549" s="198"/>
      <c r="D549" s="248"/>
      <c r="E549" s="266"/>
      <c r="F549" s="90"/>
      <c r="H549" s="120"/>
    </row>
    <row r="550" spans="1:8" s="119" customFormat="1" ht="12.75" x14ac:dyDescent="0.2">
      <c r="A550" s="196"/>
      <c r="B550" s="197"/>
      <c r="C550" s="198"/>
      <c r="D550" s="248"/>
      <c r="E550" s="266"/>
      <c r="F550" s="90"/>
      <c r="H550" s="120"/>
    </row>
    <row r="551" spans="1:8" s="119" customFormat="1" ht="12.75" x14ac:dyDescent="0.2">
      <c r="A551" s="196"/>
      <c r="B551" s="197"/>
      <c r="C551" s="198"/>
      <c r="D551" s="248"/>
      <c r="E551" s="266"/>
      <c r="F551" s="90"/>
      <c r="H551" s="120"/>
    </row>
    <row r="552" spans="1:8" s="119" customFormat="1" ht="12.75" x14ac:dyDescent="0.2">
      <c r="A552" s="196"/>
      <c r="B552" s="197"/>
      <c r="C552" s="198"/>
      <c r="D552" s="248"/>
      <c r="E552" s="266"/>
      <c r="F552" s="90"/>
      <c r="H552" s="120"/>
    </row>
    <row r="553" spans="1:8" s="119" customFormat="1" ht="12.75" x14ac:dyDescent="0.2">
      <c r="A553" s="196"/>
      <c r="B553" s="197"/>
      <c r="C553" s="198"/>
      <c r="D553" s="248"/>
      <c r="E553" s="266"/>
      <c r="F553" s="90"/>
      <c r="H553" s="120"/>
    </row>
    <row r="554" spans="1:8" s="119" customFormat="1" ht="12.75" x14ac:dyDescent="0.2">
      <c r="A554" s="196"/>
      <c r="B554" s="197"/>
      <c r="C554" s="198"/>
      <c r="D554" s="248"/>
      <c r="E554" s="266"/>
      <c r="F554" s="90"/>
      <c r="H554" s="120"/>
    </row>
    <row r="555" spans="1:8" s="119" customFormat="1" ht="12.75" x14ac:dyDescent="0.2">
      <c r="A555" s="196"/>
      <c r="B555" s="197"/>
      <c r="C555" s="198"/>
      <c r="D555" s="248"/>
      <c r="E555" s="266"/>
      <c r="F555" s="90"/>
      <c r="H555" s="120"/>
    </row>
    <row r="556" spans="1:8" s="119" customFormat="1" ht="12.75" x14ac:dyDescent="0.2">
      <c r="A556" s="196"/>
      <c r="B556" s="197"/>
      <c r="C556" s="198"/>
      <c r="D556" s="248"/>
      <c r="E556" s="266"/>
      <c r="F556" s="90"/>
      <c r="H556" s="120"/>
    </row>
    <row r="557" spans="1:8" s="119" customFormat="1" ht="12.75" x14ac:dyDescent="0.2">
      <c r="A557" s="196"/>
      <c r="B557" s="197"/>
      <c r="C557" s="198"/>
      <c r="D557" s="248"/>
      <c r="E557" s="266"/>
      <c r="F557" s="90"/>
      <c r="H557" s="120"/>
    </row>
    <row r="558" spans="1:8" s="119" customFormat="1" ht="12.75" x14ac:dyDescent="0.2">
      <c r="A558" s="196"/>
      <c r="B558" s="197"/>
      <c r="C558" s="198"/>
      <c r="D558" s="248"/>
      <c r="E558" s="266"/>
      <c r="F558" s="90"/>
      <c r="H558" s="120"/>
    </row>
    <row r="559" spans="1:8" s="119" customFormat="1" ht="12.75" x14ac:dyDescent="0.2">
      <c r="A559" s="196"/>
      <c r="B559" s="197"/>
      <c r="C559" s="198"/>
      <c r="D559" s="248"/>
      <c r="E559" s="266"/>
      <c r="F559" s="90"/>
      <c r="H559" s="120"/>
    </row>
    <row r="560" spans="1:8" s="119" customFormat="1" ht="12.75" x14ac:dyDescent="0.2">
      <c r="A560" s="196"/>
      <c r="B560" s="197"/>
      <c r="C560" s="198"/>
      <c r="D560" s="248"/>
      <c r="E560" s="266"/>
      <c r="F560" s="90"/>
      <c r="H560" s="120"/>
    </row>
    <row r="561" spans="1:8" s="119" customFormat="1" ht="12.75" x14ac:dyDescent="0.2">
      <c r="A561" s="196"/>
      <c r="B561" s="197"/>
      <c r="C561" s="198"/>
      <c r="D561" s="248"/>
      <c r="E561" s="266"/>
      <c r="F561" s="90"/>
      <c r="H561" s="120"/>
    </row>
    <row r="562" spans="1:8" s="119" customFormat="1" ht="12.75" x14ac:dyDescent="0.2">
      <c r="A562" s="196"/>
      <c r="B562" s="197"/>
      <c r="C562" s="198"/>
      <c r="D562" s="248"/>
      <c r="E562" s="266"/>
      <c r="F562" s="90"/>
      <c r="H562" s="120"/>
    </row>
    <row r="563" spans="1:8" s="119" customFormat="1" ht="12.75" x14ac:dyDescent="0.2">
      <c r="A563" s="196"/>
      <c r="B563" s="197"/>
      <c r="C563" s="198"/>
      <c r="D563" s="248"/>
      <c r="E563" s="266"/>
      <c r="F563" s="90"/>
      <c r="H563" s="120"/>
    </row>
    <row r="564" spans="1:8" s="119" customFormat="1" ht="12.75" x14ac:dyDescent="0.2">
      <c r="A564" s="196"/>
      <c r="B564" s="197"/>
      <c r="C564" s="198"/>
      <c r="D564" s="248"/>
      <c r="E564" s="266"/>
      <c r="F564" s="90"/>
      <c r="H564" s="120"/>
    </row>
    <row r="565" spans="1:8" s="119" customFormat="1" ht="12.75" x14ac:dyDescent="0.2">
      <c r="A565" s="196"/>
      <c r="B565" s="197"/>
      <c r="C565" s="198"/>
      <c r="D565" s="248"/>
      <c r="E565" s="266"/>
      <c r="F565" s="90"/>
      <c r="H565" s="120"/>
    </row>
    <row r="566" spans="1:8" s="119" customFormat="1" ht="12.75" x14ac:dyDescent="0.2">
      <c r="A566" s="196"/>
      <c r="B566" s="197"/>
      <c r="C566" s="198"/>
      <c r="D566" s="248"/>
      <c r="E566" s="266"/>
      <c r="F566" s="90"/>
      <c r="H566" s="120"/>
    </row>
    <row r="567" spans="1:8" s="119" customFormat="1" ht="12.75" x14ac:dyDescent="0.2">
      <c r="A567" s="196"/>
      <c r="B567" s="197"/>
      <c r="C567" s="198"/>
      <c r="D567" s="248"/>
      <c r="E567" s="266"/>
      <c r="F567" s="90"/>
      <c r="H567" s="120"/>
    </row>
    <row r="568" spans="1:8" s="119" customFormat="1" ht="12.75" x14ac:dyDescent="0.2">
      <c r="A568" s="196"/>
      <c r="B568" s="197"/>
      <c r="C568" s="198"/>
      <c r="D568" s="248"/>
      <c r="E568" s="266"/>
      <c r="F568" s="90"/>
      <c r="H568" s="120"/>
    </row>
    <row r="569" spans="1:8" s="119" customFormat="1" ht="12.75" x14ac:dyDescent="0.2">
      <c r="A569" s="196"/>
      <c r="B569" s="197"/>
      <c r="C569" s="198"/>
      <c r="D569" s="248"/>
      <c r="E569" s="266"/>
      <c r="F569" s="90"/>
      <c r="H569" s="120"/>
    </row>
    <row r="570" spans="1:8" s="119" customFormat="1" ht="12.75" x14ac:dyDescent="0.2">
      <c r="A570" s="196"/>
      <c r="B570" s="197"/>
      <c r="C570" s="198"/>
      <c r="D570" s="248"/>
      <c r="E570" s="266"/>
      <c r="F570" s="90"/>
      <c r="H570" s="120"/>
    </row>
    <row r="571" spans="1:8" s="119" customFormat="1" ht="12.75" x14ac:dyDescent="0.2">
      <c r="A571" s="196"/>
      <c r="B571" s="197"/>
      <c r="C571" s="198"/>
      <c r="D571" s="248"/>
      <c r="E571" s="266"/>
      <c r="F571" s="90"/>
      <c r="H571" s="120"/>
    </row>
    <row r="572" spans="1:8" s="119" customFormat="1" ht="12.75" x14ac:dyDescent="0.2">
      <c r="A572" s="196"/>
      <c r="B572" s="197"/>
      <c r="C572" s="198"/>
      <c r="D572" s="248"/>
      <c r="E572" s="266"/>
      <c r="F572" s="90"/>
      <c r="H572" s="120"/>
    </row>
    <row r="573" spans="1:8" s="119" customFormat="1" ht="12.75" x14ac:dyDescent="0.2">
      <c r="A573" s="196"/>
      <c r="B573" s="197"/>
      <c r="C573" s="198"/>
      <c r="D573" s="248"/>
      <c r="E573" s="266"/>
      <c r="F573" s="90"/>
      <c r="H573" s="120"/>
    </row>
    <row r="574" spans="1:8" s="119" customFormat="1" ht="12.75" x14ac:dyDescent="0.2">
      <c r="A574" s="196"/>
      <c r="B574" s="197"/>
      <c r="C574" s="198"/>
      <c r="D574" s="248"/>
      <c r="E574" s="266"/>
      <c r="F574" s="90"/>
      <c r="H574" s="120"/>
    </row>
    <row r="575" spans="1:8" s="119" customFormat="1" ht="12.75" x14ac:dyDescent="0.2">
      <c r="A575" s="196"/>
      <c r="B575" s="197"/>
      <c r="C575" s="198"/>
      <c r="D575" s="248"/>
      <c r="E575" s="266"/>
      <c r="F575" s="90"/>
      <c r="H575" s="120"/>
    </row>
    <row r="576" spans="1:8" s="119" customFormat="1" ht="12.75" x14ac:dyDescent="0.2">
      <c r="A576" s="196"/>
      <c r="B576" s="197"/>
      <c r="C576" s="198"/>
      <c r="D576" s="248"/>
      <c r="E576" s="266"/>
      <c r="F576" s="90"/>
      <c r="H576" s="120"/>
    </row>
    <row r="577" spans="1:8" s="119" customFormat="1" ht="12.75" x14ac:dyDescent="0.2">
      <c r="A577" s="196"/>
      <c r="B577" s="197"/>
      <c r="C577" s="198"/>
      <c r="D577" s="248"/>
      <c r="E577" s="266"/>
      <c r="F577" s="90"/>
      <c r="H577" s="120"/>
    </row>
    <row r="578" spans="1:8" s="119" customFormat="1" ht="12.75" x14ac:dyDescent="0.2">
      <c r="A578" s="196"/>
      <c r="B578" s="197"/>
      <c r="C578" s="198"/>
      <c r="D578" s="248"/>
      <c r="E578" s="266"/>
      <c r="F578" s="90"/>
      <c r="H578" s="120"/>
    </row>
    <row r="579" spans="1:8" s="119" customFormat="1" ht="12.75" x14ac:dyDescent="0.2">
      <c r="A579" s="196"/>
      <c r="B579" s="197"/>
      <c r="C579" s="198"/>
      <c r="D579" s="248"/>
      <c r="E579" s="266"/>
      <c r="F579" s="90"/>
      <c r="H579" s="120"/>
    </row>
    <row r="580" spans="1:8" s="119" customFormat="1" ht="12.75" x14ac:dyDescent="0.2">
      <c r="A580" s="196"/>
      <c r="B580" s="197"/>
      <c r="C580" s="198"/>
      <c r="D580" s="248"/>
      <c r="E580" s="266"/>
      <c r="F580" s="90"/>
      <c r="H580" s="120"/>
    </row>
    <row r="581" spans="1:8" s="119" customFormat="1" ht="12.75" x14ac:dyDescent="0.2">
      <c r="A581" s="196"/>
      <c r="B581" s="197"/>
      <c r="C581" s="198"/>
      <c r="D581" s="248"/>
      <c r="E581" s="266"/>
      <c r="F581" s="90"/>
      <c r="H581" s="120"/>
    </row>
    <row r="582" spans="1:8" s="119" customFormat="1" ht="12.75" x14ac:dyDescent="0.2">
      <c r="A582" s="196"/>
      <c r="B582" s="197"/>
      <c r="C582" s="198"/>
      <c r="D582" s="248"/>
      <c r="E582" s="266"/>
      <c r="F582" s="90"/>
      <c r="H582" s="120"/>
    </row>
    <row r="583" spans="1:8" s="119" customFormat="1" ht="12.75" x14ac:dyDescent="0.2">
      <c r="A583" s="196"/>
      <c r="B583" s="197"/>
      <c r="C583" s="198"/>
      <c r="D583" s="248"/>
      <c r="E583" s="266"/>
      <c r="F583" s="90"/>
      <c r="H583" s="120"/>
    </row>
    <row r="584" spans="1:8" s="119" customFormat="1" ht="12.75" x14ac:dyDescent="0.2">
      <c r="A584" s="196"/>
      <c r="B584" s="197"/>
      <c r="C584" s="198"/>
      <c r="D584" s="248"/>
      <c r="E584" s="266"/>
      <c r="F584" s="90"/>
      <c r="H584" s="120"/>
    </row>
    <row r="585" spans="1:8" s="119" customFormat="1" ht="12.75" x14ac:dyDescent="0.2">
      <c r="A585" s="196"/>
      <c r="B585" s="197"/>
      <c r="C585" s="198"/>
      <c r="D585" s="248"/>
      <c r="E585" s="266"/>
      <c r="F585" s="90"/>
      <c r="H585" s="120"/>
    </row>
    <row r="586" spans="1:8" s="119" customFormat="1" ht="12.75" x14ac:dyDescent="0.2">
      <c r="A586" s="196"/>
      <c r="B586" s="197"/>
      <c r="C586" s="198"/>
      <c r="D586" s="248"/>
      <c r="E586" s="266"/>
      <c r="F586" s="90"/>
      <c r="H586" s="120"/>
    </row>
    <row r="587" spans="1:8" s="119" customFormat="1" ht="12.75" x14ac:dyDescent="0.2">
      <c r="A587" s="196"/>
      <c r="B587" s="197"/>
      <c r="C587" s="198"/>
      <c r="D587" s="248"/>
      <c r="E587" s="266"/>
      <c r="F587" s="90"/>
      <c r="H587" s="120"/>
    </row>
    <row r="588" spans="1:8" s="119" customFormat="1" ht="12.75" x14ac:dyDescent="0.2">
      <c r="A588" s="196"/>
      <c r="B588" s="197"/>
      <c r="C588" s="198"/>
      <c r="D588" s="248"/>
      <c r="E588" s="266"/>
      <c r="F588" s="90"/>
      <c r="H588" s="120"/>
    </row>
    <row r="589" spans="1:8" s="119" customFormat="1" ht="12.75" x14ac:dyDescent="0.2">
      <c r="A589" s="196"/>
      <c r="B589" s="197"/>
      <c r="C589" s="198"/>
      <c r="D589" s="248"/>
      <c r="E589" s="266"/>
      <c r="F589" s="90"/>
      <c r="H589" s="120"/>
    </row>
    <row r="590" spans="1:8" s="119" customFormat="1" ht="12.75" x14ac:dyDescent="0.2">
      <c r="A590" s="196"/>
      <c r="B590" s="197"/>
      <c r="C590" s="198"/>
      <c r="D590" s="248"/>
      <c r="E590" s="266"/>
      <c r="F590" s="90"/>
      <c r="H590" s="120"/>
    </row>
    <row r="591" spans="1:8" s="119" customFormat="1" ht="12.75" x14ac:dyDescent="0.2">
      <c r="A591" s="196"/>
      <c r="B591" s="197"/>
      <c r="C591" s="198"/>
      <c r="D591" s="248"/>
      <c r="E591" s="266"/>
      <c r="F591" s="90"/>
      <c r="H591" s="120"/>
    </row>
    <row r="592" spans="1:8" s="119" customFormat="1" ht="12.75" x14ac:dyDescent="0.2">
      <c r="A592" s="196"/>
      <c r="B592" s="197"/>
      <c r="C592" s="198"/>
      <c r="D592" s="248"/>
      <c r="E592" s="266"/>
      <c r="F592" s="90"/>
      <c r="H592" s="120"/>
    </row>
    <row r="593" spans="1:8" s="119" customFormat="1" ht="12.75" x14ac:dyDescent="0.2">
      <c r="A593" s="196"/>
      <c r="B593" s="197"/>
      <c r="C593" s="198"/>
      <c r="D593" s="248"/>
      <c r="E593" s="266"/>
      <c r="F593" s="90"/>
      <c r="H593" s="120"/>
    </row>
    <row r="594" spans="1:8" s="119" customFormat="1" ht="12.75" x14ac:dyDescent="0.2">
      <c r="A594" s="196"/>
      <c r="B594" s="197"/>
      <c r="C594" s="198"/>
      <c r="D594" s="248"/>
      <c r="E594" s="266"/>
      <c r="F594" s="90"/>
      <c r="H594" s="120"/>
    </row>
    <row r="595" spans="1:8" s="119" customFormat="1" ht="12.75" x14ac:dyDescent="0.2">
      <c r="A595" s="196"/>
      <c r="B595" s="197"/>
      <c r="C595" s="198"/>
      <c r="D595" s="248"/>
      <c r="E595" s="266"/>
      <c r="F595" s="90"/>
      <c r="H595" s="120"/>
    </row>
    <row r="596" spans="1:8" s="119" customFormat="1" ht="12.75" x14ac:dyDescent="0.2">
      <c r="A596" s="196"/>
      <c r="B596" s="197"/>
      <c r="C596" s="198"/>
      <c r="D596" s="248"/>
      <c r="E596" s="266"/>
      <c r="F596" s="90"/>
      <c r="H596" s="120"/>
    </row>
    <row r="597" spans="1:8" s="119" customFormat="1" ht="12.75" x14ac:dyDescent="0.2">
      <c r="A597" s="196"/>
      <c r="B597" s="197"/>
      <c r="C597" s="198"/>
      <c r="D597" s="248"/>
      <c r="E597" s="266"/>
      <c r="F597" s="90"/>
      <c r="H597" s="120"/>
    </row>
    <row r="598" spans="1:8" s="119" customFormat="1" ht="12.75" x14ac:dyDescent="0.2">
      <c r="A598" s="196"/>
      <c r="B598" s="197"/>
      <c r="C598" s="198"/>
      <c r="D598" s="248"/>
      <c r="E598" s="266"/>
      <c r="F598" s="90"/>
      <c r="H598" s="120"/>
    </row>
    <row r="599" spans="1:8" s="119" customFormat="1" ht="12.75" x14ac:dyDescent="0.2">
      <c r="A599" s="196"/>
      <c r="B599" s="197"/>
      <c r="C599" s="198"/>
      <c r="D599" s="248"/>
      <c r="E599" s="266"/>
      <c r="F599" s="90"/>
      <c r="H599" s="120"/>
    </row>
    <row r="600" spans="1:8" s="119" customFormat="1" ht="12.75" x14ac:dyDescent="0.2">
      <c r="A600" s="196"/>
      <c r="B600" s="197"/>
      <c r="C600" s="198"/>
      <c r="D600" s="248"/>
      <c r="E600" s="266"/>
      <c r="F600" s="90"/>
      <c r="H600" s="120"/>
    </row>
    <row r="601" spans="1:8" s="119" customFormat="1" ht="12.75" x14ac:dyDescent="0.2">
      <c r="A601" s="196"/>
      <c r="B601" s="197"/>
      <c r="C601" s="198"/>
      <c r="D601" s="248"/>
      <c r="E601" s="266"/>
      <c r="F601" s="90"/>
      <c r="H601" s="120"/>
    </row>
    <row r="602" spans="1:8" s="119" customFormat="1" ht="12.75" x14ac:dyDescent="0.2">
      <c r="A602" s="196"/>
      <c r="B602" s="197"/>
      <c r="C602" s="198"/>
      <c r="D602" s="248"/>
      <c r="E602" s="266"/>
      <c r="F602" s="90"/>
      <c r="H602" s="120"/>
    </row>
    <row r="603" spans="1:8" s="119" customFormat="1" ht="12.75" x14ac:dyDescent="0.2">
      <c r="A603" s="196"/>
      <c r="B603" s="197"/>
      <c r="C603" s="198"/>
      <c r="D603" s="248"/>
      <c r="E603" s="266"/>
      <c r="F603" s="90"/>
      <c r="H603" s="120"/>
    </row>
    <row r="604" spans="1:8" s="119" customFormat="1" ht="12.75" x14ac:dyDescent="0.2">
      <c r="A604" s="196"/>
      <c r="B604" s="197"/>
      <c r="C604" s="198"/>
      <c r="D604" s="248"/>
      <c r="E604" s="266"/>
      <c r="F604" s="90"/>
      <c r="H604" s="120"/>
    </row>
    <row r="605" spans="1:8" s="119" customFormat="1" ht="12.75" x14ac:dyDescent="0.2">
      <c r="A605" s="196"/>
      <c r="B605" s="197"/>
      <c r="C605" s="198"/>
      <c r="D605" s="248"/>
      <c r="E605" s="266"/>
      <c r="F605" s="90"/>
      <c r="H605" s="120"/>
    </row>
    <row r="606" spans="1:8" s="119" customFormat="1" ht="12.75" x14ac:dyDescent="0.2">
      <c r="A606" s="196"/>
      <c r="B606" s="197"/>
      <c r="C606" s="198"/>
      <c r="D606" s="248"/>
      <c r="E606" s="266"/>
      <c r="F606" s="90"/>
      <c r="H606" s="120"/>
    </row>
    <row r="607" spans="1:8" s="119" customFormat="1" ht="12.75" x14ac:dyDescent="0.2">
      <c r="A607" s="196"/>
      <c r="B607" s="197"/>
      <c r="C607" s="198"/>
      <c r="D607" s="248"/>
      <c r="E607" s="266"/>
      <c r="F607" s="90"/>
      <c r="H607" s="120"/>
    </row>
    <row r="608" spans="1:8" s="119" customFormat="1" ht="12.75" x14ac:dyDescent="0.2">
      <c r="A608" s="196"/>
      <c r="B608" s="197"/>
      <c r="C608" s="198"/>
      <c r="D608" s="248"/>
      <c r="E608" s="266"/>
      <c r="F608" s="90"/>
      <c r="H608" s="120"/>
    </row>
    <row r="609" spans="1:8" s="119" customFormat="1" ht="12.75" x14ac:dyDescent="0.2">
      <c r="A609" s="196"/>
      <c r="B609" s="197"/>
      <c r="C609" s="198"/>
      <c r="D609" s="248"/>
      <c r="E609" s="266"/>
      <c r="F609" s="90"/>
      <c r="H609" s="120"/>
    </row>
    <row r="610" spans="1:8" s="119" customFormat="1" ht="12.75" x14ac:dyDescent="0.2">
      <c r="A610" s="196"/>
      <c r="B610" s="197"/>
      <c r="C610" s="198"/>
      <c r="D610" s="248"/>
      <c r="E610" s="266"/>
      <c r="F610" s="90"/>
      <c r="H610" s="120"/>
    </row>
    <row r="611" spans="1:8" s="119" customFormat="1" ht="12.75" x14ac:dyDescent="0.2">
      <c r="A611" s="196"/>
      <c r="B611" s="197"/>
      <c r="C611" s="198"/>
      <c r="D611" s="248"/>
      <c r="E611" s="266"/>
      <c r="F611" s="90"/>
      <c r="H611" s="120"/>
    </row>
    <row r="612" spans="1:8" s="119" customFormat="1" ht="12.75" x14ac:dyDescent="0.2">
      <c r="A612" s="196"/>
      <c r="B612" s="197"/>
      <c r="C612" s="198"/>
      <c r="D612" s="248"/>
      <c r="E612" s="266"/>
      <c r="F612" s="90"/>
      <c r="H612" s="120"/>
    </row>
    <row r="613" spans="1:8" s="119" customFormat="1" ht="12.75" x14ac:dyDescent="0.2">
      <c r="A613" s="196"/>
      <c r="B613" s="197"/>
      <c r="C613" s="198"/>
      <c r="D613" s="248"/>
      <c r="E613" s="266"/>
      <c r="F613" s="90"/>
      <c r="H613" s="120"/>
    </row>
    <row r="614" spans="1:8" s="119" customFormat="1" ht="12.75" x14ac:dyDescent="0.2">
      <c r="A614" s="196"/>
      <c r="B614" s="197"/>
      <c r="C614" s="198"/>
      <c r="D614" s="248"/>
      <c r="E614" s="266"/>
      <c r="F614" s="90"/>
      <c r="H614" s="120"/>
    </row>
    <row r="615" spans="1:8" s="119" customFormat="1" ht="12.75" x14ac:dyDescent="0.2">
      <c r="A615" s="196"/>
      <c r="B615" s="197"/>
      <c r="C615" s="198"/>
      <c r="D615" s="248"/>
      <c r="E615" s="266"/>
      <c r="F615" s="90"/>
      <c r="H615" s="120"/>
    </row>
    <row r="616" spans="1:8" s="119" customFormat="1" ht="12.75" x14ac:dyDescent="0.2">
      <c r="A616" s="196"/>
      <c r="B616" s="197"/>
      <c r="C616" s="198"/>
      <c r="D616" s="248"/>
      <c r="E616" s="266"/>
      <c r="F616" s="90"/>
      <c r="H616" s="120"/>
    </row>
    <row r="617" spans="1:8" s="119" customFormat="1" ht="12.75" x14ac:dyDescent="0.2">
      <c r="A617" s="196"/>
      <c r="B617" s="197"/>
      <c r="C617" s="198"/>
      <c r="D617" s="248"/>
      <c r="E617" s="266"/>
      <c r="F617" s="90"/>
      <c r="H617" s="120"/>
    </row>
    <row r="618" spans="1:8" s="119" customFormat="1" ht="12.75" x14ac:dyDescent="0.2">
      <c r="A618" s="196"/>
      <c r="B618" s="197"/>
      <c r="C618" s="198"/>
      <c r="D618" s="248"/>
      <c r="E618" s="266"/>
      <c r="F618" s="90"/>
      <c r="H618" s="120"/>
    </row>
    <row r="619" spans="1:8" s="119" customFormat="1" ht="12.75" x14ac:dyDescent="0.2">
      <c r="A619" s="196"/>
      <c r="B619" s="197"/>
      <c r="C619" s="198"/>
      <c r="D619" s="248"/>
      <c r="E619" s="266"/>
      <c r="F619" s="90"/>
      <c r="H619" s="120"/>
    </row>
    <row r="620" spans="1:8" s="119" customFormat="1" ht="12.75" x14ac:dyDescent="0.2">
      <c r="A620" s="196"/>
      <c r="B620" s="197"/>
      <c r="C620" s="198"/>
      <c r="D620" s="248"/>
      <c r="E620" s="266"/>
      <c r="F620" s="90"/>
      <c r="H620" s="120"/>
    </row>
    <row r="621" spans="1:8" s="119" customFormat="1" ht="12.75" x14ac:dyDescent="0.2">
      <c r="A621" s="196"/>
      <c r="B621" s="197"/>
      <c r="C621" s="198"/>
      <c r="D621" s="248"/>
      <c r="E621" s="266"/>
      <c r="F621" s="90"/>
      <c r="H621" s="120"/>
    </row>
    <row r="622" spans="1:8" s="119" customFormat="1" ht="12.75" x14ac:dyDescent="0.2">
      <c r="A622" s="196"/>
      <c r="B622" s="197"/>
      <c r="C622" s="198"/>
      <c r="D622" s="248"/>
      <c r="E622" s="266"/>
      <c r="F622" s="90"/>
      <c r="H622" s="120"/>
    </row>
    <row r="623" spans="1:8" s="119" customFormat="1" ht="12.75" x14ac:dyDescent="0.2">
      <c r="A623" s="196"/>
      <c r="B623" s="197"/>
      <c r="C623" s="198"/>
      <c r="D623" s="248"/>
      <c r="E623" s="266"/>
      <c r="F623" s="90"/>
      <c r="H623" s="120"/>
    </row>
    <row r="624" spans="1:8" s="119" customFormat="1" ht="12.75" x14ac:dyDescent="0.2">
      <c r="A624" s="196"/>
      <c r="B624" s="197"/>
      <c r="C624" s="198"/>
      <c r="D624" s="248"/>
      <c r="E624" s="266"/>
      <c r="F624" s="90"/>
      <c r="H624" s="120"/>
    </row>
    <row r="625" spans="1:8" s="119" customFormat="1" ht="12.75" x14ac:dyDescent="0.2">
      <c r="A625" s="196"/>
      <c r="B625" s="197"/>
      <c r="C625" s="198"/>
      <c r="D625" s="248"/>
      <c r="E625" s="266"/>
      <c r="F625" s="90"/>
      <c r="H625" s="120"/>
    </row>
    <row r="626" spans="1:8" s="119" customFormat="1" ht="12.75" x14ac:dyDescent="0.2">
      <c r="A626" s="196"/>
      <c r="B626" s="197"/>
      <c r="C626" s="198"/>
      <c r="D626" s="248"/>
      <c r="E626" s="266"/>
      <c r="F626" s="90"/>
      <c r="H626" s="120"/>
    </row>
    <row r="627" spans="1:8" s="119" customFormat="1" ht="12.75" x14ac:dyDescent="0.2">
      <c r="A627" s="196"/>
      <c r="B627" s="197"/>
      <c r="C627" s="198"/>
      <c r="D627" s="248"/>
      <c r="E627" s="266"/>
      <c r="F627" s="90"/>
      <c r="H627" s="120"/>
    </row>
    <row r="628" spans="1:8" s="119" customFormat="1" ht="12.75" x14ac:dyDescent="0.2">
      <c r="A628" s="196"/>
      <c r="B628" s="197"/>
      <c r="C628" s="198"/>
      <c r="D628" s="248"/>
      <c r="E628" s="266"/>
      <c r="F628" s="90"/>
      <c r="H628" s="120"/>
    </row>
    <row r="629" spans="1:8" s="119" customFormat="1" ht="12.75" x14ac:dyDescent="0.2">
      <c r="A629" s="196"/>
      <c r="B629" s="197"/>
      <c r="C629" s="198"/>
      <c r="D629" s="248"/>
      <c r="E629" s="266"/>
      <c r="F629" s="90"/>
      <c r="H629" s="120"/>
    </row>
    <row r="630" spans="1:8" s="119" customFormat="1" ht="12.75" x14ac:dyDescent="0.2">
      <c r="A630" s="196"/>
      <c r="B630" s="197"/>
      <c r="C630" s="198"/>
      <c r="D630" s="248"/>
      <c r="E630" s="266"/>
      <c r="F630" s="90"/>
      <c r="H630" s="120"/>
    </row>
    <row r="631" spans="1:8" s="119" customFormat="1" ht="12.75" x14ac:dyDescent="0.2">
      <c r="A631" s="196"/>
      <c r="B631" s="197"/>
      <c r="C631" s="198"/>
      <c r="D631" s="248"/>
      <c r="E631" s="266"/>
      <c r="F631" s="90"/>
      <c r="H631" s="120"/>
    </row>
    <row r="632" spans="1:8" s="119" customFormat="1" ht="12.75" x14ac:dyDescent="0.2">
      <c r="A632" s="196"/>
      <c r="B632" s="197"/>
      <c r="C632" s="198"/>
      <c r="D632" s="248"/>
      <c r="E632" s="266"/>
      <c r="F632" s="90"/>
      <c r="H632" s="120"/>
    </row>
    <row r="633" spans="1:8" s="119" customFormat="1" ht="12.75" x14ac:dyDescent="0.2">
      <c r="A633" s="196"/>
      <c r="B633" s="197"/>
      <c r="C633" s="198"/>
      <c r="D633" s="248"/>
      <c r="E633" s="266"/>
      <c r="F633" s="90"/>
      <c r="H633" s="120"/>
    </row>
    <row r="634" spans="1:8" s="119" customFormat="1" ht="12.75" x14ac:dyDescent="0.2">
      <c r="A634" s="196"/>
      <c r="B634" s="197"/>
      <c r="C634" s="198"/>
      <c r="D634" s="248"/>
      <c r="E634" s="266"/>
      <c r="F634" s="90"/>
      <c r="H634" s="120"/>
    </row>
    <row r="635" spans="1:8" s="119" customFormat="1" ht="12.75" x14ac:dyDescent="0.2">
      <c r="A635" s="196"/>
      <c r="B635" s="197"/>
      <c r="C635" s="198"/>
      <c r="D635" s="248"/>
      <c r="E635" s="266"/>
      <c r="F635" s="90"/>
      <c r="H635" s="120"/>
    </row>
    <row r="636" spans="1:8" s="119" customFormat="1" ht="12.75" x14ac:dyDescent="0.2">
      <c r="A636" s="196"/>
      <c r="B636" s="197"/>
      <c r="C636" s="198"/>
      <c r="D636" s="248"/>
      <c r="E636" s="266"/>
      <c r="F636" s="90"/>
      <c r="H636" s="120"/>
    </row>
    <row r="637" spans="1:8" s="119" customFormat="1" ht="12.75" x14ac:dyDescent="0.2">
      <c r="A637" s="196"/>
      <c r="B637" s="197"/>
      <c r="C637" s="198"/>
      <c r="D637" s="248"/>
      <c r="E637" s="266"/>
      <c r="F637" s="90"/>
      <c r="H637" s="120"/>
    </row>
    <row r="638" spans="1:8" s="119" customFormat="1" ht="12.75" x14ac:dyDescent="0.2">
      <c r="A638" s="196"/>
      <c r="B638" s="197"/>
      <c r="C638" s="198"/>
      <c r="D638" s="248"/>
      <c r="E638" s="266"/>
      <c r="F638" s="90"/>
      <c r="H638" s="120"/>
    </row>
    <row r="639" spans="1:8" s="119" customFormat="1" ht="12.75" x14ac:dyDescent="0.2">
      <c r="A639" s="196"/>
      <c r="B639" s="197"/>
      <c r="C639" s="198"/>
      <c r="D639" s="248"/>
      <c r="E639" s="266"/>
      <c r="F639" s="90"/>
      <c r="H639" s="120"/>
    </row>
    <row r="640" spans="1:8" s="119" customFormat="1" ht="12.75" x14ac:dyDescent="0.2">
      <c r="A640" s="196"/>
      <c r="B640" s="197"/>
      <c r="C640" s="198"/>
      <c r="D640" s="248"/>
      <c r="E640" s="266"/>
      <c r="F640" s="90"/>
      <c r="H640" s="120"/>
    </row>
    <row r="641" spans="1:8" s="119" customFormat="1" ht="12.75" x14ac:dyDescent="0.2">
      <c r="A641" s="196"/>
      <c r="B641" s="197"/>
      <c r="C641" s="198"/>
      <c r="D641" s="248"/>
      <c r="E641" s="266"/>
      <c r="F641" s="90"/>
      <c r="H641" s="120"/>
    </row>
    <row r="642" spans="1:8" s="119" customFormat="1" ht="12.75" x14ac:dyDescent="0.2">
      <c r="A642" s="196"/>
      <c r="B642" s="197"/>
      <c r="C642" s="198"/>
      <c r="D642" s="248"/>
      <c r="E642" s="266"/>
      <c r="F642" s="90"/>
      <c r="H642" s="120"/>
    </row>
    <row r="643" spans="1:8" s="119" customFormat="1" ht="12.75" x14ac:dyDescent="0.2">
      <c r="A643" s="196"/>
      <c r="B643" s="197"/>
      <c r="C643" s="198"/>
      <c r="D643" s="248"/>
      <c r="E643" s="266"/>
      <c r="F643" s="90"/>
      <c r="H643" s="120"/>
    </row>
    <row r="644" spans="1:8" s="119" customFormat="1" ht="12.75" x14ac:dyDescent="0.2">
      <c r="A644" s="196"/>
      <c r="B644" s="197"/>
      <c r="C644" s="198"/>
      <c r="D644" s="248"/>
      <c r="E644" s="266"/>
      <c r="F644" s="90"/>
      <c r="H644" s="120"/>
    </row>
    <row r="645" spans="1:8" s="119" customFormat="1" ht="12.75" x14ac:dyDescent="0.2">
      <c r="A645" s="196"/>
      <c r="B645" s="197"/>
      <c r="C645" s="198"/>
      <c r="D645" s="248"/>
      <c r="E645" s="266"/>
      <c r="F645" s="90"/>
      <c r="H645" s="120"/>
    </row>
    <row r="646" spans="1:8" s="119" customFormat="1" ht="12.75" x14ac:dyDescent="0.2">
      <c r="A646" s="196"/>
      <c r="B646" s="197"/>
      <c r="C646" s="198"/>
      <c r="D646" s="248"/>
      <c r="E646" s="266"/>
      <c r="F646" s="90"/>
      <c r="H646" s="120"/>
    </row>
    <row r="647" spans="1:8" s="119" customFormat="1" ht="12.75" x14ac:dyDescent="0.2">
      <c r="A647" s="196"/>
      <c r="B647" s="197"/>
      <c r="C647" s="198"/>
      <c r="D647" s="248"/>
      <c r="E647" s="266"/>
      <c r="F647" s="90"/>
      <c r="H647" s="120"/>
    </row>
    <row r="648" spans="1:8" s="119" customFormat="1" ht="12.75" x14ac:dyDescent="0.2">
      <c r="A648" s="196"/>
      <c r="B648" s="197"/>
      <c r="C648" s="198"/>
      <c r="D648" s="248"/>
      <c r="E648" s="266"/>
      <c r="F648" s="90"/>
      <c r="H648" s="120"/>
    </row>
    <row r="649" spans="1:8" s="119" customFormat="1" ht="12.75" x14ac:dyDescent="0.2">
      <c r="A649" s="196"/>
      <c r="B649" s="197"/>
      <c r="C649" s="198"/>
      <c r="D649" s="248"/>
      <c r="E649" s="266"/>
      <c r="F649" s="90"/>
      <c r="H649" s="120"/>
    </row>
    <row r="650" spans="1:8" s="119" customFormat="1" ht="12.75" x14ac:dyDescent="0.2">
      <c r="A650" s="196"/>
      <c r="B650" s="197"/>
      <c r="C650" s="198"/>
      <c r="D650" s="248"/>
      <c r="E650" s="266"/>
      <c r="F650" s="90"/>
      <c r="H650" s="120"/>
    </row>
    <row r="651" spans="1:8" s="119" customFormat="1" ht="12.75" x14ac:dyDescent="0.2">
      <c r="A651" s="196"/>
      <c r="B651" s="197"/>
      <c r="C651" s="198"/>
      <c r="D651" s="248"/>
      <c r="E651" s="266"/>
      <c r="F651" s="90"/>
      <c r="H651" s="120"/>
    </row>
    <row r="652" spans="1:8" s="119" customFormat="1" ht="12.75" x14ac:dyDescent="0.2">
      <c r="A652" s="196"/>
      <c r="B652" s="197"/>
      <c r="C652" s="198"/>
      <c r="D652" s="248"/>
      <c r="E652" s="266"/>
      <c r="F652" s="90"/>
      <c r="H652" s="120"/>
    </row>
    <row r="653" spans="1:8" s="119" customFormat="1" ht="12.75" x14ac:dyDescent="0.2">
      <c r="A653" s="196"/>
      <c r="B653" s="197"/>
      <c r="C653" s="198"/>
      <c r="D653" s="248"/>
      <c r="E653" s="266"/>
      <c r="F653" s="90"/>
      <c r="H653" s="120"/>
    </row>
    <row r="654" spans="1:8" s="119" customFormat="1" ht="12.75" x14ac:dyDescent="0.2">
      <c r="A654" s="196"/>
      <c r="B654" s="197"/>
      <c r="C654" s="198"/>
      <c r="D654" s="248"/>
      <c r="E654" s="266"/>
      <c r="F654" s="90"/>
      <c r="H654" s="120"/>
    </row>
    <row r="655" spans="1:8" s="119" customFormat="1" ht="12.75" x14ac:dyDescent="0.2">
      <c r="A655" s="196"/>
      <c r="B655" s="197"/>
      <c r="C655" s="198"/>
      <c r="D655" s="248"/>
      <c r="E655" s="266"/>
      <c r="F655" s="90"/>
      <c r="H655" s="120"/>
    </row>
    <row r="656" spans="1:8" s="119" customFormat="1" ht="12.75" x14ac:dyDescent="0.2">
      <c r="A656" s="196"/>
      <c r="B656" s="197"/>
      <c r="C656" s="198"/>
      <c r="D656" s="248"/>
      <c r="E656" s="266"/>
      <c r="F656" s="90"/>
      <c r="H656" s="120"/>
    </row>
    <row r="657" spans="1:8" s="119" customFormat="1" ht="12.75" x14ac:dyDescent="0.2">
      <c r="A657" s="196"/>
      <c r="B657" s="197"/>
      <c r="C657" s="198"/>
      <c r="D657" s="248"/>
      <c r="E657" s="266"/>
      <c r="F657" s="90"/>
      <c r="H657" s="120"/>
    </row>
    <row r="658" spans="1:8" s="119" customFormat="1" ht="12.75" x14ac:dyDescent="0.2">
      <c r="A658" s="196"/>
      <c r="B658" s="197"/>
      <c r="C658" s="198"/>
      <c r="D658" s="248"/>
      <c r="E658" s="266"/>
      <c r="F658" s="90"/>
      <c r="H658" s="120"/>
    </row>
    <row r="659" spans="1:8" s="119" customFormat="1" ht="12.75" x14ac:dyDescent="0.2">
      <c r="A659" s="196"/>
      <c r="B659" s="197"/>
      <c r="C659" s="198"/>
      <c r="D659" s="248"/>
      <c r="E659" s="266"/>
      <c r="F659" s="90"/>
      <c r="H659" s="120"/>
    </row>
    <row r="660" spans="1:8" s="119" customFormat="1" ht="12.75" x14ac:dyDescent="0.2">
      <c r="A660" s="196"/>
      <c r="B660" s="197"/>
      <c r="C660" s="198"/>
      <c r="D660" s="248"/>
      <c r="E660" s="266"/>
      <c r="F660" s="90"/>
      <c r="H660" s="120"/>
    </row>
    <row r="661" spans="1:8" s="119" customFormat="1" ht="12.75" x14ac:dyDescent="0.2">
      <c r="A661" s="196"/>
      <c r="B661" s="197"/>
      <c r="C661" s="198"/>
      <c r="D661" s="248"/>
      <c r="E661" s="266"/>
      <c r="F661" s="90"/>
      <c r="H661" s="120"/>
    </row>
    <row r="662" spans="1:8" s="119" customFormat="1" ht="12.75" x14ac:dyDescent="0.2">
      <c r="A662" s="196"/>
      <c r="B662" s="197"/>
      <c r="C662" s="198"/>
      <c r="D662" s="248"/>
      <c r="E662" s="266"/>
      <c r="F662" s="90"/>
      <c r="H662" s="120"/>
    </row>
    <row r="663" spans="1:8" s="119" customFormat="1" ht="12.75" x14ac:dyDescent="0.2">
      <c r="A663" s="196"/>
      <c r="B663" s="197"/>
      <c r="C663" s="198"/>
      <c r="D663" s="248"/>
      <c r="E663" s="266"/>
      <c r="F663" s="90"/>
      <c r="H663" s="120"/>
    </row>
    <row r="664" spans="1:8" s="119" customFormat="1" ht="12.75" x14ac:dyDescent="0.2">
      <c r="A664" s="196"/>
      <c r="B664" s="197"/>
      <c r="C664" s="198"/>
      <c r="D664" s="248"/>
      <c r="E664" s="266"/>
      <c r="F664" s="90"/>
      <c r="H664" s="120"/>
    </row>
    <row r="665" spans="1:8" s="119" customFormat="1" ht="12.75" x14ac:dyDescent="0.2">
      <c r="A665" s="196"/>
      <c r="B665" s="197"/>
      <c r="C665" s="198"/>
      <c r="D665" s="248"/>
      <c r="E665" s="266"/>
      <c r="F665" s="90"/>
      <c r="H665" s="120"/>
    </row>
    <row r="666" spans="1:8" s="119" customFormat="1" ht="12.75" x14ac:dyDescent="0.2">
      <c r="A666" s="196"/>
      <c r="B666" s="197"/>
      <c r="C666" s="198"/>
      <c r="D666" s="248"/>
      <c r="E666" s="266"/>
      <c r="F666" s="90"/>
      <c r="H666" s="120"/>
    </row>
    <row r="667" spans="1:8" s="119" customFormat="1" ht="12.75" x14ac:dyDescent="0.2">
      <c r="A667" s="196"/>
      <c r="B667" s="197"/>
      <c r="C667" s="198"/>
      <c r="D667" s="248"/>
      <c r="E667" s="266"/>
      <c r="F667" s="90"/>
      <c r="H667" s="120"/>
    </row>
    <row r="668" spans="1:8" s="119" customFormat="1" ht="12.75" x14ac:dyDescent="0.2">
      <c r="A668" s="196"/>
      <c r="B668" s="197"/>
      <c r="C668" s="198"/>
      <c r="D668" s="248"/>
      <c r="E668" s="266"/>
      <c r="F668" s="90"/>
      <c r="H668" s="120"/>
    </row>
    <row r="669" spans="1:8" s="119" customFormat="1" ht="12.75" x14ac:dyDescent="0.2">
      <c r="A669" s="196"/>
      <c r="B669" s="197"/>
      <c r="C669" s="198"/>
      <c r="D669" s="248"/>
      <c r="E669" s="266"/>
      <c r="F669" s="90"/>
      <c r="H669" s="120"/>
    </row>
    <row r="670" spans="1:8" s="119" customFormat="1" ht="12.75" x14ac:dyDescent="0.2">
      <c r="A670" s="196"/>
      <c r="B670" s="197"/>
      <c r="C670" s="198"/>
      <c r="D670" s="248"/>
      <c r="E670" s="266"/>
      <c r="F670" s="90"/>
      <c r="H670" s="120"/>
    </row>
    <row r="671" spans="1:8" s="119" customFormat="1" ht="12.75" x14ac:dyDescent="0.2">
      <c r="A671" s="196"/>
      <c r="B671" s="197"/>
      <c r="C671" s="198"/>
      <c r="D671" s="248"/>
      <c r="E671" s="266"/>
      <c r="F671" s="90"/>
      <c r="H671" s="120"/>
    </row>
    <row r="672" spans="1:8" s="119" customFormat="1" ht="12.75" x14ac:dyDescent="0.2">
      <c r="A672" s="196"/>
      <c r="B672" s="197"/>
      <c r="C672" s="198"/>
      <c r="D672" s="248"/>
      <c r="E672" s="266"/>
      <c r="F672" s="90"/>
      <c r="H672" s="120"/>
    </row>
    <row r="673" spans="1:8" s="119" customFormat="1" ht="12.75" x14ac:dyDescent="0.2">
      <c r="A673" s="196"/>
      <c r="B673" s="197"/>
      <c r="C673" s="198"/>
      <c r="D673" s="248"/>
      <c r="E673" s="266"/>
      <c r="F673" s="90"/>
      <c r="H673" s="120"/>
    </row>
    <row r="674" spans="1:8" s="119" customFormat="1" ht="12.75" x14ac:dyDescent="0.2">
      <c r="A674" s="196"/>
      <c r="B674" s="197"/>
      <c r="C674" s="198"/>
      <c r="D674" s="248"/>
      <c r="E674" s="266"/>
      <c r="F674" s="90"/>
      <c r="H674" s="120"/>
    </row>
    <row r="675" spans="1:8" s="119" customFormat="1" ht="12.75" x14ac:dyDescent="0.2">
      <c r="A675" s="196"/>
      <c r="B675" s="197"/>
      <c r="C675" s="198"/>
      <c r="D675" s="248"/>
      <c r="E675" s="266"/>
      <c r="F675" s="90"/>
      <c r="H675" s="120"/>
    </row>
    <row r="676" spans="1:8" s="119" customFormat="1" ht="12.75" x14ac:dyDescent="0.2">
      <c r="A676" s="196"/>
      <c r="B676" s="197"/>
      <c r="C676" s="198"/>
      <c r="D676" s="248"/>
      <c r="E676" s="266"/>
      <c r="F676" s="90"/>
      <c r="H676" s="120"/>
    </row>
    <row r="677" spans="1:8" s="119" customFormat="1" ht="12.75" x14ac:dyDescent="0.2">
      <c r="A677" s="196"/>
      <c r="B677" s="197"/>
      <c r="C677" s="198"/>
      <c r="D677" s="248"/>
      <c r="E677" s="266"/>
      <c r="F677" s="90"/>
      <c r="H677" s="120"/>
    </row>
    <row r="678" spans="1:8" s="119" customFormat="1" ht="12.75" x14ac:dyDescent="0.2">
      <c r="A678" s="196"/>
      <c r="B678" s="197"/>
      <c r="C678" s="198"/>
      <c r="D678" s="248"/>
      <c r="E678" s="266"/>
      <c r="F678" s="90"/>
      <c r="H678" s="120"/>
    </row>
    <row r="679" spans="1:8" s="119" customFormat="1" ht="12.75" x14ac:dyDescent="0.2">
      <c r="A679" s="196"/>
      <c r="B679" s="197"/>
      <c r="C679" s="198"/>
      <c r="D679" s="248"/>
      <c r="E679" s="266"/>
      <c r="F679" s="90"/>
      <c r="H679" s="120"/>
    </row>
    <row r="680" spans="1:8" s="119" customFormat="1" ht="12.75" x14ac:dyDescent="0.2">
      <c r="A680" s="196"/>
      <c r="B680" s="197"/>
      <c r="C680" s="198"/>
      <c r="D680" s="248"/>
      <c r="E680" s="266"/>
      <c r="F680" s="90"/>
      <c r="H680" s="120"/>
    </row>
    <row r="681" spans="1:8" s="119" customFormat="1" ht="12.75" x14ac:dyDescent="0.2">
      <c r="A681" s="196"/>
      <c r="B681" s="197"/>
      <c r="C681" s="198"/>
      <c r="D681" s="248"/>
      <c r="E681" s="266"/>
      <c r="F681" s="90"/>
      <c r="H681" s="120"/>
    </row>
    <row r="682" spans="1:8" s="119" customFormat="1" ht="12.75" x14ac:dyDescent="0.2">
      <c r="A682" s="196"/>
      <c r="B682" s="197"/>
      <c r="C682" s="198"/>
      <c r="D682" s="248"/>
      <c r="E682" s="266"/>
      <c r="F682" s="90"/>
      <c r="H682" s="120"/>
    </row>
    <row r="683" spans="1:8" s="119" customFormat="1" ht="12.75" x14ac:dyDescent="0.2">
      <c r="A683" s="196"/>
      <c r="B683" s="197"/>
      <c r="C683" s="198"/>
      <c r="D683" s="248"/>
      <c r="E683" s="266"/>
      <c r="F683" s="90"/>
      <c r="H683" s="120"/>
    </row>
    <row r="684" spans="1:8" s="119" customFormat="1" ht="12.75" x14ac:dyDescent="0.2">
      <c r="A684" s="196"/>
      <c r="B684" s="197"/>
      <c r="C684" s="198"/>
      <c r="D684" s="248"/>
      <c r="E684" s="266"/>
      <c r="F684" s="90"/>
      <c r="H684" s="120"/>
    </row>
    <row r="685" spans="1:8" s="119" customFormat="1" ht="12.75" x14ac:dyDescent="0.2">
      <c r="A685" s="196"/>
      <c r="B685" s="197"/>
      <c r="C685" s="198"/>
      <c r="D685" s="248"/>
      <c r="E685" s="266"/>
      <c r="F685" s="90"/>
      <c r="H685" s="120"/>
    </row>
    <row r="686" spans="1:8" s="119" customFormat="1" ht="12.75" x14ac:dyDescent="0.2">
      <c r="A686" s="196"/>
      <c r="B686" s="197"/>
      <c r="C686" s="198"/>
      <c r="D686" s="248"/>
      <c r="E686" s="266"/>
      <c r="F686" s="90"/>
      <c r="H686" s="120"/>
    </row>
    <row r="687" spans="1:8" s="119" customFormat="1" ht="12.75" x14ac:dyDescent="0.2">
      <c r="A687" s="196"/>
      <c r="B687" s="197"/>
      <c r="C687" s="198"/>
      <c r="D687" s="248"/>
      <c r="E687" s="266"/>
      <c r="F687" s="90"/>
      <c r="H687" s="120"/>
    </row>
    <row r="688" spans="1:8" s="119" customFormat="1" ht="12.75" x14ac:dyDescent="0.2">
      <c r="A688" s="196"/>
      <c r="B688" s="197"/>
      <c r="C688" s="198"/>
      <c r="D688" s="248"/>
      <c r="E688" s="266"/>
      <c r="F688" s="90"/>
      <c r="H688" s="120"/>
    </row>
    <row r="689" spans="1:8" s="119" customFormat="1" ht="12.75" x14ac:dyDescent="0.2">
      <c r="A689" s="196"/>
      <c r="B689" s="197"/>
      <c r="C689" s="198"/>
      <c r="D689" s="248"/>
      <c r="E689" s="266"/>
      <c r="F689" s="90"/>
      <c r="H689" s="120"/>
    </row>
    <row r="690" spans="1:8" s="119" customFormat="1" ht="12.75" x14ac:dyDescent="0.2">
      <c r="A690" s="196"/>
      <c r="B690" s="197"/>
      <c r="C690" s="198"/>
      <c r="D690" s="248"/>
      <c r="E690" s="266"/>
      <c r="F690" s="90"/>
      <c r="H690" s="120"/>
    </row>
    <row r="691" spans="1:8" s="119" customFormat="1" ht="12.75" x14ac:dyDescent="0.2">
      <c r="A691" s="196"/>
      <c r="B691" s="197"/>
      <c r="C691" s="198"/>
      <c r="D691" s="248"/>
      <c r="E691" s="266"/>
      <c r="F691" s="90"/>
      <c r="H691" s="120"/>
    </row>
    <row r="692" spans="1:8" s="119" customFormat="1" ht="12.75" x14ac:dyDescent="0.2">
      <c r="A692" s="196"/>
      <c r="B692" s="197"/>
      <c r="C692" s="198"/>
      <c r="D692" s="248"/>
      <c r="E692" s="266"/>
      <c r="F692" s="90"/>
      <c r="H692" s="120"/>
    </row>
    <row r="693" spans="1:8" s="119" customFormat="1" ht="12.75" x14ac:dyDescent="0.2">
      <c r="A693" s="196"/>
      <c r="B693" s="197"/>
      <c r="C693" s="198"/>
      <c r="D693" s="248"/>
      <c r="E693" s="266"/>
      <c r="F693" s="90"/>
      <c r="H693" s="120"/>
    </row>
    <row r="694" spans="1:8" s="119" customFormat="1" ht="12.75" x14ac:dyDescent="0.2">
      <c r="A694" s="196"/>
      <c r="B694" s="197"/>
      <c r="C694" s="198"/>
      <c r="D694" s="248"/>
      <c r="E694" s="266"/>
      <c r="F694" s="90"/>
      <c r="H694" s="120"/>
    </row>
    <row r="695" spans="1:8" s="119" customFormat="1" ht="12.75" x14ac:dyDescent="0.2">
      <c r="A695" s="196"/>
      <c r="B695" s="197"/>
      <c r="C695" s="198"/>
      <c r="D695" s="248"/>
      <c r="E695" s="266"/>
      <c r="F695" s="90"/>
      <c r="H695" s="120"/>
    </row>
    <row r="696" spans="1:8" s="119" customFormat="1" ht="12.75" x14ac:dyDescent="0.2">
      <c r="A696" s="196"/>
      <c r="B696" s="197"/>
      <c r="C696" s="198"/>
      <c r="D696" s="248"/>
      <c r="E696" s="266"/>
      <c r="F696" s="90"/>
      <c r="H696" s="120"/>
    </row>
    <row r="697" spans="1:8" s="119" customFormat="1" ht="12.75" x14ac:dyDescent="0.2">
      <c r="A697" s="196"/>
      <c r="B697" s="197"/>
      <c r="C697" s="198"/>
      <c r="D697" s="248"/>
      <c r="E697" s="266"/>
      <c r="F697" s="90"/>
      <c r="H697" s="120"/>
    </row>
    <row r="698" spans="1:8" s="119" customFormat="1" ht="12.75" x14ac:dyDescent="0.2">
      <c r="A698" s="196"/>
      <c r="B698" s="197"/>
      <c r="C698" s="198"/>
      <c r="D698" s="248"/>
      <c r="E698" s="266"/>
      <c r="F698" s="90"/>
      <c r="H698" s="120"/>
    </row>
    <row r="699" spans="1:8" s="119" customFormat="1" ht="12.75" x14ac:dyDescent="0.2">
      <c r="A699" s="196"/>
      <c r="B699" s="197"/>
      <c r="C699" s="198"/>
      <c r="D699" s="248"/>
      <c r="E699" s="266"/>
      <c r="F699" s="90"/>
      <c r="H699" s="120"/>
    </row>
    <row r="700" spans="1:8" s="119" customFormat="1" ht="12.75" x14ac:dyDescent="0.2">
      <c r="A700" s="196"/>
      <c r="B700" s="197"/>
      <c r="C700" s="198"/>
      <c r="D700" s="248"/>
      <c r="E700" s="266"/>
      <c r="F700" s="90"/>
      <c r="H700" s="120"/>
    </row>
    <row r="701" spans="1:8" s="119" customFormat="1" ht="12.75" x14ac:dyDescent="0.2">
      <c r="A701" s="196"/>
      <c r="B701" s="197"/>
      <c r="C701" s="198"/>
      <c r="D701" s="248"/>
      <c r="E701" s="266"/>
      <c r="F701" s="90"/>
      <c r="H701" s="120"/>
    </row>
    <row r="702" spans="1:8" s="119" customFormat="1" ht="12.75" x14ac:dyDescent="0.2">
      <c r="A702" s="196"/>
      <c r="B702" s="197"/>
      <c r="C702" s="198"/>
      <c r="D702" s="248"/>
      <c r="E702" s="266"/>
      <c r="F702" s="90"/>
      <c r="H702" s="120"/>
    </row>
    <row r="703" spans="1:8" s="119" customFormat="1" ht="12.75" x14ac:dyDescent="0.2">
      <c r="A703" s="196"/>
      <c r="B703" s="197"/>
      <c r="C703" s="198"/>
      <c r="D703" s="248"/>
      <c r="E703" s="266"/>
      <c r="F703" s="90"/>
      <c r="H703" s="120"/>
    </row>
    <row r="704" spans="1:8" s="119" customFormat="1" ht="12.75" x14ac:dyDescent="0.2">
      <c r="A704" s="196"/>
      <c r="B704" s="197"/>
      <c r="C704" s="198"/>
      <c r="D704" s="248"/>
      <c r="E704" s="266"/>
      <c r="F704" s="90"/>
      <c r="H704" s="120"/>
    </row>
    <row r="705" spans="1:8" s="119" customFormat="1" ht="12.75" x14ac:dyDescent="0.2">
      <c r="A705" s="196"/>
      <c r="B705" s="197"/>
      <c r="C705" s="198"/>
      <c r="D705" s="248"/>
      <c r="E705" s="266"/>
      <c r="F705" s="90"/>
      <c r="H705" s="120"/>
    </row>
    <row r="706" spans="1:8" s="119" customFormat="1" ht="12.75" x14ac:dyDescent="0.2">
      <c r="A706" s="196"/>
      <c r="B706" s="197"/>
      <c r="C706" s="198"/>
      <c r="D706" s="248"/>
      <c r="E706" s="266"/>
      <c r="F706" s="90"/>
      <c r="H706" s="120"/>
    </row>
    <row r="707" spans="1:8" s="119" customFormat="1" ht="12.75" x14ac:dyDescent="0.2">
      <c r="A707" s="196"/>
      <c r="B707" s="197"/>
      <c r="C707" s="198"/>
      <c r="D707" s="248"/>
      <c r="E707" s="266"/>
      <c r="F707" s="90"/>
      <c r="H707" s="120"/>
    </row>
    <row r="708" spans="1:8" s="119" customFormat="1" ht="12.75" x14ac:dyDescent="0.2">
      <c r="A708" s="196"/>
      <c r="B708" s="197"/>
      <c r="C708" s="198"/>
      <c r="D708" s="248"/>
      <c r="E708" s="266"/>
      <c r="F708" s="90"/>
      <c r="H708" s="120"/>
    </row>
    <row r="709" spans="1:8" s="119" customFormat="1" ht="12.75" x14ac:dyDescent="0.2">
      <c r="A709" s="196"/>
      <c r="B709" s="197"/>
      <c r="C709" s="198"/>
      <c r="D709" s="248"/>
      <c r="E709" s="266"/>
      <c r="F709" s="90"/>
      <c r="H709" s="120"/>
    </row>
    <row r="710" spans="1:8" s="119" customFormat="1" ht="12.75" x14ac:dyDescent="0.2">
      <c r="A710" s="196"/>
      <c r="B710" s="197"/>
      <c r="C710" s="198"/>
      <c r="D710" s="248"/>
      <c r="E710" s="266"/>
      <c r="F710" s="90"/>
      <c r="H710" s="120"/>
    </row>
    <row r="711" spans="1:8" s="119" customFormat="1" ht="12.75" x14ac:dyDescent="0.2">
      <c r="A711" s="196"/>
      <c r="B711" s="197"/>
      <c r="C711" s="198"/>
      <c r="D711" s="248"/>
      <c r="E711" s="266"/>
      <c r="F711" s="90"/>
      <c r="H711" s="120"/>
    </row>
    <row r="712" spans="1:8" s="119" customFormat="1" ht="12.75" x14ac:dyDescent="0.2">
      <c r="A712" s="196"/>
      <c r="B712" s="197"/>
      <c r="C712" s="198"/>
      <c r="D712" s="248"/>
      <c r="E712" s="266"/>
      <c r="F712" s="90"/>
      <c r="H712" s="120"/>
    </row>
    <row r="713" spans="1:8" s="119" customFormat="1" ht="12.75" x14ac:dyDescent="0.2">
      <c r="A713" s="196"/>
      <c r="B713" s="197"/>
      <c r="C713" s="198"/>
      <c r="D713" s="248"/>
      <c r="E713" s="266"/>
      <c r="F713" s="90"/>
      <c r="H713" s="120"/>
    </row>
    <row r="714" spans="1:8" s="119" customFormat="1" ht="12.75" x14ac:dyDescent="0.2">
      <c r="A714" s="196"/>
      <c r="B714" s="197"/>
      <c r="C714" s="198"/>
      <c r="D714" s="248"/>
      <c r="E714" s="266"/>
      <c r="F714" s="90"/>
      <c r="H714" s="120"/>
    </row>
    <row r="715" spans="1:8" s="119" customFormat="1" ht="12.75" x14ac:dyDescent="0.2">
      <c r="A715" s="196"/>
      <c r="B715" s="197"/>
      <c r="C715" s="198"/>
      <c r="D715" s="248"/>
      <c r="E715" s="266"/>
      <c r="F715" s="90"/>
      <c r="H715" s="120"/>
    </row>
    <row r="716" spans="1:8" s="119" customFormat="1" ht="12.75" x14ac:dyDescent="0.2">
      <c r="A716" s="196"/>
      <c r="B716" s="197"/>
      <c r="C716" s="198"/>
      <c r="D716" s="248"/>
      <c r="E716" s="266"/>
      <c r="F716" s="90"/>
      <c r="H716" s="120"/>
    </row>
    <row r="717" spans="1:8" s="119" customFormat="1" ht="12.75" x14ac:dyDescent="0.2">
      <c r="A717" s="196"/>
      <c r="B717" s="197"/>
      <c r="C717" s="198"/>
      <c r="D717" s="248"/>
      <c r="E717" s="266"/>
      <c r="F717" s="90"/>
      <c r="H717" s="120"/>
    </row>
    <row r="718" spans="1:8" s="119" customFormat="1" ht="12.75" x14ac:dyDescent="0.2">
      <c r="A718" s="196"/>
      <c r="B718" s="197"/>
      <c r="C718" s="198"/>
      <c r="D718" s="248"/>
      <c r="E718" s="266"/>
      <c r="F718" s="90"/>
      <c r="H718" s="120"/>
    </row>
    <row r="719" spans="1:8" s="119" customFormat="1" ht="12.75" x14ac:dyDescent="0.2">
      <c r="A719" s="196"/>
      <c r="B719" s="197"/>
      <c r="C719" s="198"/>
      <c r="D719" s="248"/>
      <c r="E719" s="266"/>
      <c r="F719" s="90"/>
      <c r="H719" s="120"/>
    </row>
    <row r="720" spans="1:8" s="119" customFormat="1" ht="12.75" x14ac:dyDescent="0.2">
      <c r="A720" s="196"/>
      <c r="B720" s="197"/>
      <c r="C720" s="198"/>
      <c r="D720" s="248"/>
      <c r="E720" s="266"/>
      <c r="F720" s="90"/>
      <c r="H720" s="120"/>
    </row>
    <row r="721" spans="1:8" s="119" customFormat="1" ht="12.75" x14ac:dyDescent="0.2">
      <c r="A721" s="196"/>
      <c r="B721" s="197"/>
      <c r="C721" s="198"/>
      <c r="D721" s="248"/>
      <c r="E721" s="266"/>
      <c r="F721" s="90"/>
      <c r="H721" s="120"/>
    </row>
    <row r="722" spans="1:8" s="119" customFormat="1" ht="12.75" x14ac:dyDescent="0.2">
      <c r="A722" s="196"/>
      <c r="B722" s="197"/>
      <c r="C722" s="198"/>
      <c r="D722" s="248"/>
      <c r="E722" s="266"/>
      <c r="F722" s="90"/>
      <c r="H722" s="120"/>
    </row>
    <row r="723" spans="1:8" s="119" customFormat="1" ht="12.75" x14ac:dyDescent="0.2">
      <c r="A723" s="196"/>
      <c r="B723" s="197"/>
      <c r="C723" s="198"/>
      <c r="D723" s="248"/>
      <c r="E723" s="266"/>
      <c r="F723" s="90"/>
      <c r="H723" s="120"/>
    </row>
    <row r="724" spans="1:8" s="119" customFormat="1" ht="12.75" x14ac:dyDescent="0.2">
      <c r="A724" s="196"/>
      <c r="B724" s="197"/>
      <c r="C724" s="198"/>
      <c r="D724" s="248"/>
      <c r="E724" s="266"/>
      <c r="F724" s="90"/>
      <c r="H724" s="120"/>
    </row>
    <row r="725" spans="1:8" s="119" customFormat="1" ht="12.75" x14ac:dyDescent="0.2">
      <c r="A725" s="196"/>
      <c r="B725" s="197"/>
      <c r="C725" s="198"/>
      <c r="D725" s="248"/>
      <c r="E725" s="266"/>
      <c r="F725" s="90"/>
      <c r="H725" s="120"/>
    </row>
    <row r="726" spans="1:8" s="119" customFormat="1" ht="12.75" x14ac:dyDescent="0.2">
      <c r="A726" s="196"/>
      <c r="B726" s="197"/>
      <c r="C726" s="198"/>
      <c r="D726" s="248"/>
      <c r="E726" s="266"/>
      <c r="F726" s="90"/>
      <c r="H726" s="120"/>
    </row>
    <row r="727" spans="1:8" s="119" customFormat="1" ht="12.75" x14ac:dyDescent="0.2">
      <c r="A727" s="196"/>
      <c r="B727" s="197"/>
      <c r="C727" s="198"/>
      <c r="D727" s="248"/>
      <c r="E727" s="266"/>
      <c r="F727" s="90"/>
      <c r="H727" s="120"/>
    </row>
    <row r="728" spans="1:8" s="119" customFormat="1" ht="12.75" x14ac:dyDescent="0.2">
      <c r="A728" s="196"/>
      <c r="B728" s="197"/>
      <c r="C728" s="198"/>
      <c r="D728" s="248"/>
      <c r="E728" s="266"/>
      <c r="F728" s="90"/>
      <c r="H728" s="120"/>
    </row>
    <row r="729" spans="1:8" s="119" customFormat="1" ht="12.75" x14ac:dyDescent="0.2">
      <c r="A729" s="196"/>
      <c r="B729" s="197"/>
      <c r="C729" s="198"/>
      <c r="D729" s="248"/>
      <c r="E729" s="266"/>
      <c r="F729" s="90"/>
      <c r="H729" s="120"/>
    </row>
    <row r="730" spans="1:8" s="119" customFormat="1" ht="12.75" x14ac:dyDescent="0.2">
      <c r="A730" s="196"/>
      <c r="B730" s="197"/>
      <c r="C730" s="198"/>
      <c r="D730" s="248"/>
      <c r="E730" s="266"/>
      <c r="F730" s="90"/>
      <c r="H730" s="120"/>
    </row>
    <row r="731" spans="1:8" s="119" customFormat="1" ht="12.75" x14ac:dyDescent="0.2">
      <c r="A731" s="196"/>
      <c r="B731" s="197"/>
      <c r="C731" s="198"/>
      <c r="D731" s="248"/>
      <c r="E731" s="266"/>
      <c r="F731" s="90"/>
      <c r="H731" s="120"/>
    </row>
    <row r="732" spans="1:8" s="119" customFormat="1" ht="12.75" x14ac:dyDescent="0.2">
      <c r="A732" s="196"/>
      <c r="B732" s="197"/>
      <c r="C732" s="198"/>
      <c r="D732" s="248"/>
      <c r="E732" s="266"/>
      <c r="F732" s="90"/>
      <c r="H732" s="120"/>
    </row>
    <row r="733" spans="1:8" s="119" customFormat="1" ht="12.75" x14ac:dyDescent="0.2">
      <c r="A733" s="196"/>
      <c r="B733" s="197"/>
      <c r="C733" s="198"/>
      <c r="D733" s="248"/>
      <c r="E733" s="266"/>
      <c r="F733" s="90"/>
      <c r="H733" s="120"/>
    </row>
    <row r="734" spans="1:8" s="119" customFormat="1" ht="12.75" x14ac:dyDescent="0.2">
      <c r="A734" s="196"/>
      <c r="B734" s="197"/>
      <c r="C734" s="198"/>
      <c r="D734" s="248"/>
      <c r="E734" s="266"/>
      <c r="F734" s="90"/>
      <c r="H734" s="120"/>
    </row>
    <row r="735" spans="1:8" s="119" customFormat="1" ht="12.75" x14ac:dyDescent="0.2">
      <c r="A735" s="196"/>
      <c r="B735" s="197"/>
      <c r="C735" s="198"/>
      <c r="D735" s="248"/>
      <c r="E735" s="266"/>
      <c r="F735" s="90"/>
      <c r="H735" s="120"/>
    </row>
    <row r="736" spans="1:8" s="119" customFormat="1" ht="12.75" x14ac:dyDescent="0.2">
      <c r="A736" s="196"/>
      <c r="B736" s="197"/>
      <c r="C736" s="198"/>
      <c r="D736" s="248"/>
      <c r="E736" s="266"/>
      <c r="F736" s="90"/>
      <c r="H736" s="120"/>
    </row>
    <row r="737" spans="1:8" s="119" customFormat="1" ht="12.75" x14ac:dyDescent="0.2">
      <c r="A737" s="196"/>
      <c r="B737" s="197"/>
      <c r="C737" s="198"/>
      <c r="D737" s="248"/>
      <c r="E737" s="266"/>
      <c r="F737" s="90"/>
      <c r="H737" s="120"/>
    </row>
    <row r="738" spans="1:8" s="119" customFormat="1" ht="12.75" x14ac:dyDescent="0.2">
      <c r="A738" s="196"/>
      <c r="B738" s="197"/>
      <c r="C738" s="198"/>
      <c r="D738" s="248"/>
      <c r="E738" s="266"/>
      <c r="F738" s="90"/>
      <c r="H738" s="120"/>
    </row>
    <row r="739" spans="1:8" s="119" customFormat="1" ht="12.75" x14ac:dyDescent="0.2">
      <c r="A739" s="196"/>
      <c r="B739" s="197"/>
      <c r="C739" s="198"/>
      <c r="D739" s="248"/>
      <c r="E739" s="266"/>
      <c r="F739" s="90"/>
      <c r="H739" s="120"/>
    </row>
    <row r="740" spans="1:8" s="119" customFormat="1" ht="12.75" x14ac:dyDescent="0.2">
      <c r="A740" s="196"/>
      <c r="B740" s="197"/>
      <c r="C740" s="198"/>
      <c r="D740" s="248"/>
      <c r="E740" s="266"/>
      <c r="F740" s="90"/>
      <c r="H740" s="120"/>
    </row>
    <row r="741" spans="1:8" s="119" customFormat="1" ht="12.75" x14ac:dyDescent="0.2">
      <c r="A741" s="196"/>
      <c r="B741" s="197"/>
      <c r="C741" s="198"/>
      <c r="D741" s="248"/>
      <c r="E741" s="266"/>
      <c r="F741" s="90"/>
      <c r="H741" s="120"/>
    </row>
    <row r="742" spans="1:8" s="119" customFormat="1" ht="12.75" x14ac:dyDescent="0.2">
      <c r="A742" s="196"/>
      <c r="B742" s="197"/>
      <c r="C742" s="198"/>
      <c r="D742" s="248"/>
      <c r="E742" s="266"/>
      <c r="F742" s="90"/>
      <c r="H742" s="120"/>
    </row>
    <row r="743" spans="1:8" s="119" customFormat="1" ht="12.75" x14ac:dyDescent="0.2">
      <c r="A743" s="196"/>
      <c r="B743" s="197"/>
      <c r="C743" s="198"/>
      <c r="D743" s="248"/>
      <c r="E743" s="266"/>
      <c r="F743" s="90"/>
      <c r="H743" s="120"/>
    </row>
    <row r="744" spans="1:8" s="119" customFormat="1" ht="12.75" x14ac:dyDescent="0.2">
      <c r="A744" s="196"/>
      <c r="B744" s="197"/>
      <c r="C744" s="198"/>
      <c r="D744" s="248"/>
      <c r="E744" s="266"/>
      <c r="F744" s="90"/>
      <c r="H744" s="120"/>
    </row>
    <row r="745" spans="1:8" s="119" customFormat="1" ht="12.75" x14ac:dyDescent="0.2">
      <c r="A745" s="196"/>
      <c r="B745" s="197"/>
      <c r="C745" s="198"/>
      <c r="D745" s="248"/>
      <c r="E745" s="266"/>
      <c r="F745" s="90"/>
      <c r="H745" s="120"/>
    </row>
    <row r="746" spans="1:8" s="119" customFormat="1" ht="12.75" x14ac:dyDescent="0.2">
      <c r="A746" s="196"/>
      <c r="B746" s="197"/>
      <c r="C746" s="198"/>
      <c r="D746" s="248"/>
      <c r="E746" s="266"/>
      <c r="F746" s="90"/>
      <c r="H746" s="120"/>
    </row>
    <row r="747" spans="1:8" s="119" customFormat="1" ht="12.75" x14ac:dyDescent="0.2">
      <c r="A747" s="196"/>
      <c r="B747" s="197"/>
      <c r="C747" s="198"/>
      <c r="D747" s="248"/>
      <c r="E747" s="266"/>
      <c r="F747" s="90"/>
      <c r="H747" s="120"/>
    </row>
    <row r="748" spans="1:8" s="119" customFormat="1" ht="12.75" x14ac:dyDescent="0.2">
      <c r="A748" s="196"/>
      <c r="B748" s="197"/>
      <c r="C748" s="198"/>
      <c r="D748" s="248"/>
      <c r="E748" s="266"/>
      <c r="F748" s="90"/>
      <c r="H748" s="120"/>
    </row>
    <row r="749" spans="1:8" s="119" customFormat="1" ht="12.75" x14ac:dyDescent="0.2">
      <c r="A749" s="196"/>
      <c r="B749" s="197"/>
      <c r="C749" s="198"/>
      <c r="D749" s="248"/>
      <c r="E749" s="266"/>
      <c r="F749" s="90"/>
      <c r="H749" s="120"/>
    </row>
    <row r="750" spans="1:8" s="119" customFormat="1" ht="12.75" x14ac:dyDescent="0.2">
      <c r="A750" s="196"/>
      <c r="B750" s="197"/>
      <c r="C750" s="198"/>
      <c r="D750" s="248"/>
      <c r="E750" s="266"/>
      <c r="F750" s="90"/>
      <c r="H750" s="120"/>
    </row>
    <row r="751" spans="1:8" s="119" customFormat="1" ht="12.75" x14ac:dyDescent="0.2">
      <c r="A751" s="196"/>
      <c r="B751" s="197"/>
      <c r="C751" s="198"/>
      <c r="D751" s="248"/>
      <c r="E751" s="266"/>
      <c r="F751" s="90"/>
      <c r="H751" s="120"/>
    </row>
    <row r="752" spans="1:8" s="119" customFormat="1" ht="12.75" x14ac:dyDescent="0.2">
      <c r="A752" s="196"/>
      <c r="B752" s="197"/>
      <c r="C752" s="198"/>
      <c r="D752" s="248"/>
      <c r="E752" s="266"/>
      <c r="F752" s="90"/>
      <c r="H752" s="120"/>
    </row>
    <row r="753" spans="1:8" s="119" customFormat="1" ht="12.75" x14ac:dyDescent="0.2">
      <c r="A753" s="196"/>
      <c r="B753" s="197"/>
      <c r="C753" s="198"/>
      <c r="D753" s="248"/>
      <c r="E753" s="266"/>
      <c r="F753" s="90"/>
      <c r="H753" s="120"/>
    </row>
    <row r="754" spans="1:8" s="119" customFormat="1" ht="12.75" x14ac:dyDescent="0.2">
      <c r="A754" s="196"/>
      <c r="B754" s="197"/>
      <c r="C754" s="198"/>
      <c r="D754" s="248"/>
      <c r="E754" s="266"/>
      <c r="F754" s="90"/>
      <c r="H754" s="120"/>
    </row>
    <row r="755" spans="1:8" s="119" customFormat="1" ht="12.75" x14ac:dyDescent="0.2">
      <c r="A755" s="196"/>
      <c r="B755" s="197"/>
      <c r="C755" s="198"/>
      <c r="D755" s="248"/>
      <c r="E755" s="266"/>
      <c r="F755" s="90"/>
      <c r="H755" s="120"/>
    </row>
    <row r="756" spans="1:8" s="119" customFormat="1" ht="12.75" x14ac:dyDescent="0.2">
      <c r="A756" s="196"/>
      <c r="B756" s="197"/>
      <c r="C756" s="198"/>
      <c r="D756" s="248"/>
      <c r="E756" s="266"/>
      <c r="F756" s="90"/>
      <c r="H756" s="120"/>
    </row>
    <row r="757" spans="1:8" s="119" customFormat="1" ht="12.75" x14ac:dyDescent="0.2">
      <c r="A757" s="196"/>
      <c r="B757" s="197"/>
      <c r="C757" s="198"/>
      <c r="D757" s="248"/>
      <c r="E757" s="266"/>
      <c r="F757" s="90"/>
      <c r="H757" s="120"/>
    </row>
    <row r="758" spans="1:8" s="119" customFormat="1" ht="12.75" x14ac:dyDescent="0.2">
      <c r="A758" s="196"/>
      <c r="B758" s="197"/>
      <c r="C758" s="198"/>
      <c r="D758" s="248"/>
      <c r="E758" s="266"/>
      <c r="F758" s="90"/>
      <c r="H758" s="120"/>
    </row>
    <row r="759" spans="1:8" s="119" customFormat="1" ht="12.75" x14ac:dyDescent="0.2">
      <c r="A759" s="196"/>
      <c r="B759" s="197"/>
      <c r="C759" s="198"/>
      <c r="D759" s="248"/>
      <c r="E759" s="266"/>
      <c r="F759" s="90"/>
      <c r="H759" s="120"/>
    </row>
    <row r="760" spans="1:8" s="119" customFormat="1" ht="12.75" x14ac:dyDescent="0.2">
      <c r="A760" s="196"/>
      <c r="B760" s="197"/>
      <c r="C760" s="198"/>
      <c r="D760" s="248"/>
      <c r="E760" s="266"/>
      <c r="F760" s="90"/>
      <c r="H760" s="120"/>
    </row>
    <row r="761" spans="1:8" s="119" customFormat="1" ht="12.75" x14ac:dyDescent="0.2">
      <c r="A761" s="196"/>
      <c r="B761" s="197"/>
      <c r="C761" s="198"/>
      <c r="D761" s="248"/>
      <c r="E761" s="266"/>
      <c r="F761" s="90"/>
      <c r="H761" s="120"/>
    </row>
    <row r="762" spans="1:8" s="119" customFormat="1" ht="12.75" x14ac:dyDescent="0.2">
      <c r="A762" s="196"/>
      <c r="B762" s="197"/>
      <c r="C762" s="198"/>
      <c r="D762" s="248"/>
      <c r="E762" s="266"/>
      <c r="F762" s="90"/>
      <c r="H762" s="120"/>
    </row>
    <row r="763" spans="1:8" s="119" customFormat="1" ht="12.75" x14ac:dyDescent="0.2">
      <c r="A763" s="196"/>
      <c r="B763" s="197"/>
      <c r="C763" s="198"/>
      <c r="D763" s="248"/>
      <c r="E763" s="266"/>
      <c r="F763" s="90"/>
      <c r="H763" s="120"/>
    </row>
    <row r="764" spans="1:8" s="119" customFormat="1" ht="12.75" x14ac:dyDescent="0.2">
      <c r="A764" s="196"/>
      <c r="B764" s="197"/>
      <c r="C764" s="198"/>
      <c r="D764" s="248"/>
      <c r="E764" s="266"/>
      <c r="F764" s="90"/>
      <c r="H764" s="120"/>
    </row>
    <row r="765" spans="1:8" s="119" customFormat="1" ht="12.75" x14ac:dyDescent="0.2">
      <c r="A765" s="196"/>
      <c r="B765" s="197"/>
      <c r="C765" s="198"/>
      <c r="D765" s="248"/>
      <c r="E765" s="266"/>
      <c r="F765" s="90"/>
      <c r="H765" s="120"/>
    </row>
    <row r="766" spans="1:8" s="119" customFormat="1" ht="12.75" x14ac:dyDescent="0.2">
      <c r="A766" s="196"/>
      <c r="B766" s="197"/>
      <c r="C766" s="198"/>
      <c r="D766" s="248"/>
      <c r="E766" s="266"/>
      <c r="F766" s="90"/>
      <c r="H766" s="120"/>
    </row>
    <row r="767" spans="1:8" s="119" customFormat="1" ht="12.75" x14ac:dyDescent="0.2">
      <c r="A767" s="196"/>
      <c r="B767" s="197"/>
      <c r="C767" s="198"/>
      <c r="D767" s="248"/>
      <c r="E767" s="266"/>
      <c r="F767" s="90"/>
      <c r="H767" s="120"/>
    </row>
    <row r="768" spans="1:8" s="119" customFormat="1" ht="12.75" x14ac:dyDescent="0.2">
      <c r="A768" s="196"/>
      <c r="B768" s="197"/>
      <c r="C768" s="198"/>
      <c r="D768" s="248"/>
      <c r="E768" s="266"/>
      <c r="F768" s="90"/>
      <c r="H768" s="120"/>
    </row>
    <row r="769" spans="1:8" s="119" customFormat="1" ht="12.75" x14ac:dyDescent="0.2">
      <c r="A769" s="196"/>
      <c r="B769" s="197"/>
      <c r="C769" s="198"/>
      <c r="D769" s="248"/>
      <c r="E769" s="266"/>
      <c r="F769" s="90"/>
      <c r="H769" s="120"/>
    </row>
    <row r="770" spans="1:8" s="119" customFormat="1" ht="12.75" x14ac:dyDescent="0.2">
      <c r="A770" s="196"/>
      <c r="B770" s="197"/>
      <c r="C770" s="198"/>
      <c r="D770" s="248"/>
      <c r="E770" s="266"/>
      <c r="F770" s="90"/>
      <c r="H770" s="120"/>
    </row>
    <row r="771" spans="1:8" s="119" customFormat="1" ht="12.75" x14ac:dyDescent="0.2">
      <c r="A771" s="196"/>
      <c r="B771" s="197"/>
      <c r="C771" s="198"/>
      <c r="D771" s="248"/>
      <c r="E771" s="266"/>
      <c r="F771" s="90"/>
      <c r="H771" s="120"/>
    </row>
    <row r="772" spans="1:8" s="119" customFormat="1" ht="12.75" x14ac:dyDescent="0.2">
      <c r="A772" s="196"/>
      <c r="B772" s="197"/>
      <c r="C772" s="198"/>
      <c r="D772" s="248"/>
      <c r="E772" s="266"/>
      <c r="F772" s="90"/>
      <c r="H772" s="120"/>
    </row>
    <row r="773" spans="1:8" s="119" customFormat="1" ht="12.75" x14ac:dyDescent="0.2">
      <c r="A773" s="196"/>
      <c r="B773" s="197"/>
      <c r="C773" s="198"/>
      <c r="D773" s="248"/>
      <c r="E773" s="266"/>
      <c r="F773" s="90"/>
      <c r="H773" s="120"/>
    </row>
    <row r="774" spans="1:8" s="119" customFormat="1" ht="12.75" x14ac:dyDescent="0.2">
      <c r="A774" s="196"/>
      <c r="B774" s="197"/>
      <c r="C774" s="198"/>
      <c r="D774" s="248"/>
      <c r="E774" s="266"/>
      <c r="F774" s="90"/>
      <c r="H774" s="120"/>
    </row>
    <row r="775" spans="1:8" s="119" customFormat="1" ht="12.75" x14ac:dyDescent="0.2">
      <c r="A775" s="196"/>
      <c r="B775" s="197"/>
      <c r="C775" s="198"/>
      <c r="D775" s="248"/>
      <c r="E775" s="266"/>
      <c r="F775" s="90"/>
      <c r="H775" s="120"/>
    </row>
    <row r="776" spans="1:8" s="119" customFormat="1" ht="12.75" x14ac:dyDescent="0.2">
      <c r="A776" s="196"/>
      <c r="B776" s="197"/>
      <c r="C776" s="198"/>
      <c r="D776" s="248"/>
      <c r="E776" s="266"/>
      <c r="F776" s="90"/>
      <c r="H776" s="120"/>
    </row>
    <row r="777" spans="1:8" s="119" customFormat="1" ht="12.75" x14ac:dyDescent="0.2">
      <c r="A777" s="196"/>
      <c r="B777" s="197"/>
      <c r="C777" s="198"/>
      <c r="D777" s="248"/>
      <c r="E777" s="266"/>
      <c r="F777" s="90"/>
      <c r="H777" s="120"/>
    </row>
    <row r="778" spans="1:8" s="119" customFormat="1" ht="12.75" x14ac:dyDescent="0.2">
      <c r="A778" s="196"/>
      <c r="B778" s="197"/>
      <c r="C778" s="198"/>
      <c r="D778" s="248"/>
      <c r="E778" s="266"/>
      <c r="F778" s="90"/>
      <c r="H778" s="120"/>
    </row>
    <row r="779" spans="1:8" s="119" customFormat="1" ht="12.75" x14ac:dyDescent="0.2">
      <c r="A779" s="196"/>
      <c r="B779" s="197"/>
      <c r="C779" s="198"/>
      <c r="D779" s="248"/>
      <c r="E779" s="266"/>
      <c r="F779" s="90"/>
      <c r="H779" s="120"/>
    </row>
    <row r="780" spans="1:8" s="119" customFormat="1" ht="12.75" x14ac:dyDescent="0.2">
      <c r="A780" s="196"/>
      <c r="B780" s="197"/>
      <c r="C780" s="198"/>
      <c r="D780" s="248"/>
      <c r="E780" s="266"/>
      <c r="F780" s="90"/>
      <c r="H780" s="120"/>
    </row>
    <row r="781" spans="1:8" s="119" customFormat="1" ht="12.75" x14ac:dyDescent="0.2">
      <c r="A781" s="196"/>
      <c r="B781" s="197"/>
      <c r="C781" s="198"/>
      <c r="D781" s="248"/>
      <c r="E781" s="266"/>
      <c r="F781" s="90"/>
      <c r="H781" s="120"/>
    </row>
    <row r="782" spans="1:8" s="119" customFormat="1" ht="12.75" x14ac:dyDescent="0.2">
      <c r="A782" s="196"/>
      <c r="B782" s="197"/>
      <c r="C782" s="198"/>
      <c r="D782" s="248"/>
      <c r="E782" s="266"/>
      <c r="F782" s="90"/>
      <c r="H782" s="120"/>
    </row>
    <row r="783" spans="1:8" s="119" customFormat="1" ht="12.75" x14ac:dyDescent="0.2">
      <c r="A783" s="196"/>
      <c r="B783" s="197"/>
      <c r="C783" s="198"/>
      <c r="D783" s="248"/>
      <c r="E783" s="266"/>
      <c r="F783" s="90"/>
      <c r="H783" s="120"/>
    </row>
    <row r="784" spans="1:8" s="119" customFormat="1" ht="12.75" x14ac:dyDescent="0.2">
      <c r="A784" s="196"/>
      <c r="B784" s="197"/>
      <c r="C784" s="198"/>
      <c r="D784" s="248"/>
      <c r="E784" s="266"/>
      <c r="F784" s="90"/>
      <c r="H784" s="120"/>
    </row>
    <row r="785" spans="1:8" s="119" customFormat="1" ht="12.75" x14ac:dyDescent="0.2">
      <c r="A785" s="196"/>
      <c r="B785" s="197"/>
      <c r="C785" s="198"/>
      <c r="D785" s="248"/>
      <c r="E785" s="266"/>
      <c r="F785" s="90"/>
      <c r="H785" s="120"/>
    </row>
    <row r="786" spans="1:8" s="119" customFormat="1" ht="12.75" x14ac:dyDescent="0.2">
      <c r="A786" s="196"/>
      <c r="B786" s="197"/>
      <c r="C786" s="198"/>
      <c r="D786" s="248"/>
      <c r="E786" s="266"/>
      <c r="F786" s="90"/>
      <c r="H786" s="120"/>
    </row>
    <row r="787" spans="1:8" s="119" customFormat="1" ht="12.75" x14ac:dyDescent="0.2">
      <c r="A787" s="196"/>
      <c r="B787" s="197"/>
      <c r="C787" s="198"/>
      <c r="D787" s="248"/>
      <c r="E787" s="266"/>
      <c r="F787" s="90"/>
      <c r="H787" s="120"/>
    </row>
    <row r="788" spans="1:8" s="119" customFormat="1" ht="12.75" x14ac:dyDescent="0.2">
      <c r="A788" s="196"/>
      <c r="B788" s="197"/>
      <c r="C788" s="198"/>
      <c r="D788" s="248"/>
      <c r="E788" s="266"/>
      <c r="F788" s="90"/>
      <c r="H788" s="120"/>
    </row>
    <row r="789" spans="1:8" s="119" customFormat="1" ht="12.75" x14ac:dyDescent="0.2">
      <c r="A789" s="196"/>
      <c r="B789" s="197"/>
      <c r="C789" s="198"/>
      <c r="D789" s="248"/>
      <c r="E789" s="266"/>
      <c r="F789" s="90"/>
      <c r="H789" s="120"/>
    </row>
    <row r="790" spans="1:8" s="119" customFormat="1" ht="12.75" x14ac:dyDescent="0.2">
      <c r="A790" s="196"/>
      <c r="B790" s="197"/>
      <c r="C790" s="198"/>
      <c r="D790" s="248"/>
      <c r="E790" s="266"/>
      <c r="F790" s="90"/>
      <c r="H790" s="120"/>
    </row>
    <row r="791" spans="1:8" s="119" customFormat="1" ht="12.75" x14ac:dyDescent="0.2">
      <c r="A791" s="196"/>
      <c r="B791" s="197"/>
      <c r="C791" s="198"/>
      <c r="D791" s="248"/>
      <c r="E791" s="266"/>
      <c r="F791" s="90"/>
      <c r="H791" s="120"/>
    </row>
    <row r="792" spans="1:8" s="119" customFormat="1" ht="12.75" x14ac:dyDescent="0.2">
      <c r="A792" s="196"/>
      <c r="B792" s="197"/>
      <c r="C792" s="198"/>
      <c r="D792" s="248"/>
      <c r="E792" s="266"/>
      <c r="F792" s="90"/>
      <c r="H792" s="120"/>
    </row>
    <row r="793" spans="1:8" s="119" customFormat="1" ht="12.75" x14ac:dyDescent="0.2">
      <c r="A793" s="196"/>
      <c r="B793" s="197"/>
      <c r="C793" s="198"/>
      <c r="D793" s="248"/>
      <c r="E793" s="266"/>
      <c r="F793" s="90"/>
      <c r="H793" s="120"/>
    </row>
    <row r="794" spans="1:8" s="119" customFormat="1" ht="12.75" x14ac:dyDescent="0.2">
      <c r="A794" s="196"/>
      <c r="B794" s="197"/>
      <c r="C794" s="198"/>
      <c r="D794" s="248"/>
      <c r="E794" s="266"/>
      <c r="F794" s="90"/>
      <c r="H794" s="120"/>
    </row>
    <row r="795" spans="1:8" s="119" customFormat="1" ht="12.75" x14ac:dyDescent="0.2">
      <c r="A795" s="196"/>
      <c r="B795" s="197"/>
      <c r="C795" s="198"/>
      <c r="D795" s="248"/>
      <c r="E795" s="266"/>
      <c r="F795" s="90"/>
      <c r="H795" s="120"/>
    </row>
    <row r="796" spans="1:8" s="119" customFormat="1" ht="12.75" x14ac:dyDescent="0.2">
      <c r="A796" s="196"/>
      <c r="B796" s="197"/>
      <c r="C796" s="198"/>
      <c r="D796" s="248"/>
      <c r="E796" s="266"/>
      <c r="F796" s="90"/>
      <c r="H796" s="120"/>
    </row>
    <row r="797" spans="1:8" s="119" customFormat="1" ht="12.75" x14ac:dyDescent="0.2">
      <c r="A797" s="196"/>
      <c r="B797" s="197"/>
      <c r="C797" s="198"/>
      <c r="D797" s="248"/>
      <c r="E797" s="266"/>
      <c r="F797" s="90"/>
      <c r="H797" s="120"/>
    </row>
    <row r="798" spans="1:8" s="119" customFormat="1" ht="12.75" x14ac:dyDescent="0.2">
      <c r="A798" s="196"/>
      <c r="B798" s="197"/>
      <c r="C798" s="198"/>
      <c r="D798" s="248"/>
      <c r="E798" s="266"/>
      <c r="F798" s="90"/>
      <c r="H798" s="120"/>
    </row>
    <row r="799" spans="1:8" s="119" customFormat="1" ht="12.75" x14ac:dyDescent="0.2">
      <c r="A799" s="196"/>
      <c r="B799" s="197"/>
      <c r="C799" s="198"/>
      <c r="D799" s="248"/>
      <c r="E799" s="266"/>
      <c r="F799" s="90"/>
      <c r="H799" s="120"/>
    </row>
    <row r="800" spans="1:8" s="119" customFormat="1" ht="12.75" x14ac:dyDescent="0.2">
      <c r="A800" s="196"/>
      <c r="B800" s="197"/>
      <c r="C800" s="198"/>
      <c r="D800" s="248"/>
      <c r="E800" s="266"/>
      <c r="F800" s="90"/>
      <c r="H800" s="120"/>
    </row>
    <row r="801" spans="1:8" s="119" customFormat="1" ht="12.75" x14ac:dyDescent="0.2">
      <c r="A801" s="196"/>
      <c r="B801" s="197"/>
      <c r="C801" s="198"/>
      <c r="D801" s="248"/>
      <c r="E801" s="266"/>
      <c r="F801" s="90"/>
      <c r="H801" s="120"/>
    </row>
    <row r="802" spans="1:8" s="119" customFormat="1" ht="12.75" x14ac:dyDescent="0.2">
      <c r="A802" s="196"/>
      <c r="B802" s="197"/>
      <c r="C802" s="198"/>
      <c r="D802" s="248"/>
      <c r="E802" s="266"/>
      <c r="F802" s="90"/>
      <c r="H802" s="120"/>
    </row>
    <row r="803" spans="1:8" s="119" customFormat="1" ht="12.75" x14ac:dyDescent="0.2">
      <c r="A803" s="196"/>
      <c r="B803" s="197"/>
      <c r="C803" s="198"/>
      <c r="D803" s="248"/>
      <c r="E803" s="266"/>
      <c r="F803" s="90"/>
      <c r="H803" s="120"/>
    </row>
    <row r="804" spans="1:8" s="119" customFormat="1" ht="12.75" x14ac:dyDescent="0.2">
      <c r="A804" s="196"/>
      <c r="B804" s="197"/>
      <c r="C804" s="198"/>
      <c r="D804" s="248"/>
      <c r="E804" s="266"/>
      <c r="F804" s="90"/>
      <c r="H804" s="120"/>
    </row>
    <row r="805" spans="1:8" s="119" customFormat="1" ht="12.75" x14ac:dyDescent="0.2">
      <c r="A805" s="196"/>
      <c r="B805" s="197"/>
      <c r="C805" s="198"/>
      <c r="D805" s="248"/>
      <c r="E805" s="266"/>
      <c r="F805" s="90"/>
      <c r="H805" s="120"/>
    </row>
    <row r="806" spans="1:8" s="119" customFormat="1" ht="12.75" x14ac:dyDescent="0.2">
      <c r="A806" s="196"/>
      <c r="B806" s="197"/>
      <c r="C806" s="198"/>
      <c r="D806" s="248"/>
      <c r="E806" s="266"/>
      <c r="F806" s="90"/>
      <c r="H806" s="120"/>
    </row>
    <row r="807" spans="1:8" s="119" customFormat="1" ht="12.75" x14ac:dyDescent="0.2">
      <c r="A807" s="196"/>
      <c r="B807" s="197"/>
      <c r="C807" s="198"/>
      <c r="D807" s="248"/>
      <c r="E807" s="266"/>
      <c r="F807" s="90"/>
      <c r="H807" s="120"/>
    </row>
    <row r="808" spans="1:8" s="119" customFormat="1" ht="12.75" x14ac:dyDescent="0.2">
      <c r="A808" s="196"/>
      <c r="B808" s="197"/>
      <c r="C808" s="198"/>
      <c r="D808" s="248"/>
      <c r="E808" s="266"/>
      <c r="F808" s="90"/>
      <c r="H808" s="120"/>
    </row>
    <row r="809" spans="1:8" s="119" customFormat="1" ht="12.75" x14ac:dyDescent="0.2">
      <c r="A809" s="196"/>
      <c r="B809" s="197"/>
      <c r="C809" s="198"/>
      <c r="D809" s="248"/>
      <c r="E809" s="266"/>
      <c r="F809" s="90"/>
      <c r="H809" s="120"/>
    </row>
    <row r="810" spans="1:8" s="119" customFormat="1" ht="12.75" x14ac:dyDescent="0.2">
      <c r="A810" s="196"/>
      <c r="B810" s="197"/>
      <c r="C810" s="198"/>
      <c r="D810" s="248"/>
      <c r="E810" s="266"/>
      <c r="F810" s="90"/>
      <c r="H810" s="120"/>
    </row>
    <row r="811" spans="1:8" s="119" customFormat="1" ht="12.75" x14ac:dyDescent="0.2">
      <c r="A811" s="196"/>
      <c r="B811" s="197"/>
      <c r="C811" s="198"/>
      <c r="D811" s="248"/>
      <c r="E811" s="266"/>
      <c r="F811" s="90"/>
      <c r="H811" s="120"/>
    </row>
    <row r="812" spans="1:8" s="119" customFormat="1" ht="12.75" x14ac:dyDescent="0.2">
      <c r="A812" s="196"/>
      <c r="B812" s="197"/>
      <c r="C812" s="198"/>
      <c r="D812" s="248"/>
      <c r="E812" s="266"/>
      <c r="F812" s="90"/>
      <c r="H812" s="120"/>
    </row>
    <row r="813" spans="1:8" s="119" customFormat="1" ht="12.75" x14ac:dyDescent="0.2">
      <c r="A813" s="196"/>
      <c r="B813" s="197"/>
      <c r="C813" s="198"/>
      <c r="D813" s="248"/>
      <c r="E813" s="266"/>
      <c r="F813" s="90"/>
      <c r="H813" s="120"/>
    </row>
    <row r="814" spans="1:8" s="119" customFormat="1" ht="12.75" x14ac:dyDescent="0.2">
      <c r="A814" s="196"/>
      <c r="B814" s="197"/>
      <c r="C814" s="198"/>
      <c r="D814" s="248"/>
      <c r="E814" s="266"/>
      <c r="F814" s="90"/>
      <c r="H814" s="120"/>
    </row>
    <row r="815" spans="1:8" s="119" customFormat="1" ht="12.75" x14ac:dyDescent="0.2">
      <c r="A815" s="196"/>
      <c r="B815" s="197"/>
      <c r="C815" s="198"/>
      <c r="D815" s="248"/>
      <c r="E815" s="266"/>
      <c r="F815" s="90"/>
      <c r="H815" s="120"/>
    </row>
    <row r="816" spans="1:8" s="119" customFormat="1" ht="12.75" x14ac:dyDescent="0.2">
      <c r="A816" s="196"/>
      <c r="B816" s="197"/>
      <c r="C816" s="198"/>
      <c r="D816" s="248"/>
      <c r="E816" s="266"/>
      <c r="F816" s="90"/>
      <c r="H816" s="120"/>
    </row>
    <row r="817" spans="1:8" s="119" customFormat="1" ht="12.75" x14ac:dyDescent="0.2">
      <c r="A817" s="196"/>
      <c r="B817" s="197"/>
      <c r="C817" s="198"/>
      <c r="D817" s="248"/>
      <c r="E817" s="266"/>
      <c r="F817" s="90"/>
      <c r="H817" s="120"/>
    </row>
    <row r="818" spans="1:8" s="119" customFormat="1" ht="12.75" x14ac:dyDescent="0.2">
      <c r="A818" s="196"/>
      <c r="B818" s="197"/>
      <c r="C818" s="198"/>
      <c r="D818" s="248"/>
      <c r="E818" s="266"/>
      <c r="F818" s="90"/>
      <c r="H818" s="120"/>
    </row>
    <row r="819" spans="1:8" s="119" customFormat="1" ht="12.75" x14ac:dyDescent="0.2">
      <c r="A819" s="196"/>
      <c r="B819" s="197"/>
      <c r="C819" s="198"/>
      <c r="D819" s="248"/>
      <c r="E819" s="266"/>
      <c r="F819" s="90"/>
      <c r="H819" s="120"/>
    </row>
    <row r="820" spans="1:8" s="119" customFormat="1" ht="12.75" x14ac:dyDescent="0.2">
      <c r="A820" s="196"/>
      <c r="B820" s="197"/>
      <c r="C820" s="198"/>
      <c r="D820" s="248"/>
      <c r="E820" s="266"/>
      <c r="F820" s="90"/>
      <c r="H820" s="120"/>
    </row>
    <row r="821" spans="1:8" s="119" customFormat="1" ht="12.75" x14ac:dyDescent="0.2">
      <c r="A821" s="196"/>
      <c r="B821" s="197"/>
      <c r="C821" s="198"/>
      <c r="D821" s="248"/>
      <c r="E821" s="266"/>
      <c r="F821" s="90"/>
      <c r="H821" s="120"/>
    </row>
    <row r="822" spans="1:8" s="119" customFormat="1" ht="12.75" x14ac:dyDescent="0.2">
      <c r="A822" s="196"/>
      <c r="B822" s="197"/>
      <c r="C822" s="198"/>
      <c r="D822" s="248"/>
      <c r="E822" s="266"/>
      <c r="F822" s="90"/>
      <c r="H822" s="120"/>
    </row>
    <row r="823" spans="1:8" s="119" customFormat="1" ht="12.75" x14ac:dyDescent="0.2">
      <c r="A823" s="196"/>
      <c r="B823" s="197"/>
      <c r="C823" s="198"/>
      <c r="D823" s="248"/>
      <c r="E823" s="266"/>
      <c r="F823" s="90"/>
      <c r="H823" s="120"/>
    </row>
    <row r="824" spans="1:8" s="119" customFormat="1" ht="12.75" x14ac:dyDescent="0.2">
      <c r="A824" s="196"/>
      <c r="B824" s="197"/>
      <c r="C824" s="198"/>
      <c r="D824" s="248"/>
      <c r="E824" s="266"/>
      <c r="F824" s="90"/>
      <c r="H824" s="120"/>
    </row>
    <row r="825" spans="1:8" s="119" customFormat="1" ht="12.75" x14ac:dyDescent="0.2">
      <c r="A825" s="196"/>
      <c r="B825" s="197"/>
      <c r="C825" s="198"/>
      <c r="D825" s="248"/>
      <c r="E825" s="266"/>
      <c r="F825" s="90"/>
      <c r="H825" s="120"/>
    </row>
    <row r="826" spans="1:8" s="119" customFormat="1" ht="12.75" x14ac:dyDescent="0.2">
      <c r="A826" s="196"/>
      <c r="B826" s="197"/>
      <c r="C826" s="198"/>
      <c r="D826" s="248"/>
      <c r="E826" s="266"/>
      <c r="F826" s="90"/>
      <c r="H826" s="120"/>
    </row>
    <row r="827" spans="1:8" s="119" customFormat="1" ht="12.75" x14ac:dyDescent="0.2">
      <c r="A827" s="196"/>
      <c r="B827" s="197"/>
      <c r="C827" s="198"/>
      <c r="D827" s="248"/>
      <c r="E827" s="266"/>
      <c r="F827" s="90"/>
      <c r="H827" s="120"/>
    </row>
    <row r="828" spans="1:8" s="119" customFormat="1" ht="12.75" x14ac:dyDescent="0.2">
      <c r="A828" s="196"/>
      <c r="B828" s="197"/>
      <c r="C828" s="198"/>
      <c r="D828" s="248"/>
      <c r="E828" s="266"/>
      <c r="F828" s="90"/>
      <c r="H828" s="120"/>
    </row>
    <row r="829" spans="1:8" s="119" customFormat="1" ht="12.75" x14ac:dyDescent="0.2">
      <c r="A829" s="196"/>
      <c r="B829" s="197"/>
      <c r="C829" s="198"/>
      <c r="D829" s="248"/>
      <c r="E829" s="266"/>
      <c r="F829" s="90"/>
      <c r="H829" s="120"/>
    </row>
    <row r="830" spans="1:8" s="119" customFormat="1" ht="12.75" x14ac:dyDescent="0.2">
      <c r="A830" s="196"/>
      <c r="B830" s="197"/>
      <c r="C830" s="198"/>
      <c r="D830" s="248"/>
      <c r="E830" s="266"/>
      <c r="F830" s="90"/>
      <c r="H830" s="120"/>
    </row>
    <row r="831" spans="1:8" s="119" customFormat="1" ht="12.75" x14ac:dyDescent="0.2">
      <c r="A831" s="196"/>
      <c r="B831" s="197"/>
      <c r="C831" s="198"/>
      <c r="D831" s="248"/>
      <c r="E831" s="266"/>
      <c r="F831" s="90"/>
      <c r="H831" s="120"/>
    </row>
    <row r="832" spans="1:8" s="119" customFormat="1" ht="12.75" x14ac:dyDescent="0.2">
      <c r="A832" s="196"/>
      <c r="B832" s="197"/>
      <c r="C832" s="198"/>
      <c r="D832" s="248"/>
      <c r="E832" s="266"/>
      <c r="F832" s="90"/>
      <c r="H832" s="120"/>
    </row>
    <row r="833" spans="1:8" s="119" customFormat="1" ht="12.75" x14ac:dyDescent="0.2">
      <c r="A833" s="196"/>
      <c r="B833" s="197"/>
      <c r="C833" s="198"/>
      <c r="D833" s="248"/>
      <c r="E833" s="266"/>
      <c r="F833" s="90"/>
      <c r="H833" s="120"/>
    </row>
    <row r="834" spans="1:8" s="119" customFormat="1" ht="12.75" x14ac:dyDescent="0.2">
      <c r="A834" s="196"/>
      <c r="B834" s="197"/>
      <c r="C834" s="198"/>
      <c r="D834" s="248"/>
      <c r="E834" s="266"/>
      <c r="F834" s="90"/>
      <c r="H834" s="120"/>
    </row>
    <row r="835" spans="1:8" s="119" customFormat="1" ht="12.75" x14ac:dyDescent="0.2">
      <c r="A835" s="196"/>
      <c r="B835" s="197"/>
      <c r="C835" s="198"/>
      <c r="D835" s="248"/>
      <c r="E835" s="266"/>
      <c r="F835" s="90"/>
      <c r="H835" s="120"/>
    </row>
    <row r="836" spans="1:8" s="119" customFormat="1" ht="12.75" x14ac:dyDescent="0.2">
      <c r="A836" s="196"/>
      <c r="B836" s="197"/>
      <c r="C836" s="198"/>
      <c r="D836" s="248"/>
      <c r="E836" s="266"/>
      <c r="F836" s="90"/>
      <c r="H836" s="120"/>
    </row>
    <row r="837" spans="1:8" s="119" customFormat="1" ht="12.75" x14ac:dyDescent="0.2">
      <c r="A837" s="196"/>
      <c r="B837" s="197"/>
      <c r="C837" s="198"/>
      <c r="D837" s="248"/>
      <c r="E837" s="266"/>
      <c r="F837" s="90"/>
      <c r="H837" s="120"/>
    </row>
    <row r="838" spans="1:8" s="119" customFormat="1" ht="12.75" x14ac:dyDescent="0.2">
      <c r="A838" s="196"/>
      <c r="B838" s="197"/>
      <c r="C838" s="198"/>
      <c r="D838" s="248"/>
      <c r="E838" s="266"/>
      <c r="F838" s="90"/>
      <c r="H838" s="120"/>
    </row>
    <row r="839" spans="1:8" s="119" customFormat="1" ht="12.75" x14ac:dyDescent="0.2">
      <c r="A839" s="196"/>
      <c r="B839" s="197"/>
      <c r="C839" s="198"/>
      <c r="D839" s="248"/>
      <c r="E839" s="266"/>
      <c r="F839" s="90"/>
      <c r="H839" s="120"/>
    </row>
    <row r="840" spans="1:8" s="119" customFormat="1" ht="12.75" x14ac:dyDescent="0.2">
      <c r="A840" s="196"/>
      <c r="B840" s="197"/>
      <c r="C840" s="198"/>
      <c r="D840" s="248"/>
      <c r="E840" s="266"/>
      <c r="F840" s="90"/>
      <c r="H840" s="120"/>
    </row>
    <row r="841" spans="1:8" s="119" customFormat="1" ht="12.75" x14ac:dyDescent="0.2">
      <c r="A841" s="196"/>
      <c r="B841" s="197"/>
      <c r="C841" s="198"/>
      <c r="D841" s="248"/>
      <c r="E841" s="266"/>
      <c r="F841" s="90"/>
      <c r="H841" s="120"/>
    </row>
    <row r="842" spans="1:8" s="119" customFormat="1" ht="12.75" x14ac:dyDescent="0.2">
      <c r="A842" s="196"/>
      <c r="B842" s="197"/>
      <c r="C842" s="198"/>
      <c r="D842" s="248"/>
      <c r="E842" s="266"/>
      <c r="F842" s="90"/>
      <c r="H842" s="120"/>
    </row>
    <row r="843" spans="1:8" s="119" customFormat="1" ht="12.75" x14ac:dyDescent="0.2">
      <c r="A843" s="196"/>
      <c r="B843" s="197"/>
      <c r="C843" s="198"/>
      <c r="D843" s="248"/>
      <c r="E843" s="266"/>
      <c r="F843" s="90"/>
      <c r="H843" s="120"/>
    </row>
    <row r="844" spans="1:8" s="119" customFormat="1" ht="12.75" x14ac:dyDescent="0.2">
      <c r="A844" s="196"/>
      <c r="B844" s="197"/>
      <c r="C844" s="198"/>
      <c r="D844" s="248"/>
      <c r="E844" s="266"/>
      <c r="F844" s="90"/>
      <c r="H844" s="120"/>
    </row>
    <row r="845" spans="1:8" s="119" customFormat="1" ht="12.75" x14ac:dyDescent="0.2">
      <c r="A845" s="196"/>
      <c r="B845" s="197"/>
      <c r="C845" s="198"/>
      <c r="D845" s="248"/>
      <c r="E845" s="266"/>
      <c r="F845" s="90"/>
      <c r="H845" s="120"/>
    </row>
    <row r="846" spans="1:8" s="119" customFormat="1" ht="12.75" x14ac:dyDescent="0.2">
      <c r="A846" s="196"/>
      <c r="B846" s="197"/>
      <c r="C846" s="198"/>
      <c r="D846" s="248"/>
      <c r="E846" s="266"/>
      <c r="F846" s="90"/>
      <c r="H846" s="120"/>
    </row>
    <row r="847" spans="1:8" s="119" customFormat="1" ht="12.75" x14ac:dyDescent="0.2">
      <c r="A847" s="196"/>
      <c r="B847" s="197"/>
      <c r="C847" s="198"/>
      <c r="D847" s="248"/>
      <c r="E847" s="266"/>
      <c r="F847" s="90"/>
      <c r="H847" s="120"/>
    </row>
    <row r="848" spans="1:8" s="119" customFormat="1" ht="12.75" x14ac:dyDescent="0.2">
      <c r="A848" s="196"/>
      <c r="B848" s="197"/>
      <c r="C848" s="198"/>
      <c r="D848" s="248"/>
      <c r="E848" s="266"/>
      <c r="F848" s="90"/>
      <c r="H848" s="120"/>
    </row>
    <row r="849" spans="1:8" s="119" customFormat="1" ht="12.75" x14ac:dyDescent="0.2">
      <c r="A849" s="196"/>
      <c r="B849" s="197"/>
      <c r="C849" s="198"/>
      <c r="D849" s="248"/>
      <c r="E849" s="266"/>
      <c r="F849" s="90"/>
      <c r="H849" s="120"/>
    </row>
    <row r="850" spans="1:8" s="119" customFormat="1" ht="12.75" x14ac:dyDescent="0.2">
      <c r="A850" s="196"/>
      <c r="B850" s="197"/>
      <c r="C850" s="198"/>
      <c r="D850" s="248"/>
      <c r="E850" s="266"/>
      <c r="F850" s="90"/>
      <c r="H850" s="120"/>
    </row>
    <row r="851" spans="1:8" s="119" customFormat="1" ht="12.75" x14ac:dyDescent="0.2">
      <c r="A851" s="196"/>
      <c r="B851" s="197"/>
      <c r="C851" s="198"/>
      <c r="D851" s="248"/>
      <c r="E851" s="266"/>
      <c r="F851" s="90"/>
      <c r="H851" s="120"/>
    </row>
    <row r="852" spans="1:8" s="119" customFormat="1" ht="12.75" x14ac:dyDescent="0.2">
      <c r="A852" s="196"/>
      <c r="B852" s="197"/>
      <c r="C852" s="198"/>
      <c r="D852" s="248"/>
      <c r="E852" s="266"/>
      <c r="F852" s="90"/>
      <c r="H852" s="120"/>
    </row>
    <row r="853" spans="1:8" s="119" customFormat="1" ht="12.75" x14ac:dyDescent="0.2">
      <c r="A853" s="196"/>
      <c r="B853" s="197"/>
      <c r="C853" s="198"/>
      <c r="D853" s="248"/>
      <c r="E853" s="266"/>
      <c r="F853" s="90"/>
      <c r="H853" s="120"/>
    </row>
    <row r="854" spans="1:8" s="119" customFormat="1" ht="12.75" x14ac:dyDescent="0.2">
      <c r="A854" s="196"/>
      <c r="B854" s="197"/>
      <c r="C854" s="198"/>
      <c r="D854" s="248"/>
      <c r="E854" s="266"/>
      <c r="F854" s="90"/>
      <c r="H854" s="120"/>
    </row>
    <row r="855" spans="1:8" s="119" customFormat="1" ht="12.75" x14ac:dyDescent="0.2">
      <c r="A855" s="196"/>
      <c r="B855" s="197"/>
      <c r="C855" s="198"/>
      <c r="D855" s="248"/>
      <c r="E855" s="266"/>
      <c r="F855" s="90"/>
      <c r="H855" s="120"/>
    </row>
    <row r="856" spans="1:8" s="119" customFormat="1" ht="12.75" x14ac:dyDescent="0.2">
      <c r="A856" s="196"/>
      <c r="B856" s="197"/>
      <c r="C856" s="198"/>
      <c r="D856" s="248"/>
      <c r="E856" s="266"/>
      <c r="F856" s="90"/>
      <c r="H856" s="120"/>
    </row>
    <row r="857" spans="1:8" s="119" customFormat="1" ht="12.75" x14ac:dyDescent="0.2">
      <c r="A857" s="196"/>
      <c r="B857" s="197"/>
      <c r="C857" s="198"/>
      <c r="D857" s="248"/>
      <c r="E857" s="266"/>
      <c r="F857" s="90"/>
      <c r="H857" s="120"/>
    </row>
    <row r="858" spans="1:8" s="119" customFormat="1" ht="12.75" x14ac:dyDescent="0.2">
      <c r="A858" s="196"/>
      <c r="B858" s="197"/>
      <c r="C858" s="198"/>
      <c r="D858" s="248"/>
      <c r="E858" s="266"/>
      <c r="F858" s="90"/>
      <c r="H858" s="120"/>
    </row>
    <row r="859" spans="1:8" s="119" customFormat="1" ht="12.75" x14ac:dyDescent="0.2">
      <c r="A859" s="196"/>
      <c r="B859" s="197"/>
      <c r="C859" s="198"/>
      <c r="D859" s="248"/>
      <c r="E859" s="266"/>
      <c r="F859" s="90"/>
      <c r="H859" s="120"/>
    </row>
    <row r="860" spans="1:8" s="119" customFormat="1" ht="12.75" x14ac:dyDescent="0.2">
      <c r="A860" s="196"/>
      <c r="B860" s="197"/>
      <c r="C860" s="198"/>
      <c r="D860" s="248"/>
      <c r="E860" s="266"/>
      <c r="F860" s="90"/>
      <c r="H860" s="120"/>
    </row>
    <row r="861" spans="1:8" s="119" customFormat="1" ht="12.75" x14ac:dyDescent="0.2">
      <c r="A861" s="196"/>
      <c r="B861" s="197"/>
      <c r="C861" s="198"/>
      <c r="D861" s="248"/>
      <c r="E861" s="266"/>
      <c r="F861" s="90"/>
      <c r="H861" s="120"/>
    </row>
    <row r="862" spans="1:8" s="119" customFormat="1" ht="12.75" x14ac:dyDescent="0.2">
      <c r="A862" s="196"/>
      <c r="B862" s="197"/>
      <c r="C862" s="198"/>
      <c r="D862" s="248"/>
      <c r="E862" s="266"/>
      <c r="F862" s="90"/>
      <c r="H862" s="120"/>
    </row>
    <row r="863" spans="1:8" s="119" customFormat="1" ht="12.75" x14ac:dyDescent="0.2">
      <c r="A863" s="196"/>
      <c r="B863" s="197"/>
      <c r="C863" s="198"/>
      <c r="D863" s="248"/>
      <c r="E863" s="266"/>
      <c r="F863" s="90"/>
      <c r="H863" s="120"/>
    </row>
    <row r="864" spans="1:8" s="119" customFormat="1" ht="12.75" x14ac:dyDescent="0.2">
      <c r="A864" s="196"/>
      <c r="B864" s="197"/>
      <c r="C864" s="198"/>
      <c r="D864" s="248"/>
      <c r="E864" s="266"/>
      <c r="F864" s="90"/>
      <c r="H864" s="120"/>
    </row>
    <row r="865" spans="1:8" s="119" customFormat="1" ht="12.75" x14ac:dyDescent="0.2">
      <c r="A865" s="196"/>
      <c r="B865" s="197"/>
      <c r="C865" s="198"/>
      <c r="D865" s="248"/>
      <c r="E865" s="266"/>
      <c r="F865" s="90"/>
      <c r="H865" s="120"/>
    </row>
    <row r="866" spans="1:8" s="119" customFormat="1" ht="12.75" x14ac:dyDescent="0.2">
      <c r="A866" s="196"/>
      <c r="B866" s="197"/>
      <c r="C866" s="198"/>
      <c r="D866" s="248"/>
      <c r="E866" s="266"/>
      <c r="F866" s="90"/>
      <c r="H866" s="120"/>
    </row>
    <row r="867" spans="1:8" s="119" customFormat="1" ht="12.75" x14ac:dyDescent="0.2">
      <c r="A867" s="196"/>
      <c r="B867" s="197"/>
      <c r="C867" s="198"/>
      <c r="D867" s="248"/>
      <c r="E867" s="266"/>
      <c r="F867" s="90"/>
      <c r="H867" s="120"/>
    </row>
    <row r="868" spans="1:8" s="119" customFormat="1" ht="12.75" x14ac:dyDescent="0.2">
      <c r="A868" s="196"/>
      <c r="B868" s="197"/>
      <c r="C868" s="198"/>
      <c r="D868" s="248"/>
      <c r="E868" s="266"/>
      <c r="F868" s="90"/>
      <c r="H868" s="120"/>
    </row>
    <row r="869" spans="1:8" s="119" customFormat="1" ht="12.75" x14ac:dyDescent="0.2">
      <c r="A869" s="196"/>
      <c r="B869" s="197"/>
      <c r="C869" s="198"/>
      <c r="D869" s="248"/>
      <c r="E869" s="266"/>
      <c r="F869" s="90"/>
      <c r="H869" s="120"/>
    </row>
    <row r="870" spans="1:8" s="119" customFormat="1" ht="12.75" x14ac:dyDescent="0.2">
      <c r="A870" s="196"/>
      <c r="B870" s="197"/>
      <c r="C870" s="198"/>
      <c r="D870" s="248"/>
      <c r="E870" s="266"/>
      <c r="F870" s="90"/>
      <c r="H870" s="120"/>
    </row>
    <row r="871" spans="1:8" s="119" customFormat="1" ht="12.75" x14ac:dyDescent="0.2">
      <c r="A871" s="196"/>
      <c r="B871" s="197"/>
      <c r="C871" s="198"/>
      <c r="D871" s="248"/>
      <c r="E871" s="266"/>
      <c r="F871" s="90"/>
      <c r="H871" s="120"/>
    </row>
    <row r="872" spans="1:8" s="119" customFormat="1" ht="12.75" x14ac:dyDescent="0.2">
      <c r="A872" s="196"/>
      <c r="B872" s="197"/>
      <c r="C872" s="198"/>
      <c r="D872" s="248"/>
      <c r="E872" s="266"/>
      <c r="F872" s="90"/>
      <c r="H872" s="120"/>
    </row>
    <row r="873" spans="1:8" s="119" customFormat="1" ht="12.75" x14ac:dyDescent="0.2">
      <c r="A873" s="196"/>
      <c r="B873" s="197"/>
      <c r="C873" s="198"/>
      <c r="D873" s="248"/>
      <c r="E873" s="266"/>
      <c r="F873" s="90"/>
      <c r="H873" s="120"/>
    </row>
    <row r="874" spans="1:8" s="119" customFormat="1" ht="12.75" x14ac:dyDescent="0.2">
      <c r="A874" s="196"/>
      <c r="B874" s="197"/>
      <c r="C874" s="198"/>
      <c r="D874" s="248"/>
      <c r="E874" s="266"/>
      <c r="F874" s="90"/>
      <c r="H874" s="120"/>
    </row>
    <row r="875" spans="1:8" s="119" customFormat="1" ht="12.75" x14ac:dyDescent="0.2">
      <c r="A875" s="196"/>
      <c r="B875" s="197"/>
      <c r="C875" s="198"/>
      <c r="D875" s="248"/>
      <c r="E875" s="266"/>
      <c r="F875" s="90"/>
      <c r="H875" s="120"/>
    </row>
    <row r="876" spans="1:8" s="119" customFormat="1" ht="12.75" x14ac:dyDescent="0.2">
      <c r="A876" s="196"/>
      <c r="B876" s="197"/>
      <c r="C876" s="198"/>
      <c r="D876" s="248"/>
      <c r="E876" s="266"/>
      <c r="F876" s="90"/>
      <c r="H876" s="120"/>
    </row>
    <row r="877" spans="1:8" s="119" customFormat="1" ht="12.75" x14ac:dyDescent="0.2">
      <c r="A877" s="196"/>
      <c r="B877" s="197"/>
      <c r="C877" s="198"/>
      <c r="D877" s="248"/>
      <c r="E877" s="266"/>
      <c r="F877" s="90"/>
      <c r="H877" s="120"/>
    </row>
    <row r="878" spans="1:8" s="119" customFormat="1" ht="12.75" x14ac:dyDescent="0.2">
      <c r="A878" s="196"/>
      <c r="B878" s="197"/>
      <c r="C878" s="198"/>
      <c r="D878" s="248"/>
      <c r="E878" s="266"/>
      <c r="F878" s="90"/>
      <c r="H878" s="120"/>
    </row>
    <row r="879" spans="1:8" s="119" customFormat="1" ht="12.75" x14ac:dyDescent="0.2">
      <c r="A879" s="196"/>
      <c r="B879" s="197"/>
      <c r="C879" s="198"/>
      <c r="D879" s="248"/>
      <c r="E879" s="266"/>
      <c r="F879" s="90"/>
      <c r="H879" s="120"/>
    </row>
    <row r="880" spans="1:8" s="119" customFormat="1" ht="12.75" x14ac:dyDescent="0.2">
      <c r="A880" s="196"/>
      <c r="B880" s="197"/>
      <c r="C880" s="198"/>
      <c r="D880" s="248"/>
      <c r="E880" s="266"/>
      <c r="F880" s="90"/>
      <c r="H880" s="120"/>
    </row>
    <row r="881" spans="1:8" s="119" customFormat="1" ht="12.75" x14ac:dyDescent="0.2">
      <c r="A881" s="196"/>
      <c r="B881" s="197"/>
      <c r="C881" s="198"/>
      <c r="D881" s="248"/>
      <c r="E881" s="266"/>
      <c r="F881" s="90"/>
      <c r="H881" s="120"/>
    </row>
    <row r="882" spans="1:8" s="119" customFormat="1" ht="12.75" x14ac:dyDescent="0.2">
      <c r="A882" s="196"/>
      <c r="B882" s="197"/>
      <c r="C882" s="198"/>
      <c r="D882" s="248"/>
      <c r="E882" s="266"/>
      <c r="F882" s="90"/>
      <c r="H882" s="120"/>
    </row>
    <row r="883" spans="1:8" s="119" customFormat="1" ht="12.75" x14ac:dyDescent="0.2">
      <c r="A883" s="196"/>
      <c r="B883" s="197"/>
      <c r="C883" s="198"/>
      <c r="D883" s="248"/>
      <c r="E883" s="266"/>
      <c r="F883" s="90"/>
      <c r="H883" s="120"/>
    </row>
    <row r="884" spans="1:8" s="119" customFormat="1" ht="12.75" x14ac:dyDescent="0.2">
      <c r="A884" s="196"/>
      <c r="B884" s="197"/>
      <c r="C884" s="198"/>
      <c r="D884" s="248"/>
      <c r="E884" s="266"/>
      <c r="F884" s="90"/>
      <c r="H884" s="120"/>
    </row>
    <row r="885" spans="1:8" s="119" customFormat="1" ht="12.75" x14ac:dyDescent="0.2">
      <c r="A885" s="196"/>
      <c r="B885" s="197"/>
      <c r="C885" s="198"/>
      <c r="D885" s="248"/>
      <c r="E885" s="266"/>
      <c r="F885" s="90"/>
      <c r="H885" s="120"/>
    </row>
    <row r="886" spans="1:8" s="119" customFormat="1" ht="12.75" x14ac:dyDescent="0.2">
      <c r="A886" s="196"/>
      <c r="B886" s="197"/>
      <c r="C886" s="198"/>
      <c r="D886" s="248"/>
      <c r="E886" s="266"/>
      <c r="F886" s="90"/>
      <c r="H886" s="120"/>
    </row>
    <row r="887" spans="1:8" s="119" customFormat="1" ht="12.75" x14ac:dyDescent="0.2">
      <c r="A887" s="196"/>
      <c r="B887" s="197"/>
      <c r="C887" s="198"/>
      <c r="D887" s="248"/>
      <c r="E887" s="266"/>
      <c r="F887" s="90"/>
      <c r="H887" s="120"/>
    </row>
    <row r="888" spans="1:8" s="119" customFormat="1" ht="12.75" x14ac:dyDescent="0.2">
      <c r="A888" s="196"/>
      <c r="B888" s="197"/>
      <c r="C888" s="198"/>
      <c r="D888" s="248"/>
      <c r="E888" s="266"/>
      <c r="F888" s="90"/>
      <c r="H888" s="120"/>
    </row>
    <row r="889" spans="1:8" s="119" customFormat="1" ht="12.75" x14ac:dyDescent="0.2">
      <c r="A889" s="196"/>
      <c r="B889" s="197"/>
      <c r="C889" s="198"/>
      <c r="D889" s="248"/>
      <c r="E889" s="266"/>
      <c r="F889" s="90"/>
      <c r="H889" s="120"/>
    </row>
    <row r="890" spans="1:8" s="119" customFormat="1" ht="12.75" x14ac:dyDescent="0.2">
      <c r="A890" s="196"/>
      <c r="B890" s="197"/>
      <c r="C890" s="198"/>
      <c r="D890" s="248"/>
      <c r="E890" s="266"/>
      <c r="F890" s="90"/>
      <c r="H890" s="120"/>
    </row>
    <row r="891" spans="1:8" s="119" customFormat="1" ht="12.75" x14ac:dyDescent="0.2">
      <c r="A891" s="196"/>
      <c r="B891" s="197"/>
      <c r="C891" s="198"/>
      <c r="D891" s="248"/>
      <c r="E891" s="266"/>
      <c r="F891" s="90"/>
      <c r="H891" s="120"/>
    </row>
    <row r="892" spans="1:8" s="119" customFormat="1" ht="12.75" x14ac:dyDescent="0.2">
      <c r="A892" s="196"/>
      <c r="B892" s="197"/>
      <c r="C892" s="198"/>
      <c r="D892" s="248"/>
      <c r="E892" s="266"/>
      <c r="F892" s="90"/>
      <c r="H892" s="120"/>
    </row>
    <row r="893" spans="1:8" s="119" customFormat="1" ht="12.75" x14ac:dyDescent="0.2">
      <c r="A893" s="196"/>
      <c r="B893" s="197"/>
      <c r="C893" s="198"/>
      <c r="D893" s="248"/>
      <c r="E893" s="266"/>
      <c r="F893" s="90"/>
      <c r="H893" s="120"/>
    </row>
    <row r="894" spans="1:8" s="119" customFormat="1" ht="12.75" x14ac:dyDescent="0.2">
      <c r="A894" s="196"/>
      <c r="B894" s="197"/>
      <c r="C894" s="198"/>
      <c r="D894" s="248"/>
      <c r="E894" s="266"/>
      <c r="F894" s="90"/>
      <c r="H894" s="120"/>
    </row>
    <row r="895" spans="1:8" s="119" customFormat="1" ht="12.75" x14ac:dyDescent="0.2">
      <c r="A895" s="196"/>
      <c r="B895" s="197"/>
      <c r="C895" s="198"/>
      <c r="D895" s="248"/>
      <c r="E895" s="266"/>
      <c r="F895" s="90"/>
      <c r="H895" s="120"/>
    </row>
    <row r="896" spans="1:8" s="119" customFormat="1" ht="12.75" x14ac:dyDescent="0.2">
      <c r="A896" s="196"/>
      <c r="B896" s="197"/>
      <c r="C896" s="198"/>
      <c r="D896" s="248"/>
      <c r="E896" s="266"/>
      <c r="F896" s="90"/>
      <c r="H896" s="120"/>
    </row>
    <row r="897" spans="1:8" s="119" customFormat="1" ht="12.75" x14ac:dyDescent="0.2">
      <c r="A897" s="196"/>
      <c r="B897" s="197"/>
      <c r="C897" s="198"/>
      <c r="D897" s="248"/>
      <c r="E897" s="266"/>
      <c r="F897" s="90"/>
      <c r="H897" s="120"/>
    </row>
    <row r="898" spans="1:8" s="119" customFormat="1" ht="12.75" x14ac:dyDescent="0.2">
      <c r="A898" s="196"/>
      <c r="B898" s="197"/>
      <c r="C898" s="198"/>
      <c r="D898" s="248"/>
      <c r="E898" s="266"/>
      <c r="F898" s="90"/>
      <c r="H898" s="120"/>
    </row>
    <row r="899" spans="1:8" s="119" customFormat="1" ht="12.75" x14ac:dyDescent="0.2">
      <c r="A899" s="196"/>
      <c r="B899" s="197"/>
      <c r="C899" s="198"/>
      <c r="D899" s="248"/>
      <c r="E899" s="266"/>
      <c r="F899" s="90"/>
      <c r="H899" s="120"/>
    </row>
    <row r="900" spans="1:8" s="119" customFormat="1" ht="12.75" x14ac:dyDescent="0.2">
      <c r="A900" s="196"/>
      <c r="B900" s="197"/>
      <c r="C900" s="198"/>
      <c r="D900" s="248"/>
      <c r="E900" s="266"/>
      <c r="F900" s="90"/>
      <c r="H900" s="120"/>
    </row>
    <row r="901" spans="1:8" s="119" customFormat="1" ht="12.75" x14ac:dyDescent="0.2">
      <c r="A901" s="196"/>
      <c r="B901" s="197"/>
      <c r="C901" s="198"/>
      <c r="D901" s="248"/>
      <c r="E901" s="266"/>
      <c r="F901" s="90"/>
      <c r="H901" s="120"/>
    </row>
    <row r="902" spans="1:8" s="119" customFormat="1" ht="12.75" x14ac:dyDescent="0.2">
      <c r="A902" s="196"/>
      <c r="B902" s="197"/>
      <c r="C902" s="198"/>
      <c r="D902" s="248"/>
      <c r="E902" s="266"/>
      <c r="F902" s="90"/>
      <c r="H902" s="120"/>
    </row>
    <row r="903" spans="1:8" s="119" customFormat="1" ht="12.75" x14ac:dyDescent="0.2">
      <c r="A903" s="196"/>
      <c r="B903" s="197"/>
      <c r="C903" s="198"/>
      <c r="D903" s="248"/>
      <c r="E903" s="266"/>
      <c r="F903" s="90"/>
      <c r="H903" s="120"/>
    </row>
    <row r="904" spans="1:8" s="119" customFormat="1" ht="12.75" x14ac:dyDescent="0.2">
      <c r="A904" s="196"/>
      <c r="B904" s="197"/>
      <c r="C904" s="198"/>
      <c r="D904" s="248"/>
      <c r="E904" s="266"/>
      <c r="F904" s="90"/>
      <c r="H904" s="120"/>
    </row>
    <row r="905" spans="1:8" s="119" customFormat="1" ht="12.75" x14ac:dyDescent="0.2">
      <c r="A905" s="196"/>
      <c r="B905" s="197"/>
      <c r="C905" s="198"/>
      <c r="D905" s="248"/>
      <c r="E905" s="266"/>
      <c r="F905" s="90"/>
      <c r="H905" s="120"/>
    </row>
    <row r="906" spans="1:8" s="119" customFormat="1" ht="12.75" x14ac:dyDescent="0.2">
      <c r="A906" s="196"/>
      <c r="B906" s="197"/>
      <c r="C906" s="198"/>
      <c r="D906" s="248"/>
      <c r="E906" s="266"/>
      <c r="F906" s="90"/>
      <c r="H906" s="120"/>
    </row>
    <row r="907" spans="1:8" s="119" customFormat="1" ht="12.75" x14ac:dyDescent="0.2">
      <c r="A907" s="196"/>
      <c r="B907" s="197"/>
      <c r="C907" s="198"/>
      <c r="D907" s="248"/>
      <c r="E907" s="266"/>
      <c r="F907" s="90"/>
      <c r="H907" s="120"/>
    </row>
    <row r="908" spans="1:8" s="119" customFormat="1" ht="12.75" x14ac:dyDescent="0.2">
      <c r="A908" s="196"/>
      <c r="B908" s="197"/>
      <c r="C908" s="198"/>
      <c r="D908" s="248"/>
      <c r="E908" s="266"/>
      <c r="F908" s="90"/>
      <c r="H908" s="120"/>
    </row>
    <row r="909" spans="1:8" s="119" customFormat="1" ht="12.75" x14ac:dyDescent="0.2">
      <c r="A909" s="196"/>
      <c r="B909" s="197"/>
      <c r="C909" s="198"/>
      <c r="D909" s="248"/>
      <c r="E909" s="266"/>
      <c r="F909" s="90"/>
      <c r="H909" s="120"/>
    </row>
    <row r="910" spans="1:8" s="119" customFormat="1" ht="12.75" x14ac:dyDescent="0.2">
      <c r="A910" s="196"/>
      <c r="B910" s="197"/>
      <c r="C910" s="198"/>
      <c r="D910" s="248"/>
      <c r="E910" s="266"/>
      <c r="F910" s="90"/>
      <c r="H910" s="120"/>
    </row>
    <row r="911" spans="1:8" s="119" customFormat="1" ht="12.75" x14ac:dyDescent="0.2">
      <c r="A911" s="196"/>
      <c r="B911" s="197"/>
      <c r="C911" s="198"/>
      <c r="D911" s="248"/>
      <c r="E911" s="266"/>
      <c r="F911" s="90"/>
      <c r="H911" s="120"/>
    </row>
    <row r="912" spans="1:8" s="119" customFormat="1" ht="12.75" x14ac:dyDescent="0.2">
      <c r="A912" s="196"/>
      <c r="B912" s="197"/>
      <c r="C912" s="198"/>
      <c r="D912" s="248"/>
      <c r="E912" s="266"/>
      <c r="F912" s="90"/>
      <c r="H912" s="120"/>
    </row>
    <row r="913" spans="1:8" s="119" customFormat="1" ht="12.75" x14ac:dyDescent="0.2">
      <c r="A913" s="196"/>
      <c r="B913" s="197"/>
      <c r="C913" s="198"/>
      <c r="D913" s="248"/>
      <c r="E913" s="266"/>
      <c r="F913" s="90"/>
      <c r="H913" s="120"/>
    </row>
    <row r="914" spans="1:8" s="119" customFormat="1" ht="12.75" x14ac:dyDescent="0.2">
      <c r="A914" s="196"/>
      <c r="B914" s="197"/>
      <c r="C914" s="198"/>
      <c r="D914" s="248"/>
      <c r="E914" s="266"/>
      <c r="F914" s="90"/>
      <c r="H914" s="120"/>
    </row>
    <row r="915" spans="1:8" s="119" customFormat="1" ht="12.75" x14ac:dyDescent="0.2">
      <c r="A915" s="196"/>
      <c r="B915" s="197"/>
      <c r="C915" s="198"/>
      <c r="D915" s="248"/>
      <c r="E915" s="266"/>
      <c r="F915" s="90"/>
      <c r="H915" s="120"/>
    </row>
    <row r="916" spans="1:8" s="119" customFormat="1" ht="12.75" x14ac:dyDescent="0.2">
      <c r="A916" s="196"/>
      <c r="B916" s="197"/>
      <c r="C916" s="198"/>
      <c r="D916" s="248"/>
      <c r="E916" s="266"/>
      <c r="F916" s="90"/>
      <c r="H916" s="120"/>
    </row>
    <row r="917" spans="1:8" s="119" customFormat="1" ht="12.75" x14ac:dyDescent="0.2">
      <c r="A917" s="196"/>
      <c r="B917" s="197"/>
      <c r="C917" s="198"/>
      <c r="D917" s="248"/>
      <c r="E917" s="266"/>
      <c r="F917" s="90"/>
      <c r="H917" s="120"/>
    </row>
    <row r="918" spans="1:8" s="119" customFormat="1" ht="12.75" x14ac:dyDescent="0.2">
      <c r="A918" s="196"/>
      <c r="B918" s="197"/>
      <c r="C918" s="198"/>
      <c r="D918" s="248"/>
      <c r="E918" s="266"/>
      <c r="F918" s="90"/>
      <c r="H918" s="120"/>
    </row>
    <row r="919" spans="1:8" s="119" customFormat="1" ht="12.75" x14ac:dyDescent="0.2">
      <c r="A919" s="196"/>
      <c r="B919" s="197"/>
      <c r="C919" s="198"/>
      <c r="D919" s="248"/>
      <c r="E919" s="266"/>
      <c r="F919" s="90"/>
      <c r="H919" s="120"/>
    </row>
    <row r="920" spans="1:8" s="119" customFormat="1" ht="12.75" x14ac:dyDescent="0.2">
      <c r="A920" s="196"/>
      <c r="B920" s="197"/>
      <c r="C920" s="198"/>
      <c r="D920" s="248"/>
      <c r="E920" s="266"/>
      <c r="F920" s="90"/>
      <c r="H920" s="120"/>
    </row>
    <row r="921" spans="1:8" s="119" customFormat="1" ht="12.75" x14ac:dyDescent="0.2">
      <c r="A921" s="196"/>
      <c r="B921" s="197"/>
      <c r="C921" s="198"/>
      <c r="D921" s="248"/>
      <c r="E921" s="266"/>
      <c r="F921" s="90"/>
      <c r="H921" s="120"/>
    </row>
    <row r="922" spans="1:8" s="119" customFormat="1" ht="12.75" x14ac:dyDescent="0.2">
      <c r="A922" s="196"/>
      <c r="B922" s="197"/>
      <c r="C922" s="198"/>
      <c r="D922" s="248"/>
      <c r="E922" s="266"/>
      <c r="F922" s="90"/>
      <c r="H922" s="120"/>
    </row>
    <row r="923" spans="1:8" s="119" customFormat="1" ht="12.75" x14ac:dyDescent="0.2">
      <c r="A923" s="196"/>
      <c r="B923" s="197"/>
      <c r="C923" s="198"/>
      <c r="D923" s="248"/>
      <c r="E923" s="266"/>
      <c r="F923" s="90"/>
      <c r="H923" s="120"/>
    </row>
    <row r="924" spans="1:8" s="119" customFormat="1" ht="12.75" x14ac:dyDescent="0.2">
      <c r="A924" s="196"/>
      <c r="B924" s="197"/>
      <c r="C924" s="198"/>
      <c r="D924" s="248"/>
      <c r="E924" s="266"/>
      <c r="F924" s="90"/>
      <c r="H924" s="120"/>
    </row>
    <row r="925" spans="1:8" s="119" customFormat="1" ht="12.75" x14ac:dyDescent="0.2">
      <c r="A925" s="196"/>
      <c r="B925" s="197"/>
      <c r="C925" s="198"/>
      <c r="D925" s="248"/>
      <c r="E925" s="266"/>
      <c r="F925" s="90"/>
      <c r="H925" s="120"/>
    </row>
    <row r="926" spans="1:8" s="119" customFormat="1" ht="12.75" x14ac:dyDescent="0.2">
      <c r="A926" s="196"/>
      <c r="B926" s="197"/>
      <c r="C926" s="198"/>
      <c r="D926" s="248"/>
      <c r="E926" s="266"/>
      <c r="F926" s="90"/>
      <c r="H926" s="120"/>
    </row>
    <row r="927" spans="1:8" s="119" customFormat="1" ht="12.75" x14ac:dyDescent="0.2">
      <c r="A927" s="196"/>
      <c r="B927" s="197"/>
      <c r="C927" s="198"/>
      <c r="D927" s="248"/>
      <c r="E927" s="266"/>
      <c r="F927" s="90"/>
      <c r="H927" s="120"/>
    </row>
    <row r="928" spans="1:8" s="119" customFormat="1" ht="12.75" x14ac:dyDescent="0.2">
      <c r="A928" s="196"/>
      <c r="B928" s="197"/>
      <c r="C928" s="198"/>
      <c r="D928" s="248"/>
      <c r="E928" s="266"/>
      <c r="F928" s="90"/>
      <c r="H928" s="120"/>
    </row>
    <row r="929" spans="1:8" s="119" customFormat="1" ht="12.75" x14ac:dyDescent="0.2">
      <c r="A929" s="196"/>
      <c r="B929" s="197"/>
      <c r="C929" s="198"/>
      <c r="D929" s="248"/>
      <c r="E929" s="266"/>
      <c r="F929" s="90"/>
      <c r="H929" s="120"/>
    </row>
    <row r="930" spans="1:8" s="119" customFormat="1" ht="12.75" x14ac:dyDescent="0.2">
      <c r="A930" s="196"/>
      <c r="B930" s="197"/>
      <c r="C930" s="198"/>
      <c r="D930" s="248"/>
      <c r="E930" s="266"/>
      <c r="F930" s="90"/>
      <c r="H930" s="120"/>
    </row>
    <row r="931" spans="1:8" s="119" customFormat="1" ht="12.75" x14ac:dyDescent="0.2">
      <c r="A931" s="196"/>
      <c r="B931" s="197"/>
      <c r="C931" s="198"/>
      <c r="D931" s="248"/>
      <c r="E931" s="266"/>
      <c r="F931" s="90"/>
      <c r="H931" s="120"/>
    </row>
    <row r="932" spans="1:8" s="119" customFormat="1" ht="12.75" x14ac:dyDescent="0.2">
      <c r="A932" s="196"/>
      <c r="B932" s="197"/>
      <c r="C932" s="198"/>
      <c r="D932" s="248"/>
      <c r="E932" s="266"/>
      <c r="F932" s="90"/>
      <c r="H932" s="120"/>
    </row>
    <row r="933" spans="1:8" s="119" customFormat="1" ht="12.75" x14ac:dyDescent="0.2">
      <c r="A933" s="196"/>
      <c r="B933" s="197"/>
      <c r="C933" s="198"/>
      <c r="D933" s="248"/>
      <c r="E933" s="266"/>
      <c r="F933" s="90"/>
      <c r="H933" s="120"/>
    </row>
    <row r="934" spans="1:8" s="119" customFormat="1" ht="12.75" x14ac:dyDescent="0.2">
      <c r="A934" s="196"/>
      <c r="B934" s="197"/>
      <c r="C934" s="198"/>
      <c r="D934" s="248"/>
      <c r="E934" s="266"/>
      <c r="F934" s="90"/>
      <c r="H934" s="120"/>
    </row>
    <row r="935" spans="1:8" s="119" customFormat="1" ht="12.75" x14ac:dyDescent="0.2">
      <c r="A935" s="196"/>
      <c r="B935" s="197"/>
      <c r="C935" s="198"/>
      <c r="D935" s="248"/>
      <c r="E935" s="266"/>
      <c r="F935" s="90"/>
      <c r="H935" s="120"/>
    </row>
    <row r="936" spans="1:8" s="119" customFormat="1" ht="12.75" x14ac:dyDescent="0.2">
      <c r="A936" s="196"/>
      <c r="B936" s="197"/>
      <c r="C936" s="198"/>
      <c r="D936" s="248"/>
      <c r="E936" s="266"/>
      <c r="F936" s="90"/>
      <c r="H936" s="120"/>
    </row>
    <row r="937" spans="1:8" s="119" customFormat="1" ht="12.75" x14ac:dyDescent="0.2">
      <c r="A937" s="196"/>
      <c r="B937" s="197"/>
      <c r="C937" s="198"/>
      <c r="D937" s="248"/>
      <c r="E937" s="266"/>
      <c r="F937" s="90"/>
      <c r="H937" s="120"/>
    </row>
    <row r="938" spans="1:8" s="119" customFormat="1" ht="12.75" x14ac:dyDescent="0.2">
      <c r="A938" s="196"/>
      <c r="B938" s="197"/>
      <c r="C938" s="198"/>
      <c r="D938" s="248"/>
      <c r="E938" s="266"/>
      <c r="F938" s="90"/>
      <c r="H938" s="120"/>
    </row>
    <row r="939" spans="1:8" s="119" customFormat="1" ht="12.75" x14ac:dyDescent="0.2">
      <c r="A939" s="196"/>
      <c r="B939" s="197"/>
      <c r="C939" s="198"/>
      <c r="D939" s="248"/>
      <c r="E939" s="266"/>
      <c r="F939" s="90"/>
      <c r="H939" s="120"/>
    </row>
    <row r="940" spans="1:8" s="119" customFormat="1" ht="12.75" x14ac:dyDescent="0.2">
      <c r="A940" s="196"/>
      <c r="B940" s="197"/>
      <c r="C940" s="198"/>
      <c r="D940" s="248"/>
      <c r="E940" s="266"/>
      <c r="F940" s="90"/>
      <c r="H940" s="120"/>
    </row>
    <row r="941" spans="1:8" s="119" customFormat="1" ht="12.75" x14ac:dyDescent="0.2">
      <c r="A941" s="196"/>
      <c r="B941" s="197"/>
      <c r="C941" s="198"/>
      <c r="D941" s="248"/>
      <c r="E941" s="266"/>
      <c r="F941" s="90"/>
      <c r="H941" s="120"/>
    </row>
    <row r="942" spans="1:8" s="119" customFormat="1" ht="12.75" x14ac:dyDescent="0.2">
      <c r="A942" s="196"/>
      <c r="B942" s="197"/>
      <c r="C942" s="198"/>
      <c r="D942" s="248"/>
      <c r="E942" s="266"/>
      <c r="F942" s="90"/>
      <c r="H942" s="120"/>
    </row>
    <row r="943" spans="1:8" s="119" customFormat="1" ht="12.75" x14ac:dyDescent="0.2">
      <c r="A943" s="196"/>
      <c r="B943" s="197"/>
      <c r="C943" s="198"/>
      <c r="D943" s="248"/>
      <c r="E943" s="266"/>
      <c r="F943" s="90"/>
      <c r="H943" s="120"/>
    </row>
    <row r="944" spans="1:8" s="119" customFormat="1" ht="12.75" x14ac:dyDescent="0.2">
      <c r="A944" s="196"/>
      <c r="B944" s="197"/>
      <c r="C944" s="198"/>
      <c r="D944" s="248"/>
      <c r="E944" s="266"/>
      <c r="F944" s="90"/>
      <c r="H944" s="120"/>
    </row>
    <row r="945" spans="1:8" s="119" customFormat="1" ht="12.75" x14ac:dyDescent="0.2">
      <c r="A945" s="196"/>
      <c r="B945" s="197"/>
      <c r="C945" s="198"/>
      <c r="D945" s="248"/>
      <c r="E945" s="266"/>
      <c r="F945" s="90"/>
      <c r="H945" s="120"/>
    </row>
    <row r="946" spans="1:8" s="119" customFormat="1" ht="12.75" x14ac:dyDescent="0.2">
      <c r="A946" s="196"/>
      <c r="B946" s="197"/>
      <c r="C946" s="198"/>
      <c r="D946" s="248"/>
      <c r="E946" s="266"/>
      <c r="F946" s="90"/>
      <c r="H946" s="120"/>
    </row>
    <row r="947" spans="1:8" s="119" customFormat="1" ht="12.75" x14ac:dyDescent="0.2">
      <c r="A947" s="196"/>
      <c r="B947" s="197"/>
      <c r="C947" s="198"/>
      <c r="D947" s="248"/>
      <c r="E947" s="266"/>
      <c r="F947" s="90"/>
      <c r="H947" s="120"/>
    </row>
    <row r="948" spans="1:8" s="119" customFormat="1" ht="12.75" x14ac:dyDescent="0.2">
      <c r="A948" s="196"/>
      <c r="B948" s="197"/>
      <c r="C948" s="198"/>
      <c r="D948" s="248"/>
      <c r="E948" s="266"/>
      <c r="F948" s="90"/>
      <c r="H948" s="120"/>
    </row>
    <row r="949" spans="1:8" s="119" customFormat="1" ht="12.75" x14ac:dyDescent="0.2">
      <c r="A949" s="196"/>
      <c r="B949" s="197"/>
      <c r="C949" s="198"/>
      <c r="D949" s="248"/>
      <c r="E949" s="266"/>
      <c r="F949" s="90"/>
      <c r="H949" s="120"/>
    </row>
    <row r="950" spans="1:8" s="119" customFormat="1" ht="12.75" x14ac:dyDescent="0.2">
      <c r="A950" s="196"/>
      <c r="B950" s="197"/>
      <c r="C950" s="198"/>
      <c r="D950" s="248"/>
      <c r="E950" s="266"/>
      <c r="F950" s="90"/>
      <c r="H950" s="120"/>
    </row>
    <row r="951" spans="1:8" s="119" customFormat="1" ht="12.75" x14ac:dyDescent="0.2">
      <c r="A951" s="196"/>
      <c r="B951" s="197"/>
      <c r="C951" s="198"/>
      <c r="D951" s="248"/>
      <c r="E951" s="266"/>
      <c r="F951" s="90"/>
      <c r="H951" s="120"/>
    </row>
    <row r="952" spans="1:8" s="119" customFormat="1" ht="12.75" x14ac:dyDescent="0.2">
      <c r="A952" s="196"/>
      <c r="B952" s="197"/>
      <c r="C952" s="198"/>
      <c r="D952" s="248"/>
      <c r="E952" s="266"/>
      <c r="F952" s="90"/>
      <c r="H952" s="120"/>
    </row>
    <row r="953" spans="1:8" s="119" customFormat="1" ht="12.75" x14ac:dyDescent="0.2">
      <c r="A953" s="196"/>
      <c r="B953" s="197"/>
      <c r="C953" s="198"/>
      <c r="D953" s="248"/>
      <c r="E953" s="266"/>
      <c r="F953" s="90"/>
      <c r="H953" s="120"/>
    </row>
    <row r="954" spans="1:8" s="119" customFormat="1" ht="12.75" x14ac:dyDescent="0.2">
      <c r="A954" s="196"/>
      <c r="B954" s="197"/>
      <c r="C954" s="198"/>
      <c r="D954" s="248"/>
      <c r="E954" s="266"/>
      <c r="F954" s="90"/>
      <c r="H954" s="120"/>
    </row>
    <row r="955" spans="1:8" s="119" customFormat="1" ht="12.75" x14ac:dyDescent="0.2">
      <c r="A955" s="196"/>
      <c r="B955" s="197"/>
      <c r="C955" s="198"/>
      <c r="D955" s="248"/>
      <c r="E955" s="266"/>
      <c r="F955" s="90"/>
      <c r="H955" s="120"/>
    </row>
    <row r="956" spans="1:8" s="119" customFormat="1" ht="12.75" x14ac:dyDescent="0.2">
      <c r="A956" s="196"/>
      <c r="B956" s="197"/>
      <c r="C956" s="198"/>
      <c r="D956" s="248"/>
      <c r="E956" s="266"/>
      <c r="F956" s="90"/>
      <c r="H956" s="120"/>
    </row>
    <row r="957" spans="1:8" s="119" customFormat="1" ht="12.75" x14ac:dyDescent="0.2">
      <c r="A957" s="196"/>
      <c r="B957" s="197"/>
      <c r="C957" s="198"/>
      <c r="D957" s="248"/>
      <c r="E957" s="266"/>
      <c r="F957" s="90"/>
      <c r="H957" s="120"/>
    </row>
    <row r="958" spans="1:8" s="119" customFormat="1" ht="12.75" x14ac:dyDescent="0.2">
      <c r="A958" s="196"/>
      <c r="B958" s="197"/>
      <c r="C958" s="198"/>
      <c r="D958" s="248"/>
      <c r="E958" s="266"/>
      <c r="F958" s="90"/>
      <c r="H958" s="120"/>
    </row>
    <row r="959" spans="1:8" s="119" customFormat="1" ht="12.75" x14ac:dyDescent="0.2">
      <c r="A959" s="196"/>
      <c r="B959" s="197"/>
      <c r="C959" s="198"/>
      <c r="D959" s="248"/>
      <c r="E959" s="266"/>
      <c r="F959" s="90"/>
      <c r="H959" s="120"/>
    </row>
    <row r="960" spans="1:8" s="119" customFormat="1" ht="12.75" x14ac:dyDescent="0.2">
      <c r="A960" s="196"/>
      <c r="B960" s="197"/>
      <c r="C960" s="198"/>
      <c r="D960" s="248"/>
      <c r="E960" s="266"/>
      <c r="F960" s="90"/>
      <c r="H960" s="120"/>
    </row>
    <row r="961" spans="1:8" s="119" customFormat="1" ht="12.75" x14ac:dyDescent="0.2">
      <c r="A961" s="196"/>
      <c r="B961" s="197"/>
      <c r="C961" s="198"/>
      <c r="D961" s="248"/>
      <c r="E961" s="266"/>
      <c r="F961" s="90"/>
      <c r="H961" s="120"/>
    </row>
    <row r="962" spans="1:8" s="119" customFormat="1" ht="12.75" x14ac:dyDescent="0.2">
      <c r="A962" s="196"/>
      <c r="B962" s="197"/>
      <c r="C962" s="198"/>
      <c r="D962" s="248"/>
      <c r="E962" s="266"/>
      <c r="F962" s="90"/>
      <c r="H962" s="120"/>
    </row>
    <row r="963" spans="1:8" s="119" customFormat="1" ht="12.75" x14ac:dyDescent="0.2">
      <c r="A963" s="196"/>
      <c r="B963" s="197"/>
      <c r="C963" s="198"/>
      <c r="D963" s="248"/>
      <c r="E963" s="266"/>
      <c r="F963" s="90"/>
      <c r="H963" s="120"/>
    </row>
    <row r="964" spans="1:8" s="119" customFormat="1" ht="12.75" x14ac:dyDescent="0.2">
      <c r="A964" s="196"/>
      <c r="B964" s="197"/>
      <c r="C964" s="198"/>
      <c r="D964" s="248"/>
      <c r="E964" s="266"/>
      <c r="F964" s="90"/>
      <c r="H964" s="120"/>
    </row>
    <row r="965" spans="1:8" s="119" customFormat="1" ht="12.75" x14ac:dyDescent="0.2">
      <c r="A965" s="196"/>
      <c r="B965" s="197"/>
      <c r="C965" s="198"/>
      <c r="D965" s="248"/>
      <c r="E965" s="266"/>
      <c r="F965" s="90"/>
      <c r="H965" s="120"/>
    </row>
    <row r="966" spans="1:8" s="119" customFormat="1" ht="12.75" x14ac:dyDescent="0.2">
      <c r="A966" s="196"/>
      <c r="B966" s="197"/>
      <c r="C966" s="198"/>
      <c r="D966" s="248"/>
      <c r="E966" s="266"/>
      <c r="F966" s="90"/>
      <c r="H966" s="120"/>
    </row>
    <row r="967" spans="1:8" s="119" customFormat="1" ht="12.75" x14ac:dyDescent="0.2">
      <c r="A967" s="196"/>
      <c r="B967" s="197"/>
      <c r="C967" s="198"/>
      <c r="D967" s="248"/>
      <c r="E967" s="266"/>
      <c r="F967" s="90"/>
      <c r="H967" s="120"/>
    </row>
    <row r="968" spans="1:8" s="119" customFormat="1" ht="12.75" x14ac:dyDescent="0.2">
      <c r="A968" s="196"/>
      <c r="B968" s="197"/>
      <c r="C968" s="198"/>
      <c r="D968" s="248"/>
      <c r="E968" s="266"/>
      <c r="F968" s="90"/>
      <c r="H968" s="120"/>
    </row>
    <row r="969" spans="1:8" s="119" customFormat="1" ht="12.75" x14ac:dyDescent="0.2">
      <c r="A969" s="196"/>
      <c r="B969" s="197"/>
      <c r="C969" s="198"/>
      <c r="D969" s="248"/>
      <c r="E969" s="266"/>
      <c r="F969" s="90"/>
      <c r="H969" s="120"/>
    </row>
    <row r="970" spans="1:8" s="119" customFormat="1" ht="12.75" x14ac:dyDescent="0.2">
      <c r="A970" s="196"/>
      <c r="B970" s="197"/>
      <c r="C970" s="198"/>
      <c r="D970" s="248"/>
      <c r="E970" s="266"/>
      <c r="F970" s="90"/>
      <c r="H970" s="120"/>
    </row>
    <row r="971" spans="1:8" s="119" customFormat="1" ht="12.75" x14ac:dyDescent="0.2">
      <c r="A971" s="196"/>
      <c r="B971" s="197"/>
      <c r="C971" s="198"/>
      <c r="D971" s="248"/>
      <c r="E971" s="266"/>
      <c r="F971" s="90"/>
      <c r="H971" s="120"/>
    </row>
    <row r="972" spans="1:8" s="119" customFormat="1" ht="12.75" x14ac:dyDescent="0.2">
      <c r="A972" s="196"/>
      <c r="B972" s="197"/>
      <c r="C972" s="198"/>
      <c r="D972" s="248"/>
      <c r="E972" s="266"/>
      <c r="F972" s="90"/>
      <c r="H972" s="120"/>
    </row>
    <row r="973" spans="1:8" s="119" customFormat="1" ht="12.75" x14ac:dyDescent="0.2">
      <c r="A973" s="196"/>
      <c r="B973" s="197"/>
      <c r="C973" s="198"/>
      <c r="D973" s="248"/>
      <c r="E973" s="266"/>
      <c r="F973" s="90"/>
      <c r="H973" s="120"/>
    </row>
    <row r="974" spans="1:8" s="119" customFormat="1" ht="12.75" x14ac:dyDescent="0.2">
      <c r="A974" s="196"/>
      <c r="B974" s="197"/>
      <c r="C974" s="198"/>
      <c r="D974" s="248"/>
      <c r="E974" s="266"/>
      <c r="F974" s="90"/>
      <c r="H974" s="120"/>
    </row>
    <row r="975" spans="1:8" s="119" customFormat="1" ht="12.75" x14ac:dyDescent="0.2">
      <c r="A975" s="196"/>
      <c r="B975" s="197"/>
      <c r="C975" s="198"/>
      <c r="D975" s="248"/>
      <c r="E975" s="266"/>
      <c r="F975" s="90"/>
      <c r="H975" s="120"/>
    </row>
    <row r="976" spans="1:8" s="119" customFormat="1" ht="12.75" x14ac:dyDescent="0.2">
      <c r="A976" s="196"/>
      <c r="B976" s="197"/>
      <c r="C976" s="198"/>
      <c r="D976" s="248"/>
      <c r="E976" s="266"/>
      <c r="F976" s="90"/>
      <c r="H976" s="120"/>
    </row>
    <row r="977" spans="1:8" s="119" customFormat="1" ht="12.75" x14ac:dyDescent="0.2">
      <c r="A977" s="196"/>
      <c r="B977" s="197"/>
      <c r="C977" s="198"/>
      <c r="D977" s="248"/>
      <c r="E977" s="266"/>
      <c r="F977" s="90"/>
      <c r="H977" s="120"/>
    </row>
    <row r="978" spans="1:8" s="119" customFormat="1" ht="12.75" x14ac:dyDescent="0.2">
      <c r="A978" s="196"/>
      <c r="B978" s="197"/>
      <c r="C978" s="198"/>
      <c r="D978" s="248"/>
      <c r="E978" s="266"/>
      <c r="F978" s="90"/>
      <c r="H978" s="120"/>
    </row>
    <row r="979" spans="1:8" s="119" customFormat="1" ht="12.75" x14ac:dyDescent="0.2">
      <c r="A979" s="196"/>
      <c r="B979" s="197"/>
      <c r="C979" s="198"/>
      <c r="D979" s="248"/>
      <c r="E979" s="266"/>
      <c r="F979" s="90"/>
      <c r="H979" s="120"/>
    </row>
    <row r="980" spans="1:8" s="119" customFormat="1" ht="12.75" x14ac:dyDescent="0.2">
      <c r="A980" s="196"/>
      <c r="B980" s="197"/>
      <c r="C980" s="198"/>
      <c r="D980" s="248"/>
      <c r="E980" s="266"/>
      <c r="F980" s="90"/>
      <c r="H980" s="120"/>
    </row>
    <row r="981" spans="1:8" s="119" customFormat="1" ht="12.75" x14ac:dyDescent="0.2">
      <c r="A981" s="196"/>
      <c r="B981" s="197"/>
      <c r="C981" s="198"/>
      <c r="D981" s="248"/>
      <c r="E981" s="266"/>
      <c r="F981" s="90"/>
      <c r="H981" s="120"/>
    </row>
    <row r="982" spans="1:8" s="119" customFormat="1" ht="12.75" x14ac:dyDescent="0.2">
      <c r="A982" s="196"/>
      <c r="B982" s="197"/>
      <c r="C982" s="198"/>
      <c r="D982" s="248"/>
      <c r="E982" s="266"/>
      <c r="F982" s="90"/>
      <c r="H982" s="120"/>
    </row>
    <row r="983" spans="1:8" s="119" customFormat="1" ht="12.75" x14ac:dyDescent="0.2">
      <c r="A983" s="196"/>
      <c r="B983" s="197"/>
      <c r="C983" s="198"/>
      <c r="D983" s="248"/>
      <c r="E983" s="266"/>
      <c r="F983" s="90"/>
      <c r="H983" s="120"/>
    </row>
    <row r="984" spans="1:8" s="119" customFormat="1" ht="12.75" x14ac:dyDescent="0.2">
      <c r="A984" s="196"/>
      <c r="B984" s="197"/>
      <c r="C984" s="198"/>
      <c r="D984" s="248"/>
      <c r="E984" s="266"/>
      <c r="F984" s="90"/>
      <c r="H984" s="120"/>
    </row>
    <row r="985" spans="1:8" s="119" customFormat="1" ht="12.75" x14ac:dyDescent="0.2">
      <c r="A985" s="196"/>
      <c r="B985" s="197"/>
      <c r="C985" s="198"/>
      <c r="D985" s="248"/>
      <c r="E985" s="266"/>
      <c r="F985" s="90"/>
      <c r="H985" s="120"/>
    </row>
    <row r="986" spans="1:8" s="119" customFormat="1" ht="12.75" x14ac:dyDescent="0.2">
      <c r="A986" s="196"/>
      <c r="B986" s="197"/>
      <c r="C986" s="198"/>
      <c r="D986" s="248"/>
      <c r="E986" s="266"/>
      <c r="F986" s="90"/>
      <c r="H986" s="120"/>
    </row>
    <row r="987" spans="1:8" s="119" customFormat="1" ht="12.75" x14ac:dyDescent="0.2">
      <c r="A987" s="196"/>
      <c r="B987" s="197"/>
      <c r="C987" s="198"/>
      <c r="D987" s="248"/>
      <c r="E987" s="266"/>
      <c r="F987" s="90"/>
      <c r="H987" s="120"/>
    </row>
    <row r="988" spans="1:8" s="119" customFormat="1" ht="12.75" x14ac:dyDescent="0.2">
      <c r="A988" s="196"/>
      <c r="B988" s="197"/>
      <c r="C988" s="198"/>
      <c r="D988" s="248"/>
      <c r="E988" s="266"/>
      <c r="F988" s="90"/>
      <c r="H988" s="120"/>
    </row>
    <row r="989" spans="1:8" s="119" customFormat="1" ht="12.75" x14ac:dyDescent="0.2">
      <c r="A989" s="196"/>
      <c r="B989" s="197"/>
      <c r="C989" s="198"/>
      <c r="D989" s="248"/>
      <c r="E989" s="266"/>
      <c r="F989" s="90"/>
      <c r="H989" s="120"/>
    </row>
    <row r="990" spans="1:8" s="119" customFormat="1" ht="12.75" x14ac:dyDescent="0.2">
      <c r="A990" s="196"/>
      <c r="B990" s="197"/>
      <c r="C990" s="198"/>
      <c r="D990" s="248"/>
      <c r="E990" s="266"/>
      <c r="F990" s="90"/>
      <c r="H990" s="120"/>
    </row>
    <row r="991" spans="1:8" s="119" customFormat="1" ht="12.75" x14ac:dyDescent="0.2">
      <c r="A991" s="196"/>
      <c r="B991" s="197"/>
      <c r="C991" s="198"/>
      <c r="D991" s="248"/>
      <c r="E991" s="266"/>
      <c r="F991" s="90"/>
      <c r="H991" s="120"/>
    </row>
    <row r="992" spans="1:8" s="119" customFormat="1" ht="12.75" x14ac:dyDescent="0.2">
      <c r="A992" s="196"/>
      <c r="B992" s="197"/>
      <c r="C992" s="198"/>
      <c r="D992" s="248"/>
      <c r="E992" s="266"/>
      <c r="F992" s="90"/>
      <c r="H992" s="120"/>
    </row>
    <row r="993" spans="1:8" s="119" customFormat="1" ht="12.75" x14ac:dyDescent="0.2">
      <c r="A993" s="196"/>
      <c r="B993" s="197"/>
      <c r="C993" s="198"/>
      <c r="D993" s="248"/>
      <c r="E993" s="266"/>
      <c r="F993" s="90"/>
      <c r="H993" s="120"/>
    </row>
    <row r="994" spans="1:8" s="119" customFormat="1" ht="12.75" x14ac:dyDescent="0.2">
      <c r="A994" s="196"/>
      <c r="B994" s="197"/>
      <c r="C994" s="198"/>
      <c r="D994" s="248"/>
      <c r="E994" s="266"/>
      <c r="F994" s="90"/>
      <c r="H994" s="120"/>
    </row>
    <row r="995" spans="1:8" s="119" customFormat="1" ht="12.75" x14ac:dyDescent="0.2">
      <c r="A995" s="196"/>
      <c r="B995" s="197"/>
      <c r="C995" s="198"/>
      <c r="D995" s="248"/>
      <c r="E995" s="266"/>
      <c r="F995" s="90"/>
      <c r="H995" s="120"/>
    </row>
    <row r="996" spans="1:8" s="119" customFormat="1" ht="12.75" x14ac:dyDescent="0.2">
      <c r="A996" s="196"/>
      <c r="B996" s="197"/>
      <c r="C996" s="198"/>
      <c r="D996" s="248"/>
      <c r="E996" s="266"/>
      <c r="F996" s="90"/>
      <c r="H996" s="120"/>
    </row>
    <row r="997" spans="1:8" s="119" customFormat="1" ht="12.75" x14ac:dyDescent="0.2">
      <c r="A997" s="196"/>
      <c r="B997" s="197"/>
      <c r="C997" s="198"/>
      <c r="D997" s="248"/>
      <c r="E997" s="266"/>
      <c r="F997" s="90"/>
      <c r="H997" s="120"/>
    </row>
    <row r="998" spans="1:8" s="119" customFormat="1" ht="12.75" x14ac:dyDescent="0.2">
      <c r="A998" s="196"/>
      <c r="B998" s="197"/>
      <c r="C998" s="198"/>
      <c r="D998" s="248"/>
      <c r="E998" s="266"/>
      <c r="F998" s="90"/>
      <c r="H998" s="120"/>
    </row>
    <row r="999" spans="1:8" s="119" customFormat="1" ht="12.75" x14ac:dyDescent="0.2">
      <c r="A999" s="196"/>
      <c r="B999" s="197"/>
      <c r="C999" s="198"/>
      <c r="D999" s="248"/>
      <c r="E999" s="266"/>
      <c r="F999" s="90"/>
      <c r="H999" s="120"/>
    </row>
    <row r="1000" spans="1:8" s="119" customFormat="1" ht="12.75" x14ac:dyDescent="0.2">
      <c r="A1000" s="196"/>
      <c r="B1000" s="197"/>
      <c r="C1000" s="198"/>
      <c r="D1000" s="248"/>
      <c r="E1000" s="266"/>
      <c r="F1000" s="90"/>
      <c r="H1000" s="120"/>
    </row>
    <row r="1001" spans="1:8" s="119" customFormat="1" ht="12.75" x14ac:dyDescent="0.2">
      <c r="A1001" s="196"/>
      <c r="B1001" s="197"/>
      <c r="C1001" s="198"/>
      <c r="D1001" s="248"/>
      <c r="E1001" s="266"/>
      <c r="F1001" s="90"/>
      <c r="H1001" s="120"/>
    </row>
    <row r="1002" spans="1:8" s="119" customFormat="1" ht="12.75" x14ac:dyDescent="0.2">
      <c r="A1002" s="196"/>
      <c r="B1002" s="197"/>
      <c r="C1002" s="198"/>
      <c r="D1002" s="248"/>
      <c r="E1002" s="266"/>
      <c r="F1002" s="90"/>
      <c r="H1002" s="120"/>
    </row>
    <row r="1003" spans="1:8" s="119" customFormat="1" ht="12.75" x14ac:dyDescent="0.2">
      <c r="A1003" s="196"/>
      <c r="B1003" s="197"/>
      <c r="C1003" s="198"/>
      <c r="D1003" s="248"/>
      <c r="E1003" s="266"/>
      <c r="F1003" s="90"/>
      <c r="H1003" s="120"/>
    </row>
    <row r="1004" spans="1:8" s="119" customFormat="1" ht="12.75" x14ac:dyDescent="0.2">
      <c r="A1004" s="196"/>
      <c r="B1004" s="197"/>
      <c r="C1004" s="198"/>
      <c r="D1004" s="248"/>
      <c r="E1004" s="266"/>
      <c r="F1004" s="90"/>
      <c r="H1004" s="120"/>
    </row>
    <row r="1005" spans="1:8" s="119" customFormat="1" ht="12.75" x14ac:dyDescent="0.2">
      <c r="A1005" s="196"/>
      <c r="B1005" s="197"/>
      <c r="C1005" s="198"/>
      <c r="D1005" s="248"/>
      <c r="E1005" s="266"/>
      <c r="F1005" s="90"/>
      <c r="H1005" s="120"/>
    </row>
    <row r="1006" spans="1:8" s="119" customFormat="1" ht="12.75" x14ac:dyDescent="0.2">
      <c r="A1006" s="196"/>
      <c r="B1006" s="197"/>
      <c r="C1006" s="198"/>
      <c r="D1006" s="248"/>
      <c r="E1006" s="266"/>
      <c r="F1006" s="90"/>
      <c r="H1006" s="120"/>
    </row>
    <row r="1007" spans="1:8" s="119" customFormat="1" ht="12.75" x14ac:dyDescent="0.2">
      <c r="A1007" s="196"/>
      <c r="B1007" s="197"/>
      <c r="C1007" s="198"/>
      <c r="D1007" s="248"/>
      <c r="E1007" s="266"/>
      <c r="F1007" s="90"/>
      <c r="H1007" s="120"/>
    </row>
    <row r="1008" spans="1:8" s="119" customFormat="1" ht="12.75" x14ac:dyDescent="0.2">
      <c r="A1008" s="196"/>
      <c r="B1008" s="197"/>
      <c r="C1008" s="198"/>
      <c r="D1008" s="248"/>
      <c r="E1008" s="266"/>
      <c r="F1008" s="90"/>
      <c r="H1008" s="120"/>
    </row>
    <row r="1009" spans="1:8" s="119" customFormat="1" ht="12.75" x14ac:dyDescent="0.2">
      <c r="A1009" s="196"/>
      <c r="B1009" s="197"/>
      <c r="C1009" s="198"/>
      <c r="D1009" s="248"/>
      <c r="E1009" s="266"/>
      <c r="F1009" s="90"/>
      <c r="H1009" s="120"/>
    </row>
    <row r="1010" spans="1:8" s="119" customFormat="1" ht="12.75" x14ac:dyDescent="0.2">
      <c r="A1010" s="196"/>
      <c r="B1010" s="197"/>
      <c r="C1010" s="198"/>
      <c r="D1010" s="248"/>
      <c r="E1010" s="266"/>
      <c r="F1010" s="90"/>
      <c r="H1010" s="120"/>
    </row>
    <row r="1011" spans="1:8" s="119" customFormat="1" ht="12.75" x14ac:dyDescent="0.2">
      <c r="A1011" s="196"/>
      <c r="B1011" s="197"/>
      <c r="C1011" s="198"/>
      <c r="D1011" s="248"/>
      <c r="E1011" s="266"/>
      <c r="F1011" s="90"/>
      <c r="H1011" s="120"/>
    </row>
    <row r="1012" spans="1:8" s="119" customFormat="1" ht="12.75" x14ac:dyDescent="0.2">
      <c r="A1012" s="196"/>
      <c r="B1012" s="197"/>
      <c r="C1012" s="198"/>
      <c r="D1012" s="248"/>
      <c r="E1012" s="266"/>
      <c r="F1012" s="90"/>
      <c r="H1012" s="120"/>
    </row>
    <row r="1013" spans="1:8" s="119" customFormat="1" ht="12.75" x14ac:dyDescent="0.2">
      <c r="A1013" s="196"/>
      <c r="B1013" s="197"/>
      <c r="C1013" s="198"/>
      <c r="D1013" s="248"/>
      <c r="E1013" s="266"/>
      <c r="F1013" s="90"/>
      <c r="H1013" s="120"/>
    </row>
    <row r="1014" spans="1:8" s="119" customFormat="1" ht="12.75" x14ac:dyDescent="0.2">
      <c r="A1014" s="196"/>
      <c r="B1014" s="197"/>
      <c r="C1014" s="198"/>
      <c r="D1014" s="248"/>
      <c r="E1014" s="266"/>
      <c r="F1014" s="90"/>
      <c r="H1014" s="120"/>
    </row>
    <row r="1015" spans="1:8" s="119" customFormat="1" ht="12.75" x14ac:dyDescent="0.2">
      <c r="A1015" s="196"/>
      <c r="B1015" s="197"/>
      <c r="C1015" s="198"/>
      <c r="D1015" s="248"/>
      <c r="E1015" s="266"/>
      <c r="F1015" s="90"/>
      <c r="H1015" s="120"/>
    </row>
    <row r="1016" spans="1:8" s="119" customFormat="1" ht="12.75" x14ac:dyDescent="0.2">
      <c r="A1016" s="196"/>
      <c r="B1016" s="197"/>
      <c r="C1016" s="198"/>
      <c r="D1016" s="248"/>
      <c r="E1016" s="266"/>
      <c r="F1016" s="90"/>
      <c r="H1016" s="120"/>
    </row>
    <row r="1017" spans="1:8" s="119" customFormat="1" ht="12.75" x14ac:dyDescent="0.2">
      <c r="A1017" s="196"/>
      <c r="B1017" s="197"/>
      <c r="C1017" s="198"/>
      <c r="D1017" s="248"/>
      <c r="E1017" s="266"/>
      <c r="F1017" s="90"/>
      <c r="H1017" s="120"/>
    </row>
    <row r="1018" spans="1:8" s="119" customFormat="1" ht="12.75" x14ac:dyDescent="0.2">
      <c r="A1018" s="196"/>
      <c r="B1018" s="197"/>
      <c r="C1018" s="198"/>
      <c r="D1018" s="248"/>
      <c r="E1018" s="266"/>
      <c r="F1018" s="90"/>
      <c r="H1018" s="120"/>
    </row>
    <row r="1019" spans="1:8" s="119" customFormat="1" ht="12.75" x14ac:dyDescent="0.2">
      <c r="A1019" s="196"/>
      <c r="B1019" s="197"/>
      <c r="C1019" s="198"/>
      <c r="D1019" s="248"/>
      <c r="E1019" s="266"/>
      <c r="F1019" s="90"/>
      <c r="H1019" s="120"/>
    </row>
    <row r="1020" spans="1:8" s="119" customFormat="1" ht="12.75" x14ac:dyDescent="0.2">
      <c r="A1020" s="196"/>
      <c r="B1020" s="197"/>
      <c r="C1020" s="198"/>
      <c r="D1020" s="248"/>
      <c r="E1020" s="266"/>
      <c r="F1020" s="90"/>
      <c r="H1020" s="120"/>
    </row>
    <row r="1021" spans="1:8" s="119" customFormat="1" ht="12.75" x14ac:dyDescent="0.2">
      <c r="A1021" s="196"/>
      <c r="B1021" s="197"/>
      <c r="C1021" s="198"/>
      <c r="D1021" s="248"/>
      <c r="E1021" s="266"/>
      <c r="F1021" s="90"/>
      <c r="H1021" s="120"/>
    </row>
    <row r="1022" spans="1:8" s="119" customFormat="1" ht="12.75" x14ac:dyDescent="0.2">
      <c r="A1022" s="196"/>
      <c r="B1022" s="197"/>
      <c r="C1022" s="198"/>
      <c r="D1022" s="248"/>
      <c r="E1022" s="266"/>
      <c r="F1022" s="90"/>
      <c r="H1022" s="120"/>
    </row>
    <row r="1023" spans="1:8" s="119" customFormat="1" ht="12.75" x14ac:dyDescent="0.2">
      <c r="A1023" s="196"/>
      <c r="B1023" s="197"/>
      <c r="C1023" s="198"/>
      <c r="D1023" s="248"/>
      <c r="E1023" s="266"/>
      <c r="F1023" s="90"/>
      <c r="H1023" s="120"/>
    </row>
    <row r="1024" spans="1:8" s="119" customFormat="1" ht="12.75" x14ac:dyDescent="0.2">
      <c r="A1024" s="196"/>
      <c r="B1024" s="197"/>
      <c r="C1024" s="198"/>
      <c r="D1024" s="248"/>
      <c r="E1024" s="266"/>
      <c r="F1024" s="90"/>
      <c r="H1024" s="120"/>
    </row>
    <row r="1025" spans="1:8" s="119" customFormat="1" ht="12.75" x14ac:dyDescent="0.2">
      <c r="A1025" s="196"/>
      <c r="B1025" s="197"/>
      <c r="C1025" s="198"/>
      <c r="D1025" s="248"/>
      <c r="E1025" s="266"/>
      <c r="F1025" s="90"/>
      <c r="H1025" s="120"/>
    </row>
    <row r="1026" spans="1:8" s="119" customFormat="1" ht="12.75" x14ac:dyDescent="0.2">
      <c r="A1026" s="196"/>
      <c r="B1026" s="197"/>
      <c r="C1026" s="198"/>
      <c r="D1026" s="248"/>
      <c r="E1026" s="266"/>
      <c r="F1026" s="90"/>
      <c r="H1026" s="120"/>
    </row>
    <row r="1027" spans="1:8" s="119" customFormat="1" ht="12.75" x14ac:dyDescent="0.2">
      <c r="A1027" s="196"/>
      <c r="B1027" s="197"/>
      <c r="C1027" s="198"/>
      <c r="D1027" s="248"/>
      <c r="E1027" s="266"/>
      <c r="F1027" s="90"/>
      <c r="H1027" s="120"/>
    </row>
    <row r="1028" spans="1:8" s="119" customFormat="1" ht="12.75" x14ac:dyDescent="0.2">
      <c r="A1028" s="196"/>
      <c r="B1028" s="197"/>
      <c r="C1028" s="198"/>
      <c r="D1028" s="248"/>
      <c r="E1028" s="266"/>
      <c r="F1028" s="90"/>
      <c r="H1028" s="120"/>
    </row>
    <row r="1029" spans="1:8" s="119" customFormat="1" ht="12.75" x14ac:dyDescent="0.2">
      <c r="A1029" s="196"/>
      <c r="B1029" s="197"/>
      <c r="C1029" s="198"/>
      <c r="D1029" s="248"/>
      <c r="E1029" s="266"/>
      <c r="F1029" s="90"/>
      <c r="H1029" s="120"/>
    </row>
    <row r="1030" spans="1:8" s="119" customFormat="1" ht="12.75" x14ac:dyDescent="0.2">
      <c r="A1030" s="196"/>
      <c r="B1030" s="197"/>
      <c r="C1030" s="198"/>
      <c r="D1030" s="248"/>
      <c r="E1030" s="266"/>
      <c r="F1030" s="90"/>
      <c r="H1030" s="120"/>
    </row>
    <row r="1031" spans="1:8" s="119" customFormat="1" ht="12.75" x14ac:dyDescent="0.2">
      <c r="A1031" s="196"/>
      <c r="B1031" s="197"/>
      <c r="C1031" s="198"/>
      <c r="D1031" s="248"/>
      <c r="E1031" s="266"/>
      <c r="F1031" s="90"/>
      <c r="H1031" s="120"/>
    </row>
    <row r="1032" spans="1:8" s="119" customFormat="1" ht="12.75" x14ac:dyDescent="0.2">
      <c r="A1032" s="196"/>
      <c r="B1032" s="197"/>
      <c r="C1032" s="198"/>
      <c r="D1032" s="248"/>
      <c r="E1032" s="266"/>
      <c r="F1032" s="90"/>
      <c r="H1032" s="120"/>
    </row>
    <row r="1033" spans="1:8" s="119" customFormat="1" ht="12.75" x14ac:dyDescent="0.2">
      <c r="A1033" s="196"/>
      <c r="B1033" s="197"/>
      <c r="C1033" s="198"/>
      <c r="D1033" s="248"/>
      <c r="E1033" s="266"/>
      <c r="F1033" s="90"/>
      <c r="H1033" s="120"/>
    </row>
    <row r="1034" spans="1:8" s="119" customFormat="1" ht="12.75" x14ac:dyDescent="0.2">
      <c r="A1034" s="196"/>
      <c r="B1034" s="197"/>
      <c r="C1034" s="198"/>
      <c r="D1034" s="248"/>
      <c r="E1034" s="266"/>
      <c r="F1034" s="90"/>
      <c r="H1034" s="120"/>
    </row>
    <row r="1035" spans="1:8" s="119" customFormat="1" ht="12.75" x14ac:dyDescent="0.2">
      <c r="A1035" s="196"/>
      <c r="B1035" s="197"/>
      <c r="C1035" s="198"/>
      <c r="D1035" s="248"/>
      <c r="E1035" s="266"/>
      <c r="F1035" s="90"/>
      <c r="H1035" s="120"/>
    </row>
    <row r="1036" spans="1:8" s="119" customFormat="1" ht="12.75" x14ac:dyDescent="0.2">
      <c r="A1036" s="196"/>
      <c r="B1036" s="197"/>
      <c r="C1036" s="198"/>
      <c r="D1036" s="248"/>
      <c r="E1036" s="266"/>
      <c r="F1036" s="90"/>
      <c r="H1036" s="120"/>
    </row>
    <row r="1037" spans="1:8" s="119" customFormat="1" ht="12.75" x14ac:dyDescent="0.2">
      <c r="A1037" s="196"/>
      <c r="B1037" s="197"/>
      <c r="C1037" s="198"/>
      <c r="D1037" s="248"/>
      <c r="E1037" s="266"/>
      <c r="F1037" s="90"/>
      <c r="H1037" s="120"/>
    </row>
    <row r="1038" spans="1:8" s="119" customFormat="1" ht="12.75" x14ac:dyDescent="0.2">
      <c r="A1038" s="196"/>
      <c r="B1038" s="197"/>
      <c r="C1038" s="198"/>
      <c r="D1038" s="248"/>
      <c r="E1038" s="266"/>
      <c r="F1038" s="90"/>
      <c r="H1038" s="120"/>
    </row>
    <row r="1039" spans="1:8" s="119" customFormat="1" ht="12.75" x14ac:dyDescent="0.2">
      <c r="A1039" s="196"/>
      <c r="B1039" s="197"/>
      <c r="C1039" s="198"/>
      <c r="D1039" s="248"/>
      <c r="E1039" s="266"/>
      <c r="F1039" s="90"/>
      <c r="H1039" s="120"/>
    </row>
    <row r="1040" spans="1:8" s="119" customFormat="1" ht="12.75" x14ac:dyDescent="0.2">
      <c r="A1040" s="207"/>
      <c r="B1040" s="197"/>
      <c r="C1040" s="198"/>
      <c r="D1040" s="248"/>
      <c r="E1040" s="266"/>
      <c r="F1040" s="90"/>
      <c r="H1040" s="120"/>
    </row>
    <row r="1041" spans="1:8" s="119" customFormat="1" ht="12.75" x14ac:dyDescent="0.2">
      <c r="A1041" s="207"/>
      <c r="B1041" s="197"/>
      <c r="C1041" s="198"/>
      <c r="D1041" s="248"/>
      <c r="E1041" s="266"/>
      <c r="F1041" s="90"/>
      <c r="H1041" s="120"/>
    </row>
    <row r="1042" spans="1:8" s="119" customFormat="1" ht="12.75" x14ac:dyDescent="0.2">
      <c r="A1042" s="207"/>
      <c r="B1042" s="197"/>
      <c r="C1042" s="198"/>
      <c r="D1042" s="248"/>
      <c r="E1042" s="266"/>
      <c r="F1042" s="90"/>
      <c r="H1042" s="120"/>
    </row>
    <row r="1043" spans="1:8" s="119" customFormat="1" ht="12.75" x14ac:dyDescent="0.2">
      <c r="A1043" s="207"/>
      <c r="B1043" s="197"/>
      <c r="C1043" s="198"/>
      <c r="D1043" s="248"/>
      <c r="E1043" s="266"/>
      <c r="F1043" s="90"/>
      <c r="H1043" s="120"/>
    </row>
    <row r="1044" spans="1:8" s="119" customFormat="1" ht="12.75" x14ac:dyDescent="0.2">
      <c r="A1044" s="207"/>
      <c r="B1044" s="197"/>
      <c r="C1044" s="198"/>
      <c r="D1044" s="248"/>
      <c r="E1044" s="266"/>
      <c r="F1044" s="90"/>
      <c r="H1044" s="120"/>
    </row>
    <row r="1045" spans="1:8" s="119" customFormat="1" ht="12.75" x14ac:dyDescent="0.2">
      <c r="A1045" s="207"/>
      <c r="B1045" s="197"/>
      <c r="C1045" s="198"/>
      <c r="D1045" s="248"/>
      <c r="E1045" s="266"/>
      <c r="F1045" s="90"/>
      <c r="H1045" s="120"/>
    </row>
    <row r="1046" spans="1:8" s="119" customFormat="1" ht="12.75" x14ac:dyDescent="0.2">
      <c r="A1046" s="207"/>
      <c r="B1046" s="197"/>
      <c r="C1046" s="198"/>
      <c r="D1046" s="248"/>
      <c r="E1046" s="266"/>
      <c r="F1046" s="90"/>
      <c r="H1046" s="120"/>
    </row>
    <row r="1047" spans="1:8" s="119" customFormat="1" ht="12.75" x14ac:dyDescent="0.2">
      <c r="A1047" s="207"/>
      <c r="B1047" s="197"/>
      <c r="C1047" s="198"/>
      <c r="D1047" s="248"/>
      <c r="E1047" s="266"/>
      <c r="F1047" s="90"/>
      <c r="H1047" s="120"/>
    </row>
    <row r="1048" spans="1:8" s="119" customFormat="1" ht="12.75" x14ac:dyDescent="0.2">
      <c r="A1048" s="207"/>
      <c r="B1048" s="197"/>
      <c r="C1048" s="198"/>
      <c r="D1048" s="248"/>
      <c r="E1048" s="266"/>
      <c r="F1048" s="90"/>
      <c r="H1048" s="120"/>
    </row>
    <row r="1049" spans="1:8" s="119" customFormat="1" ht="12.75" x14ac:dyDescent="0.2">
      <c r="A1049" s="207"/>
      <c r="B1049" s="197"/>
      <c r="C1049" s="198"/>
      <c r="D1049" s="248"/>
      <c r="E1049" s="266"/>
      <c r="F1049" s="90"/>
      <c r="H1049" s="120"/>
    </row>
    <row r="1050" spans="1:8" s="119" customFormat="1" ht="12.75" x14ac:dyDescent="0.2">
      <c r="A1050" s="207"/>
      <c r="B1050" s="197"/>
      <c r="C1050" s="198"/>
      <c r="D1050" s="248"/>
      <c r="E1050" s="266"/>
      <c r="F1050" s="90"/>
      <c r="H1050" s="120"/>
    </row>
    <row r="1051" spans="1:8" s="119" customFormat="1" ht="12.75" x14ac:dyDescent="0.2">
      <c r="A1051" s="207"/>
      <c r="B1051" s="197"/>
      <c r="C1051" s="198"/>
      <c r="D1051" s="248"/>
      <c r="E1051" s="266"/>
      <c r="F1051" s="90"/>
      <c r="H1051" s="120"/>
    </row>
    <row r="1052" spans="1:8" s="119" customFormat="1" ht="12.75" x14ac:dyDescent="0.2">
      <c r="A1052" s="207"/>
      <c r="B1052" s="197"/>
      <c r="C1052" s="198"/>
      <c r="D1052" s="248"/>
      <c r="E1052" s="266"/>
      <c r="F1052" s="90"/>
      <c r="H1052" s="120"/>
    </row>
    <row r="1053" spans="1:8" s="119" customFormat="1" ht="12.75" x14ac:dyDescent="0.2">
      <c r="A1053" s="207"/>
      <c r="B1053" s="197"/>
      <c r="C1053" s="198"/>
      <c r="D1053" s="248"/>
      <c r="E1053" s="266"/>
      <c r="F1053" s="90"/>
      <c r="H1053" s="120"/>
    </row>
    <row r="1054" spans="1:8" s="119" customFormat="1" ht="12.75" x14ac:dyDescent="0.2">
      <c r="A1054" s="207"/>
      <c r="B1054" s="197"/>
      <c r="C1054" s="198"/>
      <c r="D1054" s="248"/>
      <c r="E1054" s="266"/>
      <c r="F1054" s="90"/>
      <c r="H1054" s="120"/>
    </row>
    <row r="1055" spans="1:8" s="119" customFormat="1" ht="12.75" x14ac:dyDescent="0.2">
      <c r="A1055" s="207"/>
      <c r="B1055" s="197"/>
      <c r="C1055" s="198"/>
      <c r="D1055" s="248"/>
      <c r="E1055" s="266"/>
      <c r="F1055" s="90"/>
      <c r="H1055" s="120"/>
    </row>
    <row r="1056" spans="1:8" s="119" customFormat="1" ht="12.75" x14ac:dyDescent="0.2">
      <c r="A1056" s="207"/>
      <c r="B1056" s="197"/>
      <c r="C1056" s="198"/>
      <c r="D1056" s="248"/>
      <c r="E1056" s="266"/>
      <c r="F1056" s="90"/>
      <c r="H1056" s="120"/>
    </row>
    <row r="1057" spans="1:8" s="119" customFormat="1" ht="12.75" x14ac:dyDescent="0.2">
      <c r="A1057" s="207"/>
      <c r="B1057" s="197"/>
      <c r="C1057" s="198"/>
      <c r="D1057" s="248"/>
      <c r="E1057" s="266"/>
      <c r="F1057" s="90"/>
      <c r="H1057" s="120"/>
    </row>
    <row r="1058" spans="1:8" s="119" customFormat="1" ht="12.75" x14ac:dyDescent="0.2">
      <c r="A1058" s="207"/>
      <c r="B1058" s="197"/>
      <c r="C1058" s="198"/>
      <c r="D1058" s="248"/>
      <c r="E1058" s="266"/>
      <c r="F1058" s="90"/>
      <c r="H1058" s="120"/>
    </row>
    <row r="1059" spans="1:8" s="119" customFormat="1" ht="12.75" x14ac:dyDescent="0.2">
      <c r="A1059" s="207"/>
      <c r="B1059" s="197"/>
      <c r="C1059" s="198"/>
      <c r="D1059" s="248"/>
      <c r="E1059" s="266"/>
      <c r="F1059" s="90"/>
      <c r="H1059" s="120"/>
    </row>
    <row r="1060" spans="1:8" s="119" customFormat="1" ht="12.75" x14ac:dyDescent="0.2">
      <c r="A1060" s="207"/>
      <c r="B1060" s="197"/>
      <c r="C1060" s="198"/>
      <c r="D1060" s="248"/>
      <c r="E1060" s="266"/>
      <c r="F1060" s="90"/>
      <c r="H1060" s="120"/>
    </row>
    <row r="1061" spans="1:8" s="119" customFormat="1" ht="12.75" x14ac:dyDescent="0.2">
      <c r="A1061" s="207"/>
      <c r="B1061" s="197"/>
      <c r="C1061" s="198"/>
      <c r="D1061" s="248"/>
      <c r="E1061" s="266"/>
      <c r="F1061" s="90"/>
      <c r="H1061" s="120"/>
    </row>
    <row r="1062" spans="1:8" s="119" customFormat="1" ht="12.75" x14ac:dyDescent="0.2">
      <c r="A1062" s="207"/>
      <c r="B1062" s="197"/>
      <c r="C1062" s="198"/>
      <c r="D1062" s="248"/>
      <c r="E1062" s="266"/>
      <c r="F1062" s="90"/>
      <c r="H1062" s="120"/>
    </row>
    <row r="1063" spans="1:8" s="119" customFormat="1" ht="12.75" x14ac:dyDescent="0.2">
      <c r="A1063" s="207"/>
      <c r="B1063" s="197"/>
      <c r="C1063" s="198"/>
      <c r="D1063" s="248"/>
      <c r="E1063" s="266"/>
      <c r="F1063" s="90"/>
      <c r="H1063" s="120"/>
    </row>
    <row r="1064" spans="1:8" s="119" customFormat="1" ht="12.75" x14ac:dyDescent="0.2">
      <c r="A1064" s="207"/>
      <c r="B1064" s="197"/>
      <c r="C1064" s="198"/>
      <c r="D1064" s="248"/>
      <c r="E1064" s="266"/>
      <c r="F1064" s="90"/>
      <c r="H1064" s="120"/>
    </row>
    <row r="1065" spans="1:8" s="119" customFormat="1" ht="12.75" x14ac:dyDescent="0.2">
      <c r="A1065" s="207"/>
      <c r="B1065" s="197"/>
      <c r="C1065" s="198"/>
      <c r="D1065" s="248"/>
      <c r="E1065" s="266"/>
      <c r="F1065" s="90"/>
      <c r="H1065" s="120"/>
    </row>
    <row r="1066" spans="1:8" s="119" customFormat="1" ht="12.75" x14ac:dyDescent="0.2">
      <c r="A1066" s="207"/>
      <c r="B1066" s="197"/>
      <c r="C1066" s="198"/>
      <c r="D1066" s="248"/>
      <c r="E1066" s="266"/>
      <c r="F1066" s="90"/>
      <c r="H1066" s="120"/>
    </row>
    <row r="1067" spans="1:8" s="119" customFormat="1" ht="12.75" x14ac:dyDescent="0.2">
      <c r="A1067" s="207"/>
      <c r="B1067" s="197"/>
      <c r="C1067" s="198"/>
      <c r="D1067" s="248"/>
      <c r="E1067" s="266"/>
      <c r="F1067" s="90"/>
      <c r="H1067" s="120"/>
    </row>
    <row r="1068" spans="1:8" s="119" customFormat="1" ht="12.75" x14ac:dyDescent="0.2">
      <c r="A1068" s="207"/>
      <c r="B1068" s="197"/>
      <c r="C1068" s="198"/>
      <c r="D1068" s="248"/>
      <c r="E1068" s="266"/>
      <c r="F1068" s="90"/>
      <c r="H1068" s="120"/>
    </row>
    <row r="1069" spans="1:8" s="119" customFormat="1" ht="12.75" x14ac:dyDescent="0.2">
      <c r="A1069" s="207"/>
      <c r="B1069" s="197"/>
      <c r="C1069" s="198"/>
      <c r="D1069" s="248"/>
      <c r="E1069" s="266"/>
      <c r="F1069" s="90"/>
      <c r="H1069" s="120"/>
    </row>
    <row r="1070" spans="1:8" s="119" customFormat="1" ht="12.75" x14ac:dyDescent="0.2">
      <c r="A1070" s="207"/>
      <c r="B1070" s="197"/>
      <c r="C1070" s="198"/>
      <c r="D1070" s="248"/>
      <c r="E1070" s="266"/>
      <c r="F1070" s="90"/>
      <c r="H1070" s="120"/>
    </row>
    <row r="1071" spans="1:8" s="119" customFormat="1" ht="12.75" x14ac:dyDescent="0.2">
      <c r="A1071" s="207"/>
      <c r="B1071" s="197"/>
      <c r="C1071" s="198"/>
      <c r="D1071" s="248"/>
      <c r="E1071" s="266"/>
      <c r="F1071" s="90"/>
      <c r="H1071" s="120"/>
    </row>
    <row r="1072" spans="1:8" s="119" customFormat="1" ht="12.75" x14ac:dyDescent="0.2">
      <c r="A1072" s="207"/>
      <c r="B1072" s="197"/>
      <c r="C1072" s="198"/>
      <c r="D1072" s="248"/>
      <c r="E1072" s="266"/>
      <c r="F1072" s="90"/>
      <c r="H1072" s="120"/>
    </row>
    <row r="1073" spans="1:8" s="119" customFormat="1" ht="12.75" x14ac:dyDescent="0.2">
      <c r="A1073" s="207"/>
      <c r="B1073" s="197"/>
      <c r="C1073" s="198"/>
      <c r="D1073" s="248"/>
      <c r="E1073" s="266"/>
      <c r="F1073" s="90"/>
      <c r="H1073" s="120"/>
    </row>
    <row r="1074" spans="1:8" s="119" customFormat="1" ht="12.75" x14ac:dyDescent="0.2">
      <c r="A1074" s="207"/>
      <c r="B1074" s="197"/>
      <c r="C1074" s="198"/>
      <c r="D1074" s="248"/>
      <c r="E1074" s="266"/>
      <c r="F1074" s="90"/>
      <c r="H1074" s="120"/>
    </row>
    <row r="1075" spans="1:8" s="119" customFormat="1" ht="12.75" x14ac:dyDescent="0.2">
      <c r="A1075" s="207"/>
      <c r="B1075" s="197"/>
      <c r="C1075" s="198"/>
      <c r="D1075" s="248"/>
      <c r="E1075" s="266"/>
      <c r="F1075" s="90"/>
      <c r="H1075" s="120"/>
    </row>
    <row r="1076" spans="1:8" s="119" customFormat="1" ht="12.75" x14ac:dyDescent="0.2">
      <c r="A1076" s="207"/>
      <c r="B1076" s="197"/>
      <c r="C1076" s="198"/>
      <c r="D1076" s="248"/>
      <c r="E1076" s="266"/>
      <c r="F1076" s="90"/>
      <c r="H1076" s="120"/>
    </row>
    <row r="1077" spans="1:8" s="119" customFormat="1" ht="12.75" x14ac:dyDescent="0.2">
      <c r="A1077" s="207"/>
      <c r="B1077" s="197"/>
      <c r="C1077" s="198"/>
      <c r="D1077" s="248"/>
      <c r="E1077" s="266"/>
      <c r="F1077" s="90"/>
      <c r="H1077" s="120"/>
    </row>
    <row r="1078" spans="1:8" s="119" customFormat="1" ht="12.75" x14ac:dyDescent="0.2">
      <c r="A1078" s="207"/>
      <c r="B1078" s="197"/>
      <c r="C1078" s="198"/>
      <c r="D1078" s="248"/>
      <c r="E1078" s="266"/>
      <c r="F1078" s="90"/>
      <c r="H1078" s="120"/>
    </row>
    <row r="1079" spans="1:8" s="119" customFormat="1" ht="12.75" x14ac:dyDescent="0.2">
      <c r="A1079" s="207"/>
      <c r="B1079" s="197"/>
      <c r="C1079" s="198"/>
      <c r="D1079" s="248"/>
      <c r="E1079" s="266"/>
      <c r="F1079" s="90"/>
      <c r="H1079" s="120"/>
    </row>
    <row r="1080" spans="1:8" s="119" customFormat="1" ht="12.75" x14ac:dyDescent="0.2">
      <c r="A1080" s="207"/>
      <c r="B1080" s="197"/>
      <c r="C1080" s="198"/>
      <c r="D1080" s="248"/>
      <c r="E1080" s="266"/>
      <c r="F1080" s="90"/>
      <c r="H1080" s="120"/>
    </row>
    <row r="1081" spans="1:8" s="119" customFormat="1" ht="12.75" x14ac:dyDescent="0.2">
      <c r="A1081" s="207"/>
      <c r="B1081" s="197"/>
      <c r="C1081" s="198"/>
      <c r="D1081" s="248"/>
      <c r="E1081" s="266"/>
      <c r="F1081" s="90"/>
      <c r="H1081" s="120"/>
    </row>
    <row r="1082" spans="1:8" s="119" customFormat="1" ht="12.75" x14ac:dyDescent="0.2">
      <c r="A1082" s="207"/>
      <c r="B1082" s="197"/>
      <c r="C1082" s="198"/>
      <c r="D1082" s="248"/>
      <c r="E1082" s="266"/>
      <c r="F1082" s="90"/>
      <c r="H1082" s="120"/>
    </row>
    <row r="1083" spans="1:8" s="119" customFormat="1" ht="12.75" x14ac:dyDescent="0.2">
      <c r="A1083" s="207"/>
      <c r="B1083" s="197"/>
      <c r="C1083" s="198"/>
      <c r="D1083" s="248"/>
      <c r="E1083" s="266"/>
      <c r="F1083" s="90"/>
      <c r="H1083" s="120"/>
    </row>
    <row r="1084" spans="1:8" s="119" customFormat="1" ht="12.75" x14ac:dyDescent="0.2">
      <c r="A1084" s="207"/>
      <c r="B1084" s="197"/>
      <c r="C1084" s="198"/>
      <c r="D1084" s="248"/>
      <c r="E1084" s="266"/>
      <c r="F1084" s="90"/>
      <c r="H1084" s="120"/>
    </row>
    <row r="1085" spans="1:8" s="119" customFormat="1" ht="12.75" x14ac:dyDescent="0.2">
      <c r="A1085" s="207"/>
      <c r="B1085" s="197"/>
      <c r="C1085" s="198"/>
      <c r="D1085" s="248"/>
      <c r="E1085" s="266"/>
      <c r="F1085" s="90"/>
      <c r="H1085" s="120"/>
    </row>
    <row r="1086" spans="1:8" s="119" customFormat="1" ht="12.75" x14ac:dyDescent="0.2">
      <c r="A1086" s="207"/>
      <c r="B1086" s="197"/>
      <c r="C1086" s="198"/>
      <c r="D1086" s="248"/>
      <c r="E1086" s="266"/>
      <c r="F1086" s="90"/>
      <c r="H1086" s="120"/>
    </row>
    <row r="1087" spans="1:8" s="119" customFormat="1" ht="12.75" x14ac:dyDescent="0.2">
      <c r="A1087" s="207"/>
      <c r="B1087" s="197"/>
      <c r="C1087" s="198"/>
      <c r="D1087" s="248"/>
      <c r="E1087" s="266"/>
      <c r="F1087" s="90"/>
      <c r="H1087" s="120"/>
    </row>
    <row r="1088" spans="1:8" s="119" customFormat="1" ht="12.75" x14ac:dyDescent="0.2">
      <c r="A1088" s="207"/>
      <c r="B1088" s="197"/>
      <c r="C1088" s="198"/>
      <c r="D1088" s="248"/>
      <c r="E1088" s="266"/>
      <c r="F1088" s="90"/>
      <c r="H1088" s="120"/>
    </row>
    <row r="1089" spans="1:8" s="119" customFormat="1" ht="12.75" x14ac:dyDescent="0.2">
      <c r="A1089" s="207"/>
      <c r="B1089" s="197"/>
      <c r="C1089" s="198"/>
      <c r="D1089" s="248"/>
      <c r="E1089" s="266"/>
      <c r="F1089" s="90"/>
      <c r="H1089" s="120"/>
    </row>
    <row r="1090" spans="1:8" s="119" customFormat="1" ht="12.75" x14ac:dyDescent="0.2">
      <c r="A1090" s="207"/>
      <c r="B1090" s="197"/>
      <c r="C1090" s="198"/>
      <c r="D1090" s="248"/>
      <c r="E1090" s="266"/>
      <c r="F1090" s="90"/>
      <c r="H1090" s="120"/>
    </row>
    <row r="1091" spans="1:8" s="119" customFormat="1" ht="12.75" x14ac:dyDescent="0.2">
      <c r="A1091" s="207"/>
      <c r="B1091" s="197"/>
      <c r="C1091" s="198"/>
      <c r="D1091" s="248"/>
      <c r="E1091" s="266"/>
      <c r="F1091" s="90"/>
      <c r="H1091" s="120"/>
    </row>
    <row r="1092" spans="1:8" s="119" customFormat="1" ht="12.75" x14ac:dyDescent="0.2">
      <c r="A1092" s="207"/>
      <c r="B1092" s="197"/>
      <c r="C1092" s="198"/>
      <c r="D1092" s="248"/>
      <c r="E1092" s="266"/>
      <c r="F1092" s="90"/>
      <c r="H1092" s="120"/>
    </row>
    <row r="1093" spans="1:8" s="119" customFormat="1" ht="12.75" x14ac:dyDescent="0.2">
      <c r="A1093" s="207"/>
      <c r="B1093" s="197"/>
      <c r="C1093" s="198"/>
      <c r="D1093" s="248"/>
      <c r="E1093" s="266"/>
      <c r="F1093" s="90"/>
      <c r="H1093" s="120"/>
    </row>
    <row r="1094" spans="1:8" s="119" customFormat="1" ht="12.75" x14ac:dyDescent="0.2">
      <c r="A1094" s="207"/>
      <c r="B1094" s="197"/>
      <c r="C1094" s="198"/>
      <c r="D1094" s="248"/>
      <c r="E1094" s="266"/>
      <c r="F1094" s="90"/>
      <c r="H1094" s="120"/>
    </row>
    <row r="1095" spans="1:8" s="119" customFormat="1" ht="12.75" x14ac:dyDescent="0.2">
      <c r="A1095" s="207"/>
      <c r="B1095" s="197"/>
      <c r="C1095" s="198"/>
      <c r="D1095" s="248"/>
      <c r="E1095" s="266"/>
      <c r="F1095" s="90"/>
      <c r="H1095" s="120"/>
    </row>
    <row r="1096" spans="1:8" s="119" customFormat="1" ht="12.75" x14ac:dyDescent="0.2">
      <c r="A1096" s="207"/>
      <c r="B1096" s="197"/>
      <c r="C1096" s="198"/>
      <c r="D1096" s="248"/>
      <c r="E1096" s="266"/>
      <c r="F1096" s="90"/>
      <c r="H1096" s="120"/>
    </row>
    <row r="1097" spans="1:8" s="119" customFormat="1" ht="12.75" x14ac:dyDescent="0.2">
      <c r="A1097" s="207"/>
      <c r="B1097" s="197"/>
      <c r="C1097" s="198"/>
      <c r="D1097" s="248"/>
      <c r="E1097" s="266"/>
      <c r="F1097" s="90"/>
      <c r="H1097" s="120"/>
    </row>
    <row r="1098" spans="1:8" s="119" customFormat="1" ht="12.75" x14ac:dyDescent="0.2">
      <c r="A1098" s="207"/>
      <c r="B1098" s="197"/>
      <c r="C1098" s="198"/>
      <c r="D1098" s="248"/>
      <c r="E1098" s="266"/>
      <c r="F1098" s="90"/>
      <c r="H1098" s="120"/>
    </row>
    <row r="1099" spans="1:8" s="119" customFormat="1" ht="12.75" x14ac:dyDescent="0.2">
      <c r="A1099" s="207"/>
      <c r="B1099" s="197"/>
      <c r="C1099" s="198"/>
      <c r="D1099" s="248"/>
      <c r="E1099" s="266"/>
      <c r="F1099" s="90"/>
      <c r="H1099" s="120"/>
    </row>
    <row r="1100" spans="1:8" s="119" customFormat="1" ht="12.75" x14ac:dyDescent="0.2">
      <c r="A1100" s="207"/>
      <c r="B1100" s="197"/>
      <c r="C1100" s="198"/>
      <c r="D1100" s="248"/>
      <c r="E1100" s="266"/>
      <c r="F1100" s="90"/>
      <c r="H1100" s="120"/>
    </row>
    <row r="1101" spans="1:8" s="119" customFormat="1" ht="12.75" x14ac:dyDescent="0.2">
      <c r="A1101" s="207"/>
      <c r="B1101" s="197"/>
      <c r="C1101" s="198"/>
      <c r="D1101" s="248"/>
      <c r="E1101" s="266"/>
      <c r="F1101" s="90"/>
      <c r="H1101" s="120"/>
    </row>
    <row r="1102" spans="1:8" s="119" customFormat="1" ht="12.75" x14ac:dyDescent="0.2">
      <c r="A1102" s="207"/>
      <c r="B1102" s="197"/>
      <c r="C1102" s="198"/>
      <c r="D1102" s="248"/>
      <c r="E1102" s="266"/>
      <c r="F1102" s="90"/>
      <c r="H1102" s="120"/>
    </row>
    <row r="1103" spans="1:8" s="119" customFormat="1" ht="12.75" x14ac:dyDescent="0.2">
      <c r="A1103" s="207"/>
      <c r="B1103" s="197"/>
      <c r="C1103" s="198"/>
      <c r="D1103" s="248"/>
      <c r="E1103" s="266"/>
      <c r="F1103" s="90"/>
      <c r="H1103" s="120"/>
    </row>
    <row r="1104" spans="1:8" s="119" customFormat="1" ht="12.75" x14ac:dyDescent="0.2">
      <c r="A1104" s="207"/>
      <c r="B1104" s="197"/>
      <c r="C1104" s="198"/>
      <c r="D1104" s="248"/>
      <c r="E1104" s="266"/>
      <c r="F1104" s="90"/>
      <c r="H1104" s="120"/>
    </row>
    <row r="1105" spans="1:8" s="119" customFormat="1" ht="12.75" x14ac:dyDescent="0.2">
      <c r="A1105" s="207"/>
      <c r="B1105" s="197"/>
      <c r="C1105" s="198"/>
      <c r="D1105" s="248"/>
      <c r="E1105" s="266"/>
      <c r="F1105" s="90"/>
      <c r="H1105" s="120"/>
    </row>
    <row r="1106" spans="1:8" s="119" customFormat="1" ht="12.75" x14ac:dyDescent="0.2">
      <c r="A1106" s="207"/>
      <c r="B1106" s="197"/>
      <c r="C1106" s="198"/>
      <c r="D1106" s="248"/>
      <c r="E1106" s="266"/>
      <c r="F1106" s="90"/>
      <c r="H1106" s="120"/>
    </row>
    <row r="1107" spans="1:8" s="119" customFormat="1" ht="12.75" x14ac:dyDescent="0.2">
      <c r="A1107" s="207"/>
      <c r="B1107" s="197"/>
      <c r="C1107" s="198"/>
      <c r="D1107" s="248"/>
      <c r="E1107" s="266"/>
      <c r="F1107" s="90"/>
      <c r="H1107" s="120"/>
    </row>
    <row r="1108" spans="1:8" s="119" customFormat="1" ht="12.75" x14ac:dyDescent="0.2">
      <c r="A1108" s="207"/>
      <c r="B1108" s="197"/>
      <c r="C1108" s="198"/>
      <c r="D1108" s="248"/>
      <c r="E1108" s="266"/>
      <c r="F1108" s="90"/>
      <c r="H1108" s="120"/>
    </row>
    <row r="1109" spans="1:8" s="119" customFormat="1" ht="12.75" x14ac:dyDescent="0.2">
      <c r="A1109" s="207"/>
      <c r="B1109" s="197"/>
      <c r="C1109" s="198"/>
      <c r="D1109" s="248"/>
      <c r="E1109" s="266"/>
      <c r="F1109" s="90"/>
      <c r="H1109" s="120"/>
    </row>
    <row r="1110" spans="1:8" s="119" customFormat="1" ht="12.75" x14ac:dyDescent="0.2">
      <c r="A1110" s="207"/>
      <c r="B1110" s="197"/>
      <c r="C1110" s="198"/>
      <c r="D1110" s="248"/>
      <c r="E1110" s="266"/>
      <c r="F1110" s="90"/>
      <c r="H1110" s="120"/>
    </row>
    <row r="1111" spans="1:8" s="119" customFormat="1" ht="12.75" x14ac:dyDescent="0.2">
      <c r="A1111" s="207"/>
      <c r="B1111" s="197"/>
      <c r="C1111" s="198"/>
      <c r="D1111" s="248"/>
      <c r="E1111" s="266"/>
      <c r="F1111" s="90"/>
      <c r="H1111" s="120"/>
    </row>
    <row r="1112" spans="1:8" s="119" customFormat="1" ht="12.75" x14ac:dyDescent="0.2">
      <c r="A1112" s="207"/>
      <c r="B1112" s="197"/>
      <c r="C1112" s="198"/>
      <c r="D1112" s="248"/>
      <c r="E1112" s="266"/>
      <c r="F1112" s="90"/>
      <c r="H1112" s="120"/>
    </row>
    <row r="1113" spans="1:8" s="119" customFormat="1" ht="12.75" x14ac:dyDescent="0.2">
      <c r="A1113" s="207"/>
      <c r="B1113" s="197"/>
      <c r="C1113" s="198"/>
      <c r="D1113" s="248"/>
      <c r="E1113" s="266"/>
      <c r="F1113" s="90"/>
      <c r="H1113" s="120"/>
    </row>
    <row r="1114" spans="1:8" s="119" customFormat="1" ht="12.75" x14ac:dyDescent="0.2">
      <c r="A1114" s="207"/>
      <c r="B1114" s="197"/>
      <c r="C1114" s="198"/>
      <c r="D1114" s="248"/>
      <c r="E1114" s="266"/>
      <c r="F1114" s="90"/>
      <c r="H1114" s="120"/>
    </row>
    <row r="1115" spans="1:8" s="119" customFormat="1" ht="12.75" x14ac:dyDescent="0.2">
      <c r="A1115" s="207"/>
      <c r="B1115" s="197"/>
      <c r="C1115" s="198"/>
      <c r="D1115" s="248"/>
      <c r="E1115" s="266"/>
      <c r="F1115" s="90"/>
      <c r="H1115" s="120"/>
    </row>
    <row r="1116" spans="1:8" s="119" customFormat="1" ht="12.75" x14ac:dyDescent="0.2">
      <c r="A1116" s="207"/>
      <c r="B1116" s="197"/>
      <c r="C1116" s="198"/>
      <c r="D1116" s="248"/>
      <c r="E1116" s="266"/>
      <c r="F1116" s="90"/>
      <c r="H1116" s="120"/>
    </row>
    <row r="1117" spans="1:8" s="119" customFormat="1" ht="12.75" x14ac:dyDescent="0.2">
      <c r="A1117" s="114"/>
      <c r="B1117" s="208"/>
      <c r="C1117" s="165"/>
      <c r="D1117" s="243"/>
      <c r="E1117" s="267"/>
      <c r="F1117" s="90"/>
      <c r="H1117" s="120"/>
    </row>
    <row r="1118" spans="1:8" s="119" customFormat="1" ht="12.75" x14ac:dyDescent="0.2">
      <c r="A1118" s="114"/>
      <c r="B1118" s="208"/>
      <c r="C1118" s="165"/>
      <c r="D1118" s="243"/>
      <c r="E1118" s="267"/>
      <c r="F1118" s="90"/>
      <c r="H1118" s="120"/>
    </row>
    <row r="1119" spans="1:8" s="119" customFormat="1" ht="12.75" x14ac:dyDescent="0.2">
      <c r="A1119" s="114"/>
      <c r="B1119" s="208"/>
      <c r="C1119" s="165"/>
      <c r="D1119" s="243"/>
      <c r="E1119" s="267"/>
      <c r="F1119" s="90"/>
      <c r="H1119" s="120"/>
    </row>
    <row r="1120" spans="1:8" s="119" customFormat="1" ht="12.75" x14ac:dyDescent="0.2">
      <c r="A1120" s="114"/>
      <c r="B1120" s="208"/>
      <c r="C1120" s="165"/>
      <c r="D1120" s="243"/>
      <c r="E1120" s="267"/>
      <c r="F1120" s="90"/>
      <c r="H1120" s="120"/>
    </row>
    <row r="1121" spans="1:8" s="119" customFormat="1" ht="12.75" x14ac:dyDescent="0.2">
      <c r="A1121" s="114"/>
      <c r="B1121" s="208"/>
      <c r="C1121" s="165"/>
      <c r="D1121" s="243"/>
      <c r="E1121" s="267"/>
      <c r="F1121" s="90"/>
      <c r="H1121" s="120"/>
    </row>
    <row r="1122" spans="1:8" s="119" customFormat="1" ht="12.75" x14ac:dyDescent="0.2">
      <c r="A1122" s="114"/>
      <c r="B1122" s="208"/>
      <c r="C1122" s="165"/>
      <c r="D1122" s="243"/>
      <c r="E1122" s="267"/>
      <c r="F1122" s="90"/>
      <c r="H1122" s="120"/>
    </row>
    <row r="1123" spans="1:8" s="119" customFormat="1" ht="12.75" x14ac:dyDescent="0.2">
      <c r="A1123" s="114"/>
      <c r="B1123" s="208"/>
      <c r="C1123" s="165"/>
      <c r="D1123" s="243"/>
      <c r="E1123" s="267"/>
      <c r="F1123" s="90"/>
      <c r="H1123" s="120"/>
    </row>
    <row r="1124" spans="1:8" s="119" customFormat="1" ht="12.75" x14ac:dyDescent="0.2">
      <c r="A1124" s="114"/>
      <c r="B1124" s="208"/>
      <c r="C1124" s="165"/>
      <c r="D1124" s="243"/>
      <c r="E1124" s="267"/>
      <c r="F1124" s="90"/>
      <c r="H1124" s="120"/>
    </row>
    <row r="1125" spans="1:8" s="119" customFormat="1" ht="12.75" x14ac:dyDescent="0.2">
      <c r="A1125" s="114"/>
      <c r="B1125" s="208"/>
      <c r="C1125" s="165"/>
      <c r="D1125" s="243"/>
      <c r="E1125" s="267"/>
      <c r="F1125" s="90"/>
      <c r="H1125" s="120"/>
    </row>
    <row r="1126" spans="1:8" s="119" customFormat="1" ht="12.75" x14ac:dyDescent="0.2">
      <c r="A1126" s="114"/>
      <c r="B1126" s="208"/>
      <c r="C1126" s="165"/>
      <c r="D1126" s="243"/>
      <c r="E1126" s="267"/>
      <c r="F1126" s="90"/>
      <c r="H1126" s="120"/>
    </row>
    <row r="1127" spans="1:8" s="119" customFormat="1" ht="12.75" x14ac:dyDescent="0.2">
      <c r="A1127" s="114"/>
      <c r="B1127" s="208"/>
      <c r="C1127" s="165"/>
      <c r="D1127" s="243"/>
      <c r="E1127" s="267"/>
      <c r="F1127" s="90"/>
      <c r="H1127" s="120"/>
    </row>
    <row r="1128" spans="1:8" s="119" customFormat="1" ht="12.75" x14ac:dyDescent="0.2">
      <c r="A1128" s="114"/>
      <c r="B1128" s="208"/>
      <c r="C1128" s="165"/>
      <c r="D1128" s="243"/>
      <c r="E1128" s="267"/>
      <c r="F1128" s="90"/>
      <c r="H1128" s="120"/>
    </row>
    <row r="1129" spans="1:8" s="119" customFormat="1" ht="12.75" x14ac:dyDescent="0.2">
      <c r="A1129" s="114"/>
      <c r="B1129" s="208"/>
      <c r="C1129" s="165"/>
      <c r="D1129" s="243"/>
      <c r="E1129" s="267"/>
      <c r="F1129" s="90"/>
      <c r="H1129" s="120"/>
    </row>
    <row r="1130" spans="1:8" s="119" customFormat="1" ht="12.75" x14ac:dyDescent="0.2">
      <c r="A1130" s="114"/>
      <c r="B1130" s="208"/>
      <c r="C1130" s="165"/>
      <c r="D1130" s="243"/>
      <c r="E1130" s="267"/>
      <c r="F1130" s="90"/>
      <c r="H1130" s="120"/>
    </row>
    <row r="1131" spans="1:8" s="119" customFormat="1" ht="12.75" x14ac:dyDescent="0.2">
      <c r="A1131" s="114"/>
      <c r="B1131" s="208"/>
      <c r="C1131" s="165"/>
      <c r="D1131" s="243"/>
      <c r="E1131" s="267"/>
      <c r="F1131" s="90"/>
      <c r="H1131" s="120"/>
    </row>
    <row r="1132" spans="1:8" s="119" customFormat="1" ht="12.75" x14ac:dyDescent="0.2">
      <c r="A1132" s="114"/>
      <c r="B1132" s="208"/>
      <c r="C1132" s="165"/>
      <c r="D1132" s="243"/>
      <c r="E1132" s="267"/>
      <c r="F1132" s="90"/>
      <c r="H1132" s="120"/>
    </row>
    <row r="1133" spans="1:8" s="119" customFormat="1" ht="12.75" x14ac:dyDescent="0.2">
      <c r="A1133" s="114"/>
      <c r="B1133" s="208"/>
      <c r="C1133" s="165"/>
      <c r="D1133" s="243"/>
      <c r="E1133" s="267"/>
      <c r="F1133" s="90"/>
      <c r="H1133" s="120"/>
    </row>
    <row r="1134" spans="1:8" s="119" customFormat="1" ht="12.75" x14ac:dyDescent="0.2">
      <c r="A1134" s="114"/>
      <c r="B1134" s="208"/>
      <c r="C1134" s="165"/>
      <c r="D1134" s="243"/>
      <c r="E1134" s="267"/>
      <c r="F1134" s="90"/>
      <c r="H1134" s="120"/>
    </row>
    <row r="1135" spans="1:8" s="119" customFormat="1" ht="12.75" x14ac:dyDescent="0.2">
      <c r="A1135" s="114"/>
      <c r="B1135" s="208"/>
      <c r="C1135" s="165"/>
      <c r="D1135" s="243"/>
      <c r="E1135" s="267"/>
      <c r="F1135" s="90"/>
      <c r="H1135" s="120"/>
    </row>
    <row r="1136" spans="1:8" s="119" customFormat="1" ht="12.75" x14ac:dyDescent="0.2">
      <c r="A1136" s="114"/>
      <c r="B1136" s="208"/>
      <c r="C1136" s="165"/>
      <c r="D1136" s="243"/>
      <c r="E1136" s="267"/>
      <c r="F1136" s="90"/>
      <c r="H1136" s="120"/>
    </row>
    <row r="1137" spans="1:8" s="119" customFormat="1" ht="12.75" x14ac:dyDescent="0.2">
      <c r="A1137" s="114"/>
      <c r="B1137" s="208"/>
      <c r="C1137" s="165"/>
      <c r="D1137" s="243"/>
      <c r="E1137" s="267"/>
      <c r="F1137" s="90"/>
      <c r="H1137" s="120"/>
    </row>
    <row r="1138" spans="1:8" s="119" customFormat="1" ht="12.75" x14ac:dyDescent="0.2">
      <c r="A1138" s="114"/>
      <c r="B1138" s="208"/>
      <c r="C1138" s="165"/>
      <c r="D1138" s="243"/>
      <c r="E1138" s="267"/>
      <c r="F1138" s="90"/>
      <c r="H1138" s="120"/>
    </row>
    <row r="1139" spans="1:8" s="119" customFormat="1" ht="12.75" x14ac:dyDescent="0.2">
      <c r="A1139" s="114"/>
      <c r="B1139" s="208"/>
      <c r="C1139" s="165"/>
      <c r="D1139" s="243"/>
      <c r="E1139" s="267"/>
      <c r="F1139" s="90"/>
      <c r="H1139" s="120"/>
    </row>
    <row r="1140" spans="1:8" s="119" customFormat="1" ht="12.75" x14ac:dyDescent="0.2">
      <c r="A1140" s="114"/>
      <c r="B1140" s="208"/>
      <c r="C1140" s="165"/>
      <c r="D1140" s="243"/>
      <c r="E1140" s="267"/>
      <c r="F1140" s="90"/>
      <c r="H1140" s="120"/>
    </row>
    <row r="1141" spans="1:8" s="119" customFormat="1" ht="12.75" x14ac:dyDescent="0.2">
      <c r="A1141" s="114"/>
      <c r="B1141" s="208"/>
      <c r="C1141" s="165"/>
      <c r="D1141" s="243"/>
      <c r="E1141" s="267"/>
      <c r="F1141" s="90"/>
      <c r="H1141" s="120"/>
    </row>
    <row r="1142" spans="1:8" s="119" customFormat="1" ht="12.75" x14ac:dyDescent="0.2">
      <c r="A1142" s="114"/>
      <c r="B1142" s="208"/>
      <c r="C1142" s="165"/>
      <c r="D1142" s="243"/>
      <c r="E1142" s="267"/>
      <c r="F1142" s="90"/>
      <c r="H1142" s="120"/>
    </row>
    <row r="1143" spans="1:8" s="119" customFormat="1" ht="12.75" x14ac:dyDescent="0.2">
      <c r="A1143" s="114"/>
      <c r="B1143" s="208"/>
      <c r="C1143" s="165"/>
      <c r="D1143" s="243"/>
      <c r="E1143" s="267"/>
      <c r="F1143" s="90"/>
      <c r="H1143" s="120"/>
    </row>
    <row r="1144" spans="1:8" s="119" customFormat="1" ht="12.75" x14ac:dyDescent="0.2">
      <c r="A1144" s="114"/>
      <c r="B1144" s="208"/>
      <c r="C1144" s="165"/>
      <c r="D1144" s="243"/>
      <c r="E1144" s="267"/>
      <c r="F1144" s="90"/>
      <c r="H1144" s="120"/>
    </row>
    <row r="1145" spans="1:8" s="119" customFormat="1" ht="12.75" x14ac:dyDescent="0.2">
      <c r="A1145" s="114"/>
      <c r="B1145" s="208"/>
      <c r="C1145" s="165"/>
      <c r="D1145" s="243"/>
      <c r="E1145" s="267"/>
      <c r="F1145" s="90"/>
      <c r="H1145" s="120"/>
    </row>
    <row r="1146" spans="1:8" s="119" customFormat="1" ht="12.75" x14ac:dyDescent="0.2">
      <c r="A1146" s="114"/>
      <c r="B1146" s="208"/>
      <c r="C1146" s="165"/>
      <c r="D1146" s="243"/>
      <c r="E1146" s="267"/>
      <c r="F1146" s="90"/>
      <c r="H1146" s="120"/>
    </row>
    <row r="1147" spans="1:8" s="119" customFormat="1" ht="12.75" x14ac:dyDescent="0.2">
      <c r="A1147" s="114"/>
      <c r="B1147" s="208"/>
      <c r="C1147" s="165"/>
      <c r="D1147" s="243"/>
      <c r="E1147" s="267"/>
      <c r="F1147" s="90"/>
      <c r="H1147" s="120"/>
    </row>
    <row r="1148" spans="1:8" s="119" customFormat="1" ht="12.75" x14ac:dyDescent="0.2">
      <c r="A1148" s="114"/>
      <c r="B1148" s="208"/>
      <c r="C1148" s="165"/>
      <c r="D1148" s="243"/>
      <c r="E1148" s="267"/>
      <c r="F1148" s="90"/>
      <c r="H1148" s="120"/>
    </row>
    <row r="1149" spans="1:8" s="119" customFormat="1" ht="12.75" x14ac:dyDescent="0.2">
      <c r="A1149" s="114"/>
      <c r="B1149" s="208"/>
      <c r="C1149" s="165"/>
      <c r="D1149" s="243"/>
      <c r="E1149" s="267"/>
      <c r="F1149" s="90"/>
      <c r="H1149" s="120"/>
    </row>
    <row r="1150" spans="1:8" s="119" customFormat="1" ht="12.75" x14ac:dyDescent="0.2">
      <c r="A1150" s="114"/>
      <c r="B1150" s="208"/>
      <c r="C1150" s="165"/>
      <c r="D1150" s="243"/>
      <c r="E1150" s="267"/>
      <c r="F1150" s="90"/>
      <c r="H1150" s="120"/>
    </row>
    <row r="1151" spans="1:8" s="119" customFormat="1" ht="12.75" x14ac:dyDescent="0.2">
      <c r="A1151" s="114"/>
      <c r="B1151" s="208"/>
      <c r="C1151" s="165"/>
      <c r="D1151" s="243"/>
      <c r="E1151" s="267"/>
      <c r="F1151" s="90"/>
      <c r="H1151" s="120"/>
    </row>
    <row r="1152" spans="1:8" s="119" customFormat="1" ht="12.75" x14ac:dyDescent="0.2">
      <c r="A1152" s="114"/>
      <c r="B1152" s="208"/>
      <c r="C1152" s="165"/>
      <c r="D1152" s="243"/>
      <c r="E1152" s="267"/>
      <c r="F1152" s="90"/>
      <c r="H1152" s="120"/>
    </row>
    <row r="1153" spans="1:8" s="119" customFormat="1" ht="12.75" x14ac:dyDescent="0.2">
      <c r="A1153" s="114"/>
      <c r="B1153" s="208"/>
      <c r="C1153" s="165"/>
      <c r="D1153" s="243"/>
      <c r="E1153" s="267"/>
      <c r="F1153" s="90"/>
      <c r="H1153" s="120"/>
    </row>
    <row r="1154" spans="1:8" s="119" customFormat="1" ht="12.75" x14ac:dyDescent="0.2">
      <c r="A1154" s="114"/>
      <c r="B1154" s="208"/>
      <c r="C1154" s="165"/>
      <c r="D1154" s="243"/>
      <c r="E1154" s="267"/>
      <c r="F1154" s="90"/>
      <c r="H1154" s="120"/>
    </row>
    <row r="1155" spans="1:8" s="119" customFormat="1" ht="12.75" x14ac:dyDescent="0.2">
      <c r="A1155" s="114"/>
      <c r="B1155" s="208"/>
      <c r="C1155" s="165"/>
      <c r="D1155" s="243"/>
      <c r="E1155" s="267"/>
      <c r="F1155" s="90"/>
      <c r="H1155" s="120"/>
    </row>
    <row r="1156" spans="1:8" s="119" customFormat="1" ht="12.75" x14ac:dyDescent="0.2">
      <c r="A1156" s="114"/>
      <c r="B1156" s="208"/>
      <c r="C1156" s="165"/>
      <c r="D1156" s="243"/>
      <c r="E1156" s="267"/>
      <c r="F1156" s="90"/>
      <c r="H1156" s="120"/>
    </row>
    <row r="1157" spans="1:8" s="119" customFormat="1" ht="12.75" x14ac:dyDescent="0.2">
      <c r="A1157" s="114"/>
      <c r="B1157" s="208"/>
      <c r="C1157" s="165"/>
      <c r="D1157" s="243"/>
      <c r="E1157" s="267"/>
      <c r="F1157" s="90"/>
      <c r="H1157" s="120"/>
    </row>
    <row r="1158" spans="1:8" s="119" customFormat="1" ht="12.75" x14ac:dyDescent="0.2">
      <c r="A1158" s="114"/>
      <c r="B1158" s="208"/>
      <c r="C1158" s="165"/>
      <c r="D1158" s="243"/>
      <c r="E1158" s="267"/>
      <c r="F1158" s="90"/>
      <c r="H1158" s="120"/>
    </row>
    <row r="1159" spans="1:8" s="119" customFormat="1" ht="12.75" x14ac:dyDescent="0.2">
      <c r="A1159" s="114"/>
      <c r="B1159" s="208"/>
      <c r="C1159" s="165"/>
      <c r="D1159" s="243"/>
      <c r="E1159" s="267"/>
      <c r="F1159" s="90"/>
      <c r="H1159" s="120"/>
    </row>
    <row r="1160" spans="1:8" s="119" customFormat="1" ht="12.75" x14ac:dyDescent="0.2">
      <c r="A1160" s="114"/>
      <c r="B1160" s="208"/>
      <c r="C1160" s="165"/>
      <c r="D1160" s="243"/>
      <c r="E1160" s="267"/>
      <c r="F1160" s="90"/>
      <c r="H1160" s="120"/>
    </row>
    <row r="1161" spans="1:8" s="119" customFormat="1" ht="12.75" x14ac:dyDescent="0.2">
      <c r="A1161" s="114"/>
      <c r="B1161" s="208"/>
      <c r="C1161" s="165"/>
      <c r="D1161" s="243"/>
      <c r="E1161" s="267"/>
      <c r="F1161" s="90"/>
      <c r="H1161" s="120"/>
    </row>
    <row r="1162" spans="1:8" s="119" customFormat="1" ht="12.75" x14ac:dyDescent="0.2">
      <c r="A1162" s="114"/>
      <c r="B1162" s="208"/>
      <c r="C1162" s="165"/>
      <c r="D1162" s="243"/>
      <c r="E1162" s="267"/>
      <c r="F1162" s="90"/>
      <c r="H1162" s="120"/>
    </row>
    <row r="1163" spans="1:8" s="119" customFormat="1" ht="12.75" x14ac:dyDescent="0.2">
      <c r="A1163" s="114"/>
      <c r="B1163" s="208"/>
      <c r="C1163" s="165"/>
      <c r="D1163" s="243"/>
      <c r="E1163" s="267"/>
      <c r="F1163" s="90"/>
      <c r="H1163" s="120"/>
    </row>
    <row r="1164" spans="1:8" s="119" customFormat="1" ht="12.75" x14ac:dyDescent="0.2">
      <c r="A1164" s="114"/>
      <c r="B1164" s="208"/>
      <c r="C1164" s="165"/>
      <c r="D1164" s="243"/>
      <c r="E1164" s="267"/>
      <c r="F1164" s="90"/>
      <c r="H1164" s="120"/>
    </row>
    <row r="1165" spans="1:8" s="119" customFormat="1" ht="12.75" x14ac:dyDescent="0.2">
      <c r="A1165" s="114"/>
      <c r="B1165" s="208"/>
      <c r="C1165" s="165"/>
      <c r="D1165" s="243"/>
      <c r="E1165" s="267"/>
      <c r="F1165" s="90"/>
      <c r="H1165" s="120"/>
    </row>
    <row r="1166" spans="1:8" s="119" customFormat="1" ht="12.75" x14ac:dyDescent="0.2">
      <c r="A1166" s="114"/>
      <c r="B1166" s="208"/>
      <c r="C1166" s="165"/>
      <c r="D1166" s="243"/>
      <c r="E1166" s="267"/>
      <c r="F1166" s="90"/>
      <c r="H1166" s="120"/>
    </row>
    <row r="1167" spans="1:8" s="119" customFormat="1" ht="12.75" x14ac:dyDescent="0.2">
      <c r="A1167" s="114"/>
      <c r="B1167" s="208"/>
      <c r="C1167" s="165"/>
      <c r="D1167" s="243"/>
      <c r="E1167" s="267"/>
      <c r="F1167" s="90"/>
      <c r="H1167" s="120"/>
    </row>
    <row r="1168" spans="1:8" s="119" customFormat="1" ht="12.75" x14ac:dyDescent="0.2">
      <c r="A1168" s="114"/>
      <c r="B1168" s="208"/>
      <c r="C1168" s="165"/>
      <c r="D1168" s="243"/>
      <c r="E1168" s="267"/>
      <c r="F1168" s="90"/>
      <c r="H1168" s="120"/>
    </row>
    <row r="1169" spans="1:8" s="119" customFormat="1" ht="12.75" x14ac:dyDescent="0.2">
      <c r="A1169" s="114"/>
      <c r="B1169" s="208"/>
      <c r="C1169" s="165"/>
      <c r="D1169" s="243"/>
      <c r="E1169" s="267"/>
      <c r="F1169" s="90"/>
      <c r="H1169" s="120"/>
    </row>
    <row r="1170" spans="1:8" s="119" customFormat="1" ht="12.75" x14ac:dyDescent="0.2">
      <c r="A1170" s="114"/>
      <c r="B1170" s="208"/>
      <c r="C1170" s="165"/>
      <c r="D1170" s="243"/>
      <c r="E1170" s="267"/>
      <c r="F1170" s="90"/>
      <c r="H1170" s="120"/>
    </row>
    <row r="1171" spans="1:8" s="119" customFormat="1" ht="12.75" x14ac:dyDescent="0.2">
      <c r="A1171" s="114"/>
      <c r="B1171" s="208"/>
      <c r="C1171" s="165"/>
      <c r="D1171" s="243"/>
      <c r="E1171" s="267"/>
      <c r="F1171" s="90"/>
      <c r="H1171" s="120"/>
    </row>
    <row r="1172" spans="1:8" s="119" customFormat="1" ht="12.75" x14ac:dyDescent="0.2">
      <c r="A1172" s="114"/>
      <c r="B1172" s="208"/>
      <c r="C1172" s="165"/>
      <c r="D1172" s="243"/>
      <c r="E1172" s="267"/>
      <c r="F1172" s="90"/>
      <c r="H1172" s="120"/>
    </row>
    <row r="1173" spans="1:8" s="119" customFormat="1" ht="12.75" x14ac:dyDescent="0.2">
      <c r="A1173" s="114"/>
      <c r="B1173" s="208"/>
      <c r="C1173" s="165"/>
      <c r="D1173" s="243"/>
      <c r="E1173" s="267"/>
      <c r="F1173" s="90"/>
      <c r="H1173" s="120"/>
    </row>
    <row r="1174" spans="1:8" s="119" customFormat="1" ht="12.75" x14ac:dyDescent="0.2">
      <c r="A1174" s="114"/>
      <c r="B1174" s="208"/>
      <c r="C1174" s="165"/>
      <c r="D1174" s="243"/>
      <c r="E1174" s="267"/>
      <c r="F1174" s="90"/>
      <c r="H1174" s="120"/>
    </row>
    <row r="1175" spans="1:8" s="119" customFormat="1" ht="12.75" x14ac:dyDescent="0.2">
      <c r="A1175" s="114"/>
      <c r="B1175" s="208"/>
      <c r="C1175" s="165"/>
      <c r="D1175" s="243"/>
      <c r="E1175" s="267"/>
      <c r="F1175" s="90"/>
      <c r="H1175" s="120"/>
    </row>
    <row r="1176" spans="1:8" s="119" customFormat="1" ht="12.75" x14ac:dyDescent="0.2">
      <c r="A1176" s="114"/>
      <c r="B1176" s="208"/>
      <c r="C1176" s="165"/>
      <c r="D1176" s="243"/>
      <c r="E1176" s="267"/>
      <c r="F1176" s="90"/>
      <c r="H1176" s="120"/>
    </row>
    <row r="1177" spans="1:8" s="119" customFormat="1" ht="12.75" x14ac:dyDescent="0.2">
      <c r="A1177" s="114"/>
      <c r="B1177" s="208"/>
      <c r="C1177" s="165"/>
      <c r="D1177" s="243"/>
      <c r="E1177" s="267"/>
      <c r="F1177" s="90"/>
      <c r="H1177" s="120"/>
    </row>
    <row r="1178" spans="1:8" s="119" customFormat="1" ht="12.75" x14ac:dyDescent="0.2">
      <c r="A1178" s="114"/>
      <c r="B1178" s="208"/>
      <c r="C1178" s="165"/>
      <c r="D1178" s="243"/>
      <c r="E1178" s="267"/>
      <c r="F1178" s="90"/>
      <c r="H1178" s="120"/>
    </row>
    <row r="1179" spans="1:8" s="119" customFormat="1" ht="12.75" x14ac:dyDescent="0.2">
      <c r="A1179" s="114"/>
      <c r="B1179" s="208"/>
      <c r="C1179" s="165"/>
      <c r="D1179" s="243"/>
      <c r="E1179" s="267"/>
      <c r="F1179" s="90"/>
      <c r="H1179" s="120"/>
    </row>
    <row r="1180" spans="1:8" s="119" customFormat="1" ht="12.75" x14ac:dyDescent="0.2">
      <c r="A1180" s="114"/>
      <c r="B1180" s="208"/>
      <c r="C1180" s="165"/>
      <c r="D1180" s="243"/>
      <c r="E1180" s="267"/>
      <c r="F1180" s="90"/>
      <c r="H1180" s="120"/>
    </row>
    <row r="1181" spans="1:8" s="119" customFormat="1" ht="12.75" x14ac:dyDescent="0.2">
      <c r="A1181" s="114"/>
      <c r="B1181" s="208"/>
      <c r="C1181" s="165"/>
      <c r="D1181" s="243"/>
      <c r="E1181" s="267"/>
      <c r="F1181" s="90"/>
      <c r="H1181" s="120"/>
    </row>
    <row r="1182" spans="1:8" s="119" customFormat="1" ht="12.75" x14ac:dyDescent="0.2">
      <c r="A1182" s="114"/>
      <c r="B1182" s="208"/>
      <c r="C1182" s="165"/>
      <c r="D1182" s="243"/>
      <c r="E1182" s="267"/>
      <c r="F1182" s="90"/>
      <c r="H1182" s="120"/>
    </row>
    <row r="1183" spans="1:8" s="119" customFormat="1" ht="12.75" x14ac:dyDescent="0.2">
      <c r="A1183" s="114"/>
      <c r="B1183" s="208"/>
      <c r="C1183" s="165"/>
      <c r="D1183" s="243"/>
      <c r="E1183" s="267"/>
      <c r="F1183" s="90"/>
      <c r="H1183" s="120"/>
    </row>
    <row r="1184" spans="1:8" s="119" customFormat="1" ht="12.75" x14ac:dyDescent="0.2">
      <c r="A1184" s="114"/>
      <c r="B1184" s="208"/>
      <c r="C1184" s="165"/>
      <c r="D1184" s="243"/>
      <c r="E1184" s="267"/>
      <c r="F1184" s="90"/>
      <c r="H1184" s="120"/>
    </row>
    <row r="1185" spans="1:8" s="119" customFormat="1" ht="12.75" x14ac:dyDescent="0.2">
      <c r="A1185" s="114"/>
      <c r="B1185" s="208"/>
      <c r="C1185" s="165"/>
      <c r="D1185" s="243"/>
      <c r="E1185" s="267"/>
      <c r="F1185" s="90"/>
      <c r="H1185" s="120"/>
    </row>
    <row r="1186" spans="1:8" s="119" customFormat="1" ht="12.75" x14ac:dyDescent="0.2">
      <c r="A1186" s="114"/>
      <c r="B1186" s="208"/>
      <c r="C1186" s="165"/>
      <c r="D1186" s="243"/>
      <c r="E1186" s="267"/>
      <c r="F1186" s="90"/>
      <c r="H1186" s="120"/>
    </row>
    <row r="1187" spans="1:8" s="119" customFormat="1" ht="12.75" x14ac:dyDescent="0.2">
      <c r="A1187" s="114"/>
      <c r="B1187" s="208"/>
      <c r="C1187" s="165"/>
      <c r="D1187" s="243"/>
      <c r="E1187" s="267"/>
      <c r="F1187" s="90"/>
      <c r="H1187" s="120"/>
    </row>
    <row r="1188" spans="1:8" s="119" customFormat="1" ht="12.75" x14ac:dyDescent="0.2">
      <c r="A1188" s="114"/>
      <c r="B1188" s="208"/>
      <c r="C1188" s="165"/>
      <c r="D1188" s="243"/>
      <c r="E1188" s="267"/>
      <c r="F1188" s="90"/>
      <c r="H1188" s="120"/>
    </row>
    <row r="1189" spans="1:8" s="119" customFormat="1" ht="12.75" x14ac:dyDescent="0.2">
      <c r="A1189" s="114"/>
      <c r="B1189" s="208"/>
      <c r="C1189" s="165"/>
      <c r="D1189" s="243"/>
      <c r="E1189" s="267"/>
      <c r="F1189" s="90"/>
      <c r="H1189" s="120"/>
    </row>
    <row r="1190" spans="1:8" s="119" customFormat="1" ht="12.75" x14ac:dyDescent="0.2">
      <c r="A1190" s="114"/>
      <c r="B1190" s="208"/>
      <c r="C1190" s="165"/>
      <c r="D1190" s="243"/>
      <c r="E1190" s="267"/>
      <c r="F1190" s="90"/>
      <c r="H1190" s="120"/>
    </row>
    <row r="1191" spans="1:8" s="119" customFormat="1" ht="12.75" x14ac:dyDescent="0.2">
      <c r="A1191" s="114"/>
      <c r="B1191" s="208"/>
      <c r="C1191" s="165"/>
      <c r="D1191" s="243"/>
      <c r="E1191" s="267"/>
      <c r="F1191" s="90"/>
      <c r="H1191" s="120"/>
    </row>
    <row r="1192" spans="1:8" s="119" customFormat="1" ht="12.75" x14ac:dyDescent="0.2">
      <c r="A1192" s="114"/>
      <c r="B1192" s="208"/>
      <c r="C1192" s="165"/>
      <c r="D1192" s="243"/>
      <c r="E1192" s="267"/>
      <c r="F1192" s="90"/>
      <c r="H1192" s="120"/>
    </row>
    <row r="1193" spans="1:8" s="119" customFormat="1" ht="12.75" x14ac:dyDescent="0.2">
      <c r="A1193" s="114"/>
      <c r="B1193" s="208"/>
      <c r="C1193" s="165"/>
      <c r="D1193" s="243"/>
      <c r="E1193" s="267"/>
      <c r="F1193" s="90"/>
      <c r="H1193" s="120"/>
    </row>
    <row r="1194" spans="1:8" s="119" customFormat="1" ht="12.75" x14ac:dyDescent="0.2">
      <c r="A1194" s="114"/>
      <c r="B1194" s="208"/>
      <c r="C1194" s="165"/>
      <c r="D1194" s="243"/>
      <c r="E1194" s="267"/>
      <c r="F1194" s="90"/>
      <c r="H1194" s="120"/>
    </row>
    <row r="1195" spans="1:8" s="119" customFormat="1" ht="12.75" x14ac:dyDescent="0.2">
      <c r="A1195" s="114"/>
      <c r="B1195" s="208"/>
      <c r="C1195" s="165"/>
      <c r="D1195" s="243"/>
      <c r="E1195" s="267"/>
      <c r="F1195" s="90"/>
      <c r="H1195" s="120"/>
    </row>
    <row r="1196" spans="1:8" s="119" customFormat="1" ht="12.75" x14ac:dyDescent="0.2">
      <c r="A1196" s="114"/>
      <c r="B1196" s="208"/>
      <c r="C1196" s="165"/>
      <c r="D1196" s="243"/>
      <c r="E1196" s="267"/>
      <c r="F1196" s="90"/>
      <c r="H1196" s="120"/>
    </row>
    <row r="1197" spans="1:8" s="119" customFormat="1" ht="12.75" x14ac:dyDescent="0.2">
      <c r="A1197" s="114"/>
      <c r="B1197" s="208"/>
      <c r="C1197" s="165"/>
      <c r="D1197" s="243"/>
      <c r="E1197" s="267"/>
      <c r="F1197" s="90"/>
      <c r="H1197" s="120"/>
    </row>
    <row r="1198" spans="1:8" s="119" customFormat="1" ht="12.75" x14ac:dyDescent="0.2">
      <c r="A1198" s="114"/>
      <c r="B1198" s="208"/>
      <c r="C1198" s="165"/>
      <c r="D1198" s="243"/>
      <c r="E1198" s="267"/>
      <c r="F1198" s="90"/>
      <c r="H1198" s="120"/>
    </row>
    <row r="1199" spans="1:8" s="119" customFormat="1" ht="12.75" x14ac:dyDescent="0.2">
      <c r="A1199" s="114"/>
      <c r="B1199" s="208"/>
      <c r="C1199" s="165"/>
      <c r="D1199" s="243"/>
      <c r="E1199" s="267"/>
      <c r="F1199" s="90"/>
      <c r="H1199" s="120"/>
    </row>
    <row r="1200" spans="1:8" s="119" customFormat="1" ht="12.75" x14ac:dyDescent="0.2">
      <c r="A1200" s="114"/>
      <c r="B1200" s="208"/>
      <c r="C1200" s="165"/>
      <c r="D1200" s="243"/>
      <c r="E1200" s="267"/>
      <c r="F1200" s="90"/>
      <c r="H1200" s="120"/>
    </row>
    <row r="1201" spans="1:8" s="119" customFormat="1" ht="12.75" x14ac:dyDescent="0.2">
      <c r="A1201" s="114"/>
      <c r="B1201" s="208"/>
      <c r="C1201" s="165"/>
      <c r="D1201" s="243"/>
      <c r="E1201" s="267"/>
      <c r="F1201" s="90"/>
      <c r="H1201" s="120"/>
    </row>
    <row r="1202" spans="1:8" s="119" customFormat="1" ht="12.75" x14ac:dyDescent="0.2">
      <c r="A1202" s="114"/>
      <c r="B1202" s="208"/>
      <c r="C1202" s="165"/>
      <c r="D1202" s="243"/>
      <c r="E1202" s="267"/>
      <c r="F1202" s="90"/>
      <c r="H1202" s="120"/>
    </row>
    <row r="1203" spans="1:8" s="119" customFormat="1" ht="12.75" x14ac:dyDescent="0.2">
      <c r="A1203" s="114"/>
      <c r="B1203" s="208"/>
      <c r="C1203" s="165"/>
      <c r="D1203" s="243"/>
      <c r="E1203" s="267"/>
      <c r="F1203" s="90"/>
      <c r="H1203" s="120"/>
    </row>
    <row r="1204" spans="1:8" s="119" customFormat="1" ht="12.75" x14ac:dyDescent="0.2">
      <c r="A1204" s="114"/>
      <c r="B1204" s="208"/>
      <c r="C1204" s="165"/>
      <c r="D1204" s="243"/>
      <c r="E1204" s="267"/>
      <c r="F1204" s="90"/>
      <c r="H1204" s="120"/>
    </row>
    <row r="1205" spans="1:8" s="119" customFormat="1" ht="12.75" x14ac:dyDescent="0.2">
      <c r="A1205" s="114"/>
      <c r="B1205" s="208"/>
      <c r="C1205" s="165"/>
      <c r="D1205" s="243"/>
      <c r="E1205" s="267"/>
      <c r="F1205" s="90"/>
      <c r="H1205" s="120"/>
    </row>
    <row r="1206" spans="1:8" s="119" customFormat="1" ht="12.75" x14ac:dyDescent="0.2">
      <c r="A1206" s="114"/>
      <c r="B1206" s="208"/>
      <c r="C1206" s="165"/>
      <c r="D1206" s="243"/>
      <c r="E1206" s="267"/>
      <c r="F1206" s="90"/>
      <c r="H1206" s="120"/>
    </row>
    <row r="1207" spans="1:8" s="119" customFormat="1" ht="12.75" x14ac:dyDescent="0.2">
      <c r="A1207" s="114"/>
      <c r="B1207" s="208"/>
      <c r="C1207" s="165"/>
      <c r="D1207" s="243"/>
      <c r="E1207" s="267"/>
      <c r="F1207" s="90"/>
      <c r="H1207" s="120"/>
    </row>
    <row r="1208" spans="1:8" s="119" customFormat="1" ht="12.75" x14ac:dyDescent="0.2">
      <c r="A1208" s="114"/>
      <c r="B1208" s="208"/>
      <c r="C1208" s="165"/>
      <c r="D1208" s="243"/>
      <c r="E1208" s="267"/>
      <c r="F1208" s="90"/>
      <c r="H1208" s="120"/>
    </row>
    <row r="1209" spans="1:8" s="119" customFormat="1" ht="12.75" x14ac:dyDescent="0.2">
      <c r="A1209" s="114"/>
      <c r="B1209" s="208"/>
      <c r="C1209" s="165"/>
      <c r="D1209" s="243"/>
      <c r="E1209" s="267"/>
      <c r="F1209" s="90"/>
      <c r="H1209" s="120"/>
    </row>
    <row r="1210" spans="1:8" s="119" customFormat="1" ht="12.75" x14ac:dyDescent="0.2">
      <c r="A1210" s="114"/>
      <c r="B1210" s="208"/>
      <c r="C1210" s="165"/>
      <c r="D1210" s="243"/>
      <c r="E1210" s="267"/>
      <c r="F1210" s="90"/>
      <c r="H1210" s="120"/>
    </row>
    <row r="1211" spans="1:8" s="119" customFormat="1" ht="12.75" x14ac:dyDescent="0.2">
      <c r="A1211" s="114"/>
      <c r="B1211" s="208"/>
      <c r="C1211" s="165"/>
      <c r="D1211" s="243"/>
      <c r="E1211" s="267"/>
      <c r="F1211" s="90"/>
      <c r="H1211" s="120"/>
    </row>
    <row r="1212" spans="1:8" s="119" customFormat="1" ht="12.75" x14ac:dyDescent="0.2">
      <c r="A1212" s="114"/>
      <c r="B1212" s="208"/>
      <c r="C1212" s="165"/>
      <c r="D1212" s="243"/>
      <c r="E1212" s="267"/>
      <c r="F1212" s="90"/>
      <c r="H1212" s="120"/>
    </row>
    <row r="1213" spans="1:8" s="119" customFormat="1" ht="12.75" x14ac:dyDescent="0.2">
      <c r="A1213" s="114"/>
      <c r="B1213" s="208"/>
      <c r="C1213" s="165"/>
      <c r="D1213" s="243"/>
      <c r="E1213" s="267"/>
      <c r="F1213" s="90"/>
      <c r="H1213" s="120"/>
    </row>
    <row r="1214" spans="1:8" s="119" customFormat="1" ht="12.75" x14ac:dyDescent="0.2">
      <c r="A1214" s="114"/>
      <c r="B1214" s="208"/>
      <c r="C1214" s="165"/>
      <c r="D1214" s="243"/>
      <c r="E1214" s="267"/>
      <c r="F1214" s="90"/>
      <c r="H1214" s="120"/>
    </row>
    <row r="1215" spans="1:8" s="119" customFormat="1" ht="12.75" x14ac:dyDescent="0.2">
      <c r="A1215" s="114"/>
      <c r="B1215" s="208"/>
      <c r="C1215" s="165"/>
      <c r="D1215" s="243"/>
      <c r="E1215" s="267"/>
      <c r="F1215" s="90"/>
      <c r="H1215" s="120"/>
    </row>
    <row r="1216" spans="1:8" s="119" customFormat="1" ht="12.75" x14ac:dyDescent="0.2">
      <c r="A1216" s="114"/>
      <c r="B1216" s="208"/>
      <c r="C1216" s="165"/>
      <c r="D1216" s="243"/>
      <c r="E1216" s="267"/>
      <c r="F1216" s="90"/>
      <c r="H1216" s="120"/>
    </row>
    <row r="1217" spans="1:8" s="119" customFormat="1" ht="12.75" x14ac:dyDescent="0.2">
      <c r="A1217" s="114"/>
      <c r="B1217" s="208"/>
      <c r="C1217" s="165"/>
      <c r="D1217" s="243"/>
      <c r="E1217" s="267"/>
      <c r="F1217" s="90"/>
      <c r="H1217" s="120"/>
    </row>
    <row r="1218" spans="1:8" s="119" customFormat="1" ht="12.75" x14ac:dyDescent="0.2">
      <c r="A1218" s="114"/>
      <c r="B1218" s="208"/>
      <c r="C1218" s="165"/>
      <c r="D1218" s="243"/>
      <c r="E1218" s="267"/>
      <c r="F1218" s="90"/>
      <c r="H1218" s="120"/>
    </row>
    <row r="1219" spans="1:8" s="119" customFormat="1" ht="12.75" x14ac:dyDescent="0.2">
      <c r="A1219" s="114"/>
      <c r="B1219" s="208"/>
      <c r="C1219" s="165"/>
      <c r="D1219" s="243"/>
      <c r="E1219" s="267"/>
      <c r="F1219" s="90"/>
      <c r="H1219" s="120"/>
    </row>
    <row r="1220" spans="1:8" s="119" customFormat="1" ht="12.75" x14ac:dyDescent="0.2">
      <c r="A1220" s="114"/>
      <c r="B1220" s="208"/>
      <c r="C1220" s="165"/>
      <c r="D1220" s="243"/>
      <c r="E1220" s="267"/>
      <c r="F1220" s="90"/>
      <c r="H1220" s="120"/>
    </row>
    <row r="1221" spans="1:8" s="119" customFormat="1" ht="12.75" x14ac:dyDescent="0.2">
      <c r="A1221" s="114"/>
      <c r="B1221" s="208"/>
      <c r="C1221" s="165"/>
      <c r="D1221" s="243"/>
      <c r="E1221" s="267"/>
      <c r="F1221" s="90"/>
      <c r="H1221" s="120"/>
    </row>
    <row r="1222" spans="1:8" s="119" customFormat="1" ht="12.75" x14ac:dyDescent="0.2">
      <c r="A1222" s="114"/>
      <c r="B1222" s="208"/>
      <c r="C1222" s="165"/>
      <c r="D1222" s="243"/>
      <c r="E1222" s="267"/>
      <c r="F1222" s="90"/>
      <c r="H1222" s="120"/>
    </row>
    <row r="1223" spans="1:8" s="119" customFormat="1" ht="12.75" x14ac:dyDescent="0.2">
      <c r="A1223" s="114"/>
      <c r="B1223" s="208"/>
      <c r="C1223" s="165"/>
      <c r="D1223" s="243"/>
      <c r="E1223" s="267"/>
      <c r="F1223" s="90"/>
      <c r="H1223" s="120"/>
    </row>
    <row r="1224" spans="1:8" s="119" customFormat="1" ht="12.75" x14ac:dyDescent="0.2">
      <c r="A1224" s="114"/>
      <c r="B1224" s="208"/>
      <c r="C1224" s="165"/>
      <c r="D1224" s="243"/>
      <c r="E1224" s="267"/>
      <c r="F1224" s="90"/>
      <c r="H1224" s="120"/>
    </row>
    <row r="1225" spans="1:8" s="119" customFormat="1" ht="12.75" x14ac:dyDescent="0.2">
      <c r="A1225" s="114"/>
      <c r="B1225" s="208"/>
      <c r="C1225" s="165"/>
      <c r="D1225" s="243"/>
      <c r="E1225" s="267"/>
      <c r="F1225" s="90"/>
      <c r="H1225" s="120"/>
    </row>
    <row r="1226" spans="1:8" s="119" customFormat="1" ht="12.75" x14ac:dyDescent="0.2">
      <c r="A1226" s="114"/>
      <c r="B1226" s="208"/>
      <c r="C1226" s="165"/>
      <c r="D1226" s="243"/>
      <c r="E1226" s="267"/>
      <c r="F1226" s="90"/>
      <c r="H1226" s="120"/>
    </row>
    <row r="1227" spans="1:8" s="119" customFormat="1" ht="12.75" x14ac:dyDescent="0.2">
      <c r="A1227" s="114"/>
      <c r="B1227" s="208"/>
      <c r="C1227" s="165"/>
      <c r="D1227" s="243"/>
      <c r="E1227" s="267"/>
      <c r="F1227" s="90"/>
      <c r="H1227" s="120"/>
    </row>
    <row r="1228" spans="1:8" s="119" customFormat="1" ht="12.75" x14ac:dyDescent="0.2">
      <c r="A1228" s="114"/>
      <c r="B1228" s="208"/>
      <c r="C1228" s="165"/>
      <c r="D1228" s="243"/>
      <c r="E1228" s="267"/>
      <c r="F1228" s="90"/>
      <c r="H1228" s="120"/>
    </row>
    <row r="1229" spans="1:8" s="119" customFormat="1" ht="12.75" x14ac:dyDescent="0.2">
      <c r="A1229" s="114"/>
      <c r="B1229" s="208"/>
      <c r="C1229" s="165"/>
      <c r="D1229" s="243"/>
      <c r="E1229" s="267"/>
      <c r="F1229" s="90"/>
      <c r="H1229" s="120"/>
    </row>
    <row r="1230" spans="1:8" s="119" customFormat="1" ht="12.75" x14ac:dyDescent="0.2">
      <c r="A1230" s="114"/>
      <c r="B1230" s="208"/>
      <c r="C1230" s="165"/>
      <c r="D1230" s="243"/>
      <c r="E1230" s="267"/>
      <c r="F1230" s="90"/>
      <c r="H1230" s="120"/>
    </row>
    <row r="1231" spans="1:8" s="119" customFormat="1" ht="12.75" x14ac:dyDescent="0.2">
      <c r="A1231" s="114"/>
      <c r="B1231" s="208"/>
      <c r="C1231" s="165"/>
      <c r="D1231" s="243"/>
      <c r="E1231" s="267"/>
      <c r="F1231" s="90"/>
      <c r="H1231" s="120"/>
    </row>
    <row r="1232" spans="1:8" s="119" customFormat="1" ht="12.75" x14ac:dyDescent="0.2">
      <c r="A1232" s="114"/>
      <c r="B1232" s="208"/>
      <c r="C1232" s="165"/>
      <c r="D1232" s="243"/>
      <c r="E1232" s="267"/>
      <c r="F1232" s="90"/>
      <c r="H1232" s="120"/>
    </row>
    <row r="1233" spans="1:8" s="119" customFormat="1" ht="12.75" x14ac:dyDescent="0.2">
      <c r="A1233" s="114"/>
      <c r="B1233" s="208"/>
      <c r="C1233" s="165"/>
      <c r="D1233" s="243"/>
      <c r="E1233" s="267"/>
      <c r="F1233" s="90"/>
      <c r="H1233" s="120"/>
    </row>
    <row r="1234" spans="1:8" s="119" customFormat="1" ht="12.75" x14ac:dyDescent="0.2">
      <c r="A1234" s="114"/>
      <c r="B1234" s="208"/>
      <c r="C1234" s="165"/>
      <c r="D1234" s="243"/>
      <c r="E1234" s="267"/>
      <c r="F1234" s="90"/>
      <c r="H1234" s="120"/>
    </row>
    <row r="1235" spans="1:8" s="119" customFormat="1" ht="12.75" x14ac:dyDescent="0.2">
      <c r="A1235" s="114"/>
      <c r="B1235" s="208"/>
      <c r="C1235" s="165"/>
      <c r="D1235" s="243"/>
      <c r="E1235" s="267"/>
      <c r="F1235" s="90"/>
      <c r="H1235" s="120"/>
    </row>
    <row r="1236" spans="1:8" s="119" customFormat="1" ht="12.75" x14ac:dyDescent="0.2">
      <c r="A1236" s="114"/>
      <c r="B1236" s="208"/>
      <c r="C1236" s="165"/>
      <c r="D1236" s="243"/>
      <c r="E1236" s="267"/>
      <c r="F1236" s="90"/>
      <c r="H1236" s="120"/>
    </row>
    <row r="1237" spans="1:8" s="119" customFormat="1" ht="12.75" x14ac:dyDescent="0.2">
      <c r="A1237" s="114"/>
      <c r="B1237" s="208"/>
      <c r="C1237" s="165"/>
      <c r="D1237" s="243"/>
      <c r="E1237" s="267"/>
      <c r="F1237" s="90"/>
      <c r="H1237" s="120"/>
    </row>
    <row r="1238" spans="1:8" s="119" customFormat="1" ht="12.75" x14ac:dyDescent="0.2">
      <c r="A1238" s="114"/>
      <c r="B1238" s="208"/>
      <c r="C1238" s="165"/>
      <c r="D1238" s="243"/>
      <c r="E1238" s="267"/>
      <c r="F1238" s="90"/>
      <c r="H1238" s="120"/>
    </row>
    <row r="1239" spans="1:8" s="119" customFormat="1" ht="12.75" x14ac:dyDescent="0.2">
      <c r="A1239" s="114"/>
      <c r="B1239" s="208"/>
      <c r="C1239" s="165"/>
      <c r="D1239" s="243"/>
      <c r="E1239" s="267"/>
      <c r="F1239" s="90"/>
      <c r="H1239" s="120"/>
    </row>
    <row r="1240" spans="1:8" s="119" customFormat="1" ht="12.75" x14ac:dyDescent="0.2">
      <c r="A1240" s="114"/>
      <c r="B1240" s="208"/>
      <c r="C1240" s="165"/>
      <c r="D1240" s="243"/>
      <c r="E1240" s="267"/>
      <c r="F1240" s="90"/>
      <c r="H1240" s="120"/>
    </row>
    <row r="1241" spans="1:8" s="119" customFormat="1" ht="12.75" x14ac:dyDescent="0.2">
      <c r="A1241" s="114"/>
      <c r="B1241" s="208"/>
      <c r="C1241" s="165"/>
      <c r="D1241" s="243"/>
      <c r="E1241" s="267"/>
      <c r="F1241" s="90"/>
      <c r="H1241" s="120"/>
    </row>
    <row r="1242" spans="1:8" s="119" customFormat="1" ht="12.75" x14ac:dyDescent="0.2">
      <c r="A1242" s="114"/>
      <c r="B1242" s="208"/>
      <c r="C1242" s="165"/>
      <c r="D1242" s="243"/>
      <c r="E1242" s="267"/>
      <c r="F1242" s="90"/>
      <c r="H1242" s="120"/>
    </row>
    <row r="1243" spans="1:8" s="119" customFormat="1" ht="12.75" x14ac:dyDescent="0.2">
      <c r="A1243" s="114"/>
      <c r="B1243" s="208"/>
      <c r="C1243" s="165"/>
      <c r="D1243" s="243"/>
      <c r="E1243" s="267"/>
      <c r="F1243" s="90"/>
      <c r="H1243" s="120"/>
    </row>
    <row r="1244" spans="1:8" s="119" customFormat="1" ht="12.75" x14ac:dyDescent="0.2">
      <c r="A1244" s="114"/>
      <c r="B1244" s="208"/>
      <c r="C1244" s="165"/>
      <c r="D1244" s="243"/>
      <c r="E1244" s="267"/>
      <c r="F1244" s="90"/>
      <c r="H1244" s="120"/>
    </row>
    <row r="1245" spans="1:8" s="119" customFormat="1" ht="12.75" x14ac:dyDescent="0.2">
      <c r="A1245" s="114"/>
      <c r="B1245" s="208"/>
      <c r="C1245" s="165"/>
      <c r="D1245" s="243"/>
      <c r="E1245" s="267"/>
      <c r="F1245" s="90"/>
      <c r="H1245" s="120"/>
    </row>
    <row r="1246" spans="1:8" s="119" customFormat="1" ht="12.75" x14ac:dyDescent="0.2">
      <c r="A1246" s="114"/>
      <c r="B1246" s="208"/>
      <c r="C1246" s="165"/>
      <c r="D1246" s="243"/>
      <c r="E1246" s="267"/>
      <c r="F1246" s="90"/>
      <c r="H1246" s="120"/>
    </row>
    <row r="1247" spans="1:8" s="119" customFormat="1" ht="12.75" x14ac:dyDescent="0.2">
      <c r="A1247" s="114"/>
      <c r="B1247" s="208"/>
      <c r="C1247" s="165"/>
      <c r="D1247" s="243"/>
      <c r="E1247" s="267"/>
      <c r="F1247" s="90"/>
      <c r="H1247" s="120"/>
    </row>
    <row r="1248" spans="1:8" s="119" customFormat="1" ht="12.75" x14ac:dyDescent="0.2">
      <c r="A1248" s="114"/>
      <c r="B1248" s="208"/>
      <c r="C1248" s="165"/>
      <c r="D1248" s="243"/>
      <c r="E1248" s="267"/>
      <c r="F1248" s="90"/>
      <c r="H1248" s="120"/>
    </row>
    <row r="1249" spans="1:8" s="119" customFormat="1" ht="12.75" x14ac:dyDescent="0.2">
      <c r="A1249" s="114"/>
      <c r="B1249" s="208"/>
      <c r="C1249" s="165"/>
      <c r="D1249" s="243"/>
      <c r="E1249" s="267"/>
      <c r="F1249" s="90"/>
      <c r="H1249" s="120"/>
    </row>
    <row r="1250" spans="1:8" s="119" customFormat="1" ht="12.75" x14ac:dyDescent="0.2">
      <c r="A1250" s="114"/>
      <c r="B1250" s="208"/>
      <c r="C1250" s="165"/>
      <c r="D1250" s="243"/>
      <c r="E1250" s="267"/>
      <c r="F1250" s="90"/>
      <c r="H1250" s="120"/>
    </row>
    <row r="1251" spans="1:8" s="119" customFormat="1" ht="12.75" x14ac:dyDescent="0.2">
      <c r="A1251" s="114"/>
      <c r="B1251" s="208"/>
      <c r="C1251" s="165"/>
      <c r="D1251" s="243"/>
      <c r="E1251" s="267"/>
      <c r="F1251" s="90"/>
      <c r="H1251" s="120"/>
    </row>
    <row r="1252" spans="1:8" s="119" customFormat="1" ht="12.75" x14ac:dyDescent="0.2">
      <c r="A1252" s="114"/>
      <c r="B1252" s="208"/>
      <c r="C1252" s="165"/>
      <c r="D1252" s="243"/>
      <c r="E1252" s="267"/>
      <c r="F1252" s="90"/>
      <c r="H1252" s="120"/>
    </row>
    <row r="1253" spans="1:8" s="119" customFormat="1" ht="12.75" x14ac:dyDescent="0.2">
      <c r="A1253" s="114"/>
      <c r="B1253" s="208"/>
      <c r="C1253" s="165"/>
      <c r="D1253" s="243"/>
      <c r="E1253" s="267"/>
      <c r="F1253" s="90"/>
      <c r="H1253" s="120"/>
    </row>
    <row r="1254" spans="1:8" s="119" customFormat="1" ht="12.75" x14ac:dyDescent="0.2">
      <c r="A1254" s="114"/>
      <c r="B1254" s="208"/>
      <c r="C1254" s="165"/>
      <c r="D1254" s="243"/>
      <c r="E1254" s="267"/>
      <c r="F1254" s="90"/>
      <c r="H1254" s="120"/>
    </row>
    <row r="1255" spans="1:8" s="119" customFormat="1" ht="12.75" x14ac:dyDescent="0.2">
      <c r="A1255" s="114"/>
      <c r="B1255" s="208"/>
      <c r="C1255" s="165"/>
      <c r="D1255" s="243"/>
      <c r="E1255" s="267"/>
      <c r="F1255" s="90"/>
      <c r="H1255" s="120"/>
    </row>
    <row r="1256" spans="1:8" s="119" customFormat="1" ht="12.75" x14ac:dyDescent="0.2">
      <c r="A1256" s="114"/>
      <c r="B1256" s="208"/>
      <c r="C1256" s="165"/>
      <c r="D1256" s="243"/>
      <c r="E1256" s="267"/>
      <c r="F1256" s="90"/>
      <c r="H1256" s="120"/>
    </row>
    <row r="1257" spans="1:8" s="119" customFormat="1" ht="12.75" x14ac:dyDescent="0.2">
      <c r="A1257" s="114"/>
      <c r="B1257" s="208"/>
      <c r="C1257" s="165"/>
      <c r="D1257" s="243"/>
      <c r="E1257" s="267"/>
      <c r="F1257" s="90"/>
      <c r="H1257" s="120"/>
    </row>
    <row r="1258" spans="1:8" s="119" customFormat="1" ht="12.75" x14ac:dyDescent="0.2">
      <c r="A1258" s="114"/>
      <c r="B1258" s="208"/>
      <c r="C1258" s="165"/>
      <c r="D1258" s="243"/>
      <c r="E1258" s="267"/>
      <c r="F1258" s="90"/>
      <c r="H1258" s="120"/>
    </row>
    <row r="1259" spans="1:8" s="119" customFormat="1" ht="12.75" x14ac:dyDescent="0.2">
      <c r="A1259" s="114"/>
      <c r="B1259" s="208"/>
      <c r="C1259" s="165"/>
      <c r="D1259" s="243"/>
      <c r="E1259" s="267"/>
      <c r="F1259" s="90"/>
      <c r="H1259" s="120"/>
    </row>
    <row r="1260" spans="1:8" s="119" customFormat="1" ht="12.75" x14ac:dyDescent="0.2">
      <c r="A1260" s="114"/>
      <c r="B1260" s="208"/>
      <c r="C1260" s="165"/>
      <c r="D1260" s="243"/>
      <c r="E1260" s="267"/>
      <c r="F1260" s="90"/>
      <c r="H1260" s="120"/>
    </row>
    <row r="1261" spans="1:8" s="119" customFormat="1" ht="12.75" x14ac:dyDescent="0.2">
      <c r="A1261" s="114"/>
      <c r="B1261" s="208"/>
      <c r="C1261" s="165"/>
      <c r="D1261" s="243"/>
      <c r="E1261" s="267"/>
      <c r="F1261" s="90"/>
      <c r="H1261" s="120"/>
    </row>
    <row r="1262" spans="1:8" s="119" customFormat="1" ht="12.75" x14ac:dyDescent="0.2">
      <c r="A1262" s="114"/>
      <c r="B1262" s="208"/>
      <c r="C1262" s="165"/>
      <c r="D1262" s="243"/>
      <c r="E1262" s="267"/>
      <c r="F1262" s="90"/>
      <c r="H1262" s="120"/>
    </row>
    <row r="1263" spans="1:8" s="119" customFormat="1" ht="12.75" x14ac:dyDescent="0.2">
      <c r="A1263" s="114"/>
      <c r="B1263" s="208"/>
      <c r="C1263" s="165"/>
      <c r="D1263" s="243"/>
      <c r="E1263" s="267"/>
      <c r="F1263" s="90"/>
      <c r="H1263" s="120"/>
    </row>
    <row r="1264" spans="1:8" s="119" customFormat="1" ht="12.75" x14ac:dyDescent="0.2">
      <c r="A1264" s="114"/>
      <c r="B1264" s="208"/>
      <c r="C1264" s="165"/>
      <c r="D1264" s="243"/>
      <c r="E1264" s="267"/>
      <c r="F1264" s="90"/>
      <c r="H1264" s="120"/>
    </row>
    <row r="1265" spans="1:8" s="119" customFormat="1" ht="12.75" x14ac:dyDescent="0.2">
      <c r="A1265" s="114"/>
      <c r="B1265" s="208"/>
      <c r="C1265" s="165"/>
      <c r="D1265" s="243"/>
      <c r="E1265" s="267"/>
      <c r="F1265" s="90"/>
      <c r="H1265" s="120"/>
    </row>
    <row r="1266" spans="1:8" s="119" customFormat="1" ht="12.75" x14ac:dyDescent="0.2">
      <c r="A1266" s="114"/>
      <c r="B1266" s="208"/>
      <c r="C1266" s="165"/>
      <c r="D1266" s="243"/>
      <c r="E1266" s="267"/>
      <c r="F1266" s="90"/>
      <c r="H1266" s="120"/>
    </row>
    <row r="1267" spans="1:8" s="119" customFormat="1" ht="12.75" x14ac:dyDescent="0.2">
      <c r="A1267" s="114"/>
      <c r="B1267" s="208"/>
      <c r="C1267" s="165"/>
      <c r="D1267" s="243"/>
      <c r="E1267" s="267"/>
      <c r="F1267" s="90"/>
      <c r="H1267" s="120"/>
    </row>
    <row r="1268" spans="1:8" s="119" customFormat="1" ht="12.75" x14ac:dyDescent="0.2">
      <c r="A1268" s="114"/>
      <c r="B1268" s="208"/>
      <c r="C1268" s="165"/>
      <c r="D1268" s="243"/>
      <c r="E1268" s="267"/>
      <c r="F1268" s="90"/>
      <c r="H1268" s="120"/>
    </row>
    <row r="1269" spans="1:8" s="119" customFormat="1" ht="12.75" x14ac:dyDescent="0.2">
      <c r="A1269" s="114"/>
      <c r="B1269" s="208"/>
      <c r="C1269" s="165"/>
      <c r="D1269" s="243"/>
      <c r="E1269" s="267"/>
      <c r="F1269" s="90"/>
      <c r="H1269" s="120"/>
    </row>
    <row r="1270" spans="1:8" s="119" customFormat="1" ht="12.75" x14ac:dyDescent="0.2">
      <c r="A1270" s="114"/>
      <c r="B1270" s="208"/>
      <c r="C1270" s="165"/>
      <c r="D1270" s="243"/>
      <c r="E1270" s="267"/>
      <c r="F1270" s="90"/>
      <c r="H1270" s="120"/>
    </row>
    <row r="1271" spans="1:8" s="119" customFormat="1" ht="12.75" x14ac:dyDescent="0.2">
      <c r="A1271" s="114"/>
      <c r="B1271" s="208"/>
      <c r="C1271" s="165"/>
      <c r="D1271" s="243"/>
      <c r="E1271" s="267"/>
      <c r="F1271" s="90"/>
      <c r="H1271" s="120"/>
    </row>
    <row r="1272" spans="1:8" s="119" customFormat="1" ht="12.75" x14ac:dyDescent="0.2">
      <c r="A1272" s="114"/>
      <c r="B1272" s="208"/>
      <c r="C1272" s="165"/>
      <c r="D1272" s="243"/>
      <c r="E1272" s="267"/>
      <c r="F1272" s="90"/>
      <c r="H1272" s="120"/>
    </row>
    <row r="1273" spans="1:8" s="119" customFormat="1" ht="12.75" x14ac:dyDescent="0.2">
      <c r="A1273" s="114"/>
      <c r="B1273" s="208"/>
      <c r="C1273" s="165"/>
      <c r="D1273" s="243"/>
      <c r="E1273" s="267"/>
      <c r="F1273" s="90"/>
      <c r="H1273" s="120"/>
    </row>
    <row r="1274" spans="1:8" s="119" customFormat="1" ht="12.75" x14ac:dyDescent="0.2">
      <c r="A1274" s="114"/>
      <c r="B1274" s="208"/>
      <c r="C1274" s="165"/>
      <c r="D1274" s="243"/>
      <c r="E1274" s="267"/>
      <c r="F1274" s="90"/>
      <c r="H1274" s="120"/>
    </row>
    <row r="1275" spans="1:8" s="119" customFormat="1" ht="12.75" x14ac:dyDescent="0.2">
      <c r="A1275" s="114"/>
      <c r="B1275" s="208"/>
      <c r="C1275" s="165"/>
      <c r="D1275" s="243"/>
      <c r="E1275" s="267"/>
      <c r="F1275" s="90"/>
      <c r="H1275" s="120"/>
    </row>
    <row r="1276" spans="1:8" s="119" customFormat="1" ht="12.75" x14ac:dyDescent="0.2">
      <c r="A1276" s="114"/>
      <c r="B1276" s="208"/>
      <c r="C1276" s="165"/>
      <c r="D1276" s="243"/>
      <c r="E1276" s="267"/>
      <c r="F1276" s="90"/>
      <c r="H1276" s="120"/>
    </row>
    <row r="1277" spans="1:8" s="119" customFormat="1" ht="12.75" x14ac:dyDescent="0.2">
      <c r="A1277" s="114"/>
      <c r="B1277" s="208"/>
      <c r="C1277" s="165"/>
      <c r="D1277" s="243"/>
      <c r="E1277" s="267"/>
      <c r="F1277" s="90"/>
      <c r="H1277" s="120"/>
    </row>
    <row r="1278" spans="1:8" s="119" customFormat="1" ht="12.75" x14ac:dyDescent="0.2">
      <c r="A1278" s="114"/>
      <c r="B1278" s="208"/>
      <c r="C1278" s="165"/>
      <c r="D1278" s="243"/>
      <c r="E1278" s="267"/>
      <c r="F1278" s="90"/>
      <c r="H1278" s="120"/>
    </row>
    <row r="1279" spans="1:8" s="119" customFormat="1" ht="12.75" x14ac:dyDescent="0.2">
      <c r="A1279" s="114"/>
      <c r="B1279" s="208"/>
      <c r="C1279" s="165"/>
      <c r="D1279" s="243"/>
      <c r="E1279" s="267"/>
      <c r="F1279" s="90"/>
      <c r="H1279" s="120"/>
    </row>
    <row r="1280" spans="1:8" s="119" customFormat="1" ht="12.75" x14ac:dyDescent="0.2">
      <c r="A1280" s="114"/>
      <c r="B1280" s="208"/>
      <c r="C1280" s="165"/>
      <c r="D1280" s="243"/>
      <c r="E1280" s="267"/>
      <c r="F1280" s="90"/>
      <c r="H1280" s="120"/>
    </row>
    <row r="1281" spans="1:8" s="119" customFormat="1" ht="12.75" x14ac:dyDescent="0.2">
      <c r="A1281" s="114"/>
      <c r="B1281" s="208"/>
      <c r="C1281" s="165"/>
      <c r="D1281" s="243"/>
      <c r="E1281" s="267"/>
      <c r="F1281" s="90"/>
      <c r="H1281" s="120"/>
    </row>
    <row r="1282" spans="1:8" s="119" customFormat="1" ht="12.75" x14ac:dyDescent="0.2">
      <c r="A1282" s="114"/>
      <c r="B1282" s="208"/>
      <c r="C1282" s="165"/>
      <c r="D1282" s="243"/>
      <c r="E1282" s="267"/>
      <c r="F1282" s="90"/>
      <c r="H1282" s="120"/>
    </row>
    <row r="1283" spans="1:8" s="119" customFormat="1" ht="12.75" x14ac:dyDescent="0.2">
      <c r="A1283" s="114"/>
      <c r="B1283" s="208"/>
      <c r="C1283" s="165"/>
      <c r="D1283" s="243"/>
      <c r="E1283" s="267"/>
      <c r="F1283" s="90"/>
      <c r="H1283" s="120"/>
    </row>
    <row r="1284" spans="1:8" s="119" customFormat="1" ht="12.75" x14ac:dyDescent="0.2">
      <c r="A1284" s="114"/>
      <c r="B1284" s="208"/>
      <c r="C1284" s="165"/>
      <c r="D1284" s="243"/>
      <c r="E1284" s="267"/>
      <c r="F1284" s="90"/>
      <c r="H1284" s="120"/>
    </row>
    <row r="1285" spans="1:8" s="119" customFormat="1" ht="12.75" x14ac:dyDescent="0.2">
      <c r="A1285" s="114"/>
      <c r="B1285" s="208"/>
      <c r="C1285" s="165"/>
      <c r="D1285" s="243"/>
      <c r="E1285" s="267"/>
      <c r="F1285" s="90"/>
      <c r="H1285" s="120"/>
    </row>
    <row r="1286" spans="1:8" s="119" customFormat="1" ht="12.75" x14ac:dyDescent="0.2">
      <c r="A1286" s="114"/>
      <c r="B1286" s="208"/>
      <c r="C1286" s="165"/>
      <c r="D1286" s="243"/>
      <c r="E1286" s="267"/>
      <c r="F1286" s="90"/>
      <c r="H1286" s="120"/>
    </row>
    <row r="1287" spans="1:8" s="119" customFormat="1" ht="12.75" x14ac:dyDescent="0.2">
      <c r="A1287" s="114"/>
      <c r="B1287" s="208"/>
      <c r="C1287" s="165"/>
      <c r="D1287" s="243"/>
      <c r="E1287" s="267"/>
      <c r="F1287" s="90"/>
      <c r="H1287" s="120"/>
    </row>
    <row r="1288" spans="1:8" s="119" customFormat="1" ht="12.75" x14ac:dyDescent="0.2">
      <c r="A1288" s="114"/>
      <c r="B1288" s="208"/>
      <c r="C1288" s="165"/>
      <c r="D1288" s="243"/>
      <c r="E1288" s="267"/>
      <c r="F1288" s="90"/>
      <c r="H1288" s="120"/>
    </row>
    <row r="1289" spans="1:8" s="119" customFormat="1" ht="12.75" x14ac:dyDescent="0.2">
      <c r="A1289" s="114"/>
      <c r="B1289" s="208"/>
      <c r="C1289" s="165"/>
      <c r="D1289" s="243"/>
      <c r="E1289" s="267"/>
      <c r="F1289" s="90"/>
      <c r="H1289" s="120"/>
    </row>
    <row r="1290" spans="1:8" s="119" customFormat="1" ht="12.75" x14ac:dyDescent="0.2">
      <c r="A1290" s="114"/>
      <c r="B1290" s="208"/>
      <c r="C1290" s="165"/>
      <c r="D1290" s="243"/>
      <c r="E1290" s="267"/>
      <c r="F1290" s="90"/>
      <c r="H1290" s="120"/>
    </row>
    <row r="1291" spans="1:8" s="119" customFormat="1" ht="12.75" x14ac:dyDescent="0.2">
      <c r="A1291" s="114"/>
      <c r="B1291" s="208"/>
      <c r="C1291" s="165"/>
      <c r="D1291" s="243"/>
      <c r="E1291" s="267"/>
      <c r="F1291" s="90"/>
      <c r="H1291" s="120"/>
    </row>
    <row r="1292" spans="1:8" s="119" customFormat="1" ht="12.75" x14ac:dyDescent="0.2">
      <c r="A1292" s="114"/>
      <c r="B1292" s="208"/>
      <c r="C1292" s="165"/>
      <c r="D1292" s="243"/>
      <c r="E1292" s="267"/>
      <c r="F1292" s="90"/>
      <c r="H1292" s="120"/>
    </row>
    <row r="1293" spans="1:8" s="119" customFormat="1" ht="12.75" x14ac:dyDescent="0.2">
      <c r="A1293" s="114"/>
      <c r="B1293" s="208"/>
      <c r="C1293" s="165"/>
      <c r="D1293" s="243"/>
      <c r="E1293" s="267"/>
      <c r="F1293" s="90"/>
      <c r="H1293" s="120"/>
    </row>
    <row r="1294" spans="1:8" s="119" customFormat="1" ht="12.75" x14ac:dyDescent="0.2">
      <c r="A1294" s="114"/>
      <c r="B1294" s="208"/>
      <c r="C1294" s="165"/>
      <c r="D1294" s="243"/>
      <c r="E1294" s="267"/>
      <c r="F1294" s="90"/>
      <c r="H1294" s="120"/>
    </row>
    <row r="1295" spans="1:8" s="119" customFormat="1" ht="12.75" x14ac:dyDescent="0.2">
      <c r="A1295" s="114"/>
      <c r="B1295" s="208"/>
      <c r="C1295" s="165"/>
      <c r="D1295" s="243"/>
      <c r="E1295" s="267"/>
      <c r="F1295" s="90"/>
      <c r="H1295" s="120"/>
    </row>
    <row r="1296" spans="1:8" s="119" customFormat="1" ht="12.75" x14ac:dyDescent="0.2">
      <c r="A1296" s="114"/>
      <c r="B1296" s="208"/>
      <c r="C1296" s="165"/>
      <c r="D1296" s="243"/>
      <c r="E1296" s="267"/>
      <c r="F1296" s="90"/>
      <c r="H1296" s="120"/>
    </row>
    <row r="1297" spans="1:8" s="119" customFormat="1" ht="12.75" x14ac:dyDescent="0.2">
      <c r="A1297" s="114"/>
      <c r="B1297" s="208"/>
      <c r="C1297" s="165"/>
      <c r="D1297" s="243"/>
      <c r="E1297" s="267"/>
      <c r="F1297" s="90"/>
      <c r="H1297" s="120"/>
    </row>
    <row r="1298" spans="1:8" s="119" customFormat="1" ht="12.75" x14ac:dyDescent="0.2">
      <c r="A1298" s="114"/>
      <c r="B1298" s="208"/>
      <c r="C1298" s="165"/>
      <c r="D1298" s="243"/>
      <c r="E1298" s="267"/>
      <c r="F1298" s="90"/>
      <c r="H1298" s="120"/>
    </row>
    <row r="1299" spans="1:8" s="119" customFormat="1" ht="12.75" x14ac:dyDescent="0.2">
      <c r="A1299" s="114"/>
      <c r="B1299" s="208"/>
      <c r="C1299" s="165"/>
      <c r="D1299" s="243"/>
      <c r="E1299" s="267"/>
      <c r="F1299" s="90"/>
      <c r="H1299" s="120"/>
    </row>
    <row r="1300" spans="1:8" s="119" customFormat="1" ht="12.75" x14ac:dyDescent="0.2">
      <c r="A1300" s="114"/>
      <c r="B1300" s="208"/>
      <c r="C1300" s="165"/>
      <c r="D1300" s="243"/>
      <c r="E1300" s="267"/>
      <c r="F1300" s="90"/>
      <c r="H1300" s="120"/>
    </row>
    <row r="1301" spans="1:8" s="119" customFormat="1" ht="12.75" x14ac:dyDescent="0.2">
      <c r="A1301" s="114"/>
      <c r="B1301" s="208"/>
      <c r="C1301" s="165"/>
      <c r="D1301" s="243"/>
      <c r="E1301" s="267"/>
      <c r="F1301" s="90"/>
      <c r="H1301" s="120"/>
    </row>
    <row r="1302" spans="1:8" s="119" customFormat="1" ht="12.75" x14ac:dyDescent="0.2">
      <c r="A1302" s="114"/>
      <c r="B1302" s="208"/>
      <c r="C1302" s="165"/>
      <c r="D1302" s="243"/>
      <c r="E1302" s="267"/>
      <c r="F1302" s="90"/>
      <c r="H1302" s="120"/>
    </row>
    <row r="1303" spans="1:8" s="119" customFormat="1" ht="12.75" x14ac:dyDescent="0.2">
      <c r="A1303" s="114"/>
      <c r="B1303" s="208"/>
      <c r="C1303" s="165"/>
      <c r="D1303" s="243"/>
      <c r="E1303" s="267"/>
      <c r="F1303" s="90"/>
      <c r="H1303" s="120"/>
    </row>
    <row r="1304" spans="1:8" s="119" customFormat="1" ht="12.75" x14ac:dyDescent="0.2">
      <c r="A1304" s="114"/>
      <c r="B1304" s="208"/>
      <c r="C1304" s="165"/>
      <c r="D1304" s="243"/>
      <c r="E1304" s="267"/>
      <c r="F1304" s="90"/>
      <c r="H1304" s="120"/>
    </row>
    <row r="1305" spans="1:8" s="119" customFormat="1" ht="12.75" x14ac:dyDescent="0.2">
      <c r="A1305" s="114"/>
      <c r="B1305" s="208"/>
      <c r="C1305" s="165"/>
      <c r="D1305" s="243"/>
      <c r="E1305" s="267"/>
      <c r="F1305" s="90"/>
      <c r="H1305" s="120"/>
    </row>
    <row r="1306" spans="1:8" s="119" customFormat="1" ht="12.75" x14ac:dyDescent="0.2">
      <c r="A1306" s="114"/>
      <c r="B1306" s="208"/>
      <c r="C1306" s="165"/>
      <c r="D1306" s="243"/>
      <c r="E1306" s="267"/>
      <c r="F1306" s="90"/>
      <c r="H1306" s="120"/>
    </row>
    <row r="1307" spans="1:8" s="119" customFormat="1" ht="12.75" x14ac:dyDescent="0.2">
      <c r="A1307" s="114"/>
      <c r="B1307" s="208"/>
      <c r="C1307" s="165"/>
      <c r="D1307" s="243"/>
      <c r="E1307" s="267"/>
      <c r="F1307" s="90"/>
      <c r="H1307" s="120"/>
    </row>
    <row r="1308" spans="1:8" s="119" customFormat="1" ht="12.75" x14ac:dyDescent="0.2">
      <c r="A1308" s="114"/>
      <c r="B1308" s="208"/>
      <c r="C1308" s="165"/>
      <c r="D1308" s="243"/>
      <c r="E1308" s="267"/>
      <c r="F1308" s="90"/>
      <c r="H1308" s="120"/>
    </row>
    <row r="1309" spans="1:8" s="119" customFormat="1" ht="12.75" x14ac:dyDescent="0.2">
      <c r="A1309" s="114"/>
      <c r="B1309" s="208"/>
      <c r="C1309" s="165"/>
      <c r="D1309" s="243"/>
      <c r="E1309" s="267"/>
      <c r="F1309" s="90"/>
      <c r="H1309" s="120"/>
    </row>
    <row r="1310" spans="1:8" s="119" customFormat="1" ht="12.75" x14ac:dyDescent="0.2">
      <c r="A1310" s="114"/>
      <c r="B1310" s="208"/>
      <c r="C1310" s="165"/>
      <c r="D1310" s="243"/>
      <c r="E1310" s="267"/>
      <c r="F1310" s="90"/>
      <c r="H1310" s="120"/>
    </row>
    <row r="1311" spans="1:8" s="119" customFormat="1" ht="12.75" x14ac:dyDescent="0.2">
      <c r="A1311" s="114"/>
      <c r="B1311" s="208"/>
      <c r="C1311" s="165"/>
      <c r="D1311" s="243"/>
      <c r="E1311" s="267"/>
      <c r="F1311" s="90"/>
      <c r="H1311" s="120"/>
    </row>
    <row r="1312" spans="1:8" s="119" customFormat="1" ht="12.75" x14ac:dyDescent="0.2">
      <c r="A1312" s="114"/>
      <c r="B1312" s="208"/>
      <c r="C1312" s="165"/>
      <c r="D1312" s="243"/>
      <c r="E1312" s="267"/>
      <c r="F1312" s="90"/>
      <c r="H1312" s="120"/>
    </row>
    <row r="1313" spans="1:8" s="119" customFormat="1" ht="12.75" x14ac:dyDescent="0.2">
      <c r="A1313" s="114"/>
      <c r="B1313" s="208"/>
      <c r="C1313" s="165"/>
      <c r="D1313" s="243"/>
      <c r="E1313" s="267"/>
      <c r="F1313" s="90"/>
      <c r="H1313" s="120"/>
    </row>
    <row r="1314" spans="1:8" s="119" customFormat="1" ht="12.75" x14ac:dyDescent="0.2">
      <c r="A1314" s="114"/>
      <c r="B1314" s="208"/>
      <c r="C1314" s="165"/>
      <c r="D1314" s="243"/>
      <c r="E1314" s="267"/>
      <c r="F1314" s="90"/>
      <c r="H1314" s="120"/>
    </row>
    <row r="1315" spans="1:8" s="119" customFormat="1" ht="12.75" x14ac:dyDescent="0.2">
      <c r="A1315" s="114"/>
      <c r="B1315" s="208"/>
      <c r="C1315" s="165"/>
      <c r="D1315" s="243"/>
      <c r="E1315" s="267"/>
      <c r="F1315" s="90"/>
      <c r="H1315" s="120"/>
    </row>
    <row r="1316" spans="1:8" s="119" customFormat="1" ht="12.75" x14ac:dyDescent="0.2">
      <c r="A1316" s="114"/>
      <c r="B1316" s="208"/>
      <c r="C1316" s="165"/>
      <c r="D1316" s="243"/>
      <c r="E1316" s="267"/>
      <c r="F1316" s="90"/>
      <c r="H1316" s="120"/>
    </row>
    <row r="1317" spans="1:8" s="119" customFormat="1" ht="12.75" x14ac:dyDescent="0.2">
      <c r="A1317" s="114"/>
      <c r="B1317" s="208"/>
      <c r="C1317" s="165"/>
      <c r="D1317" s="243"/>
      <c r="E1317" s="267"/>
      <c r="F1317" s="90"/>
      <c r="H1317" s="120"/>
    </row>
    <row r="1318" spans="1:8" s="119" customFormat="1" ht="12.75" x14ac:dyDescent="0.2">
      <c r="A1318" s="114"/>
      <c r="B1318" s="208"/>
      <c r="C1318" s="165"/>
      <c r="D1318" s="243"/>
      <c r="E1318" s="267"/>
      <c r="F1318" s="90"/>
      <c r="H1318" s="120"/>
    </row>
    <row r="1319" spans="1:8" s="119" customFormat="1" ht="12.75" x14ac:dyDescent="0.2">
      <c r="A1319" s="114"/>
      <c r="B1319" s="208"/>
      <c r="C1319" s="165"/>
      <c r="D1319" s="243"/>
      <c r="E1319" s="267"/>
      <c r="F1319" s="90"/>
      <c r="H1319" s="120"/>
    </row>
    <row r="1320" spans="1:8" s="119" customFormat="1" ht="12.75" x14ac:dyDescent="0.2">
      <c r="A1320" s="114"/>
      <c r="B1320" s="208"/>
      <c r="C1320" s="165"/>
      <c r="D1320" s="243"/>
      <c r="E1320" s="267"/>
      <c r="F1320" s="90"/>
      <c r="H1320" s="120"/>
    </row>
    <row r="1321" spans="1:8" s="119" customFormat="1" ht="12.75" x14ac:dyDescent="0.2">
      <c r="A1321" s="114"/>
      <c r="B1321" s="208"/>
      <c r="C1321" s="165"/>
      <c r="D1321" s="243"/>
      <c r="E1321" s="267"/>
      <c r="F1321" s="90"/>
      <c r="H1321" s="120"/>
    </row>
    <row r="1322" spans="1:8" s="119" customFormat="1" ht="12.75" x14ac:dyDescent="0.2">
      <c r="A1322" s="114"/>
      <c r="B1322" s="208"/>
      <c r="C1322" s="165"/>
      <c r="D1322" s="243"/>
      <c r="E1322" s="267"/>
      <c r="F1322" s="90"/>
      <c r="H1322" s="120"/>
    </row>
    <row r="1323" spans="1:8" s="119" customFormat="1" ht="12.75" x14ac:dyDescent="0.2">
      <c r="A1323" s="114"/>
      <c r="B1323" s="208"/>
      <c r="C1323" s="165"/>
      <c r="D1323" s="243"/>
      <c r="E1323" s="267"/>
      <c r="F1323" s="90"/>
      <c r="H1323" s="120"/>
    </row>
    <row r="1324" spans="1:8" s="119" customFormat="1" ht="12.75" x14ac:dyDescent="0.2">
      <c r="A1324" s="114"/>
      <c r="B1324" s="208"/>
      <c r="C1324" s="165"/>
      <c r="D1324" s="243"/>
      <c r="E1324" s="267"/>
      <c r="F1324" s="90"/>
      <c r="H1324" s="120"/>
    </row>
    <row r="1325" spans="1:8" s="119" customFormat="1" ht="12.75" x14ac:dyDescent="0.2">
      <c r="A1325" s="114"/>
      <c r="B1325" s="208"/>
      <c r="C1325" s="165"/>
      <c r="D1325" s="243"/>
      <c r="E1325" s="267"/>
      <c r="F1325" s="90"/>
      <c r="H1325" s="120"/>
    </row>
    <row r="1326" spans="1:8" s="119" customFormat="1" ht="12.75" x14ac:dyDescent="0.2">
      <c r="A1326" s="114"/>
      <c r="B1326" s="208"/>
      <c r="C1326" s="165"/>
      <c r="D1326" s="243"/>
      <c r="E1326" s="267"/>
      <c r="F1326" s="90"/>
      <c r="H1326" s="120"/>
    </row>
    <row r="1327" spans="1:8" s="119" customFormat="1" ht="12.75" x14ac:dyDescent="0.2">
      <c r="A1327" s="114"/>
      <c r="B1327" s="208"/>
      <c r="C1327" s="165"/>
      <c r="D1327" s="243"/>
      <c r="E1327" s="267"/>
      <c r="F1327" s="90"/>
      <c r="H1327" s="120"/>
    </row>
    <row r="1328" spans="1:8" s="119" customFormat="1" ht="12.75" x14ac:dyDescent="0.2">
      <c r="A1328" s="114"/>
      <c r="B1328" s="208"/>
      <c r="C1328" s="165"/>
      <c r="D1328" s="243"/>
      <c r="E1328" s="267"/>
      <c r="F1328" s="90"/>
      <c r="H1328" s="120"/>
    </row>
    <row r="1329" spans="1:8" s="119" customFormat="1" ht="12.75" x14ac:dyDescent="0.2">
      <c r="A1329" s="114"/>
      <c r="B1329" s="208"/>
      <c r="C1329" s="165"/>
      <c r="D1329" s="243"/>
      <c r="E1329" s="267"/>
      <c r="F1329" s="90"/>
      <c r="H1329" s="120"/>
    </row>
    <row r="1330" spans="1:8" s="119" customFormat="1" ht="12.75" x14ac:dyDescent="0.2">
      <c r="A1330" s="114"/>
      <c r="B1330" s="208"/>
      <c r="C1330" s="165"/>
      <c r="D1330" s="243"/>
      <c r="E1330" s="267"/>
      <c r="F1330" s="90"/>
      <c r="H1330" s="120"/>
    </row>
    <row r="1331" spans="1:8" s="119" customFormat="1" ht="12.75" x14ac:dyDescent="0.2">
      <c r="A1331" s="114"/>
      <c r="B1331" s="208"/>
      <c r="C1331" s="165"/>
      <c r="D1331" s="243"/>
      <c r="E1331" s="267"/>
      <c r="F1331" s="90"/>
      <c r="H1331" s="120"/>
    </row>
    <row r="1332" spans="1:8" s="119" customFormat="1" ht="12.75" x14ac:dyDescent="0.2">
      <c r="A1332" s="114"/>
      <c r="B1332" s="208"/>
      <c r="C1332" s="165"/>
      <c r="D1332" s="243"/>
      <c r="E1332" s="267"/>
      <c r="F1332" s="90"/>
      <c r="H1332" s="120"/>
    </row>
    <row r="1333" spans="1:8" s="119" customFormat="1" ht="12.75" x14ac:dyDescent="0.2">
      <c r="A1333" s="114"/>
      <c r="B1333" s="208"/>
      <c r="C1333" s="165"/>
      <c r="D1333" s="243"/>
      <c r="E1333" s="267"/>
      <c r="F1333" s="90"/>
      <c r="H1333" s="120"/>
    </row>
    <row r="1334" spans="1:8" s="119" customFormat="1" ht="12.75" x14ac:dyDescent="0.2">
      <c r="A1334" s="114"/>
      <c r="B1334" s="208"/>
      <c r="C1334" s="165"/>
      <c r="D1334" s="243"/>
      <c r="E1334" s="267"/>
      <c r="F1334" s="90"/>
      <c r="H1334" s="120"/>
    </row>
    <row r="1335" spans="1:8" s="119" customFormat="1" ht="12.75" x14ac:dyDescent="0.2">
      <c r="A1335" s="114"/>
      <c r="B1335" s="208"/>
      <c r="C1335" s="165"/>
      <c r="D1335" s="243"/>
      <c r="E1335" s="267"/>
      <c r="F1335" s="90"/>
      <c r="H1335" s="120"/>
    </row>
    <row r="1336" spans="1:8" s="119" customFormat="1" ht="12.75" x14ac:dyDescent="0.2">
      <c r="A1336" s="114"/>
      <c r="B1336" s="208"/>
      <c r="C1336" s="165"/>
      <c r="D1336" s="243"/>
      <c r="E1336" s="267"/>
      <c r="F1336" s="90"/>
      <c r="H1336" s="120"/>
    </row>
    <row r="1337" spans="1:8" s="119" customFormat="1" ht="12.75" x14ac:dyDescent="0.2">
      <c r="A1337" s="114"/>
      <c r="B1337" s="208"/>
      <c r="C1337" s="165"/>
      <c r="D1337" s="243"/>
      <c r="E1337" s="267"/>
      <c r="F1337" s="90"/>
      <c r="H1337" s="120"/>
    </row>
    <row r="1338" spans="1:8" s="119" customFormat="1" ht="12.75" x14ac:dyDescent="0.2">
      <c r="A1338" s="114"/>
      <c r="B1338" s="208"/>
      <c r="C1338" s="165"/>
      <c r="D1338" s="243"/>
      <c r="E1338" s="267"/>
      <c r="F1338" s="90"/>
      <c r="H1338" s="120"/>
    </row>
    <row r="1339" spans="1:8" s="119" customFormat="1" ht="12.75" x14ac:dyDescent="0.2">
      <c r="A1339" s="114"/>
      <c r="B1339" s="208"/>
      <c r="C1339" s="165"/>
      <c r="D1339" s="243"/>
      <c r="E1339" s="267"/>
      <c r="F1339" s="90"/>
      <c r="H1339" s="120"/>
    </row>
    <row r="1340" spans="1:8" s="119" customFormat="1" ht="12.75" x14ac:dyDescent="0.2">
      <c r="A1340" s="114"/>
      <c r="B1340" s="208"/>
      <c r="C1340" s="165"/>
      <c r="D1340" s="243"/>
      <c r="E1340" s="267"/>
      <c r="F1340" s="90"/>
      <c r="H1340" s="120"/>
    </row>
    <row r="1341" spans="1:8" s="119" customFormat="1" ht="12.75" x14ac:dyDescent="0.2">
      <c r="A1341" s="114"/>
      <c r="B1341" s="208"/>
      <c r="C1341" s="165"/>
      <c r="D1341" s="243"/>
      <c r="E1341" s="267"/>
      <c r="F1341" s="90"/>
      <c r="H1341" s="120"/>
    </row>
    <row r="1342" spans="1:8" s="119" customFormat="1" ht="12.75" x14ac:dyDescent="0.2">
      <c r="A1342" s="114"/>
      <c r="B1342" s="208"/>
      <c r="C1342" s="165"/>
      <c r="D1342" s="243"/>
      <c r="E1342" s="267"/>
      <c r="F1342" s="90"/>
      <c r="H1342" s="120"/>
    </row>
    <row r="1343" spans="1:8" s="119" customFormat="1" ht="12.75" x14ac:dyDescent="0.2">
      <c r="A1343" s="114"/>
      <c r="B1343" s="208"/>
      <c r="C1343" s="165"/>
      <c r="D1343" s="243"/>
      <c r="E1343" s="267"/>
      <c r="F1343" s="90"/>
      <c r="H1343" s="120"/>
    </row>
    <row r="1344" spans="1:8" s="119" customFormat="1" ht="12.75" x14ac:dyDescent="0.2">
      <c r="A1344" s="114"/>
      <c r="B1344" s="208"/>
      <c r="C1344" s="165"/>
      <c r="D1344" s="243"/>
      <c r="E1344" s="267"/>
      <c r="F1344" s="90"/>
      <c r="H1344" s="120"/>
    </row>
    <row r="1345" spans="1:8" s="119" customFormat="1" ht="12.75" x14ac:dyDescent="0.2">
      <c r="A1345" s="114"/>
      <c r="B1345" s="208"/>
      <c r="C1345" s="165"/>
      <c r="D1345" s="243"/>
      <c r="E1345" s="267"/>
      <c r="F1345" s="90"/>
      <c r="H1345" s="120"/>
    </row>
    <row r="1346" spans="1:8" s="119" customFormat="1" ht="12.75" x14ac:dyDescent="0.2">
      <c r="A1346" s="114"/>
      <c r="B1346" s="208"/>
      <c r="C1346" s="165"/>
      <c r="D1346" s="243"/>
      <c r="E1346" s="267"/>
      <c r="F1346" s="90"/>
      <c r="H1346" s="120"/>
    </row>
    <row r="1347" spans="1:8" s="119" customFormat="1" ht="12.75" x14ac:dyDescent="0.2">
      <c r="A1347" s="114"/>
      <c r="B1347" s="208"/>
      <c r="C1347" s="165"/>
      <c r="D1347" s="243"/>
      <c r="E1347" s="267"/>
      <c r="F1347" s="90"/>
      <c r="H1347" s="120"/>
    </row>
    <row r="1348" spans="1:8" s="119" customFormat="1" ht="12.75" x14ac:dyDescent="0.2">
      <c r="A1348" s="114"/>
      <c r="B1348" s="208"/>
      <c r="C1348" s="165"/>
      <c r="D1348" s="243"/>
      <c r="E1348" s="267"/>
      <c r="F1348" s="90"/>
      <c r="H1348" s="120"/>
    </row>
    <row r="1349" spans="1:8" s="119" customFormat="1" ht="12.75" x14ac:dyDescent="0.2">
      <c r="A1349" s="114"/>
      <c r="B1349" s="208"/>
      <c r="C1349" s="165"/>
      <c r="D1349" s="243"/>
      <c r="E1349" s="267"/>
      <c r="F1349" s="90"/>
      <c r="H1349" s="120"/>
    </row>
    <row r="1350" spans="1:8" s="119" customFormat="1" ht="12.75" x14ac:dyDescent="0.2">
      <c r="A1350" s="114"/>
      <c r="B1350" s="208"/>
      <c r="C1350" s="165"/>
      <c r="D1350" s="243"/>
      <c r="E1350" s="267"/>
      <c r="F1350" s="90"/>
      <c r="H1350" s="120"/>
    </row>
    <row r="1351" spans="1:8" s="119" customFormat="1" ht="12.75" x14ac:dyDescent="0.2">
      <c r="A1351" s="114"/>
      <c r="B1351" s="208"/>
      <c r="C1351" s="165"/>
      <c r="D1351" s="243"/>
      <c r="E1351" s="267"/>
      <c r="F1351" s="90"/>
      <c r="H1351" s="120"/>
    </row>
    <row r="1352" spans="1:8" s="119" customFormat="1" ht="12.75" x14ac:dyDescent="0.2">
      <c r="A1352" s="114"/>
      <c r="B1352" s="208"/>
      <c r="C1352" s="165"/>
      <c r="D1352" s="243"/>
      <c r="E1352" s="267"/>
      <c r="F1352" s="90"/>
      <c r="H1352" s="120"/>
    </row>
    <row r="1353" spans="1:8" s="119" customFormat="1" ht="12.75" x14ac:dyDescent="0.2">
      <c r="A1353" s="114"/>
      <c r="B1353" s="208"/>
      <c r="C1353" s="165"/>
      <c r="D1353" s="243"/>
      <c r="E1353" s="267"/>
      <c r="F1353" s="90"/>
      <c r="H1353" s="120"/>
    </row>
    <row r="1354" spans="1:8" s="119" customFormat="1" ht="12.75" x14ac:dyDescent="0.2">
      <c r="A1354" s="114"/>
      <c r="B1354" s="208"/>
      <c r="C1354" s="165"/>
      <c r="D1354" s="243"/>
      <c r="E1354" s="267"/>
      <c r="F1354" s="90"/>
      <c r="H1354" s="120"/>
    </row>
    <row r="1355" spans="1:8" s="119" customFormat="1" ht="12.75" x14ac:dyDescent="0.2">
      <c r="A1355" s="114"/>
      <c r="B1355" s="208"/>
      <c r="C1355" s="165"/>
      <c r="D1355" s="243"/>
      <c r="E1355" s="267"/>
      <c r="F1355" s="90"/>
      <c r="H1355" s="120"/>
    </row>
    <row r="1356" spans="1:8" s="119" customFormat="1" ht="12.75" x14ac:dyDescent="0.2">
      <c r="A1356" s="114"/>
      <c r="B1356" s="208"/>
      <c r="C1356" s="165"/>
      <c r="D1356" s="243"/>
      <c r="E1356" s="267"/>
      <c r="F1356" s="90"/>
      <c r="H1356" s="120"/>
    </row>
    <row r="1357" spans="1:8" s="119" customFormat="1" ht="12.75" x14ac:dyDescent="0.2">
      <c r="A1357" s="114"/>
      <c r="B1357" s="208"/>
      <c r="C1357" s="165"/>
      <c r="D1357" s="243"/>
      <c r="E1357" s="267"/>
      <c r="F1357" s="90"/>
      <c r="H1357" s="120"/>
    </row>
    <row r="1358" spans="1:8" s="119" customFormat="1" ht="12.75" x14ac:dyDescent="0.2">
      <c r="A1358" s="114"/>
      <c r="B1358" s="208"/>
      <c r="C1358" s="165"/>
      <c r="D1358" s="243"/>
      <c r="E1358" s="267"/>
      <c r="F1358" s="90"/>
      <c r="H1358" s="120"/>
    </row>
    <row r="1359" spans="1:8" s="119" customFormat="1" ht="12.75" x14ac:dyDescent="0.2">
      <c r="A1359" s="114"/>
      <c r="B1359" s="208"/>
      <c r="C1359" s="165"/>
      <c r="D1359" s="243"/>
      <c r="E1359" s="267"/>
      <c r="F1359" s="90"/>
      <c r="H1359" s="120"/>
    </row>
    <row r="1360" spans="1:8" s="119" customFormat="1" ht="12.75" x14ac:dyDescent="0.2">
      <c r="A1360" s="114"/>
      <c r="B1360" s="208"/>
      <c r="C1360" s="165"/>
      <c r="D1360" s="243"/>
      <c r="E1360" s="267"/>
      <c r="F1360" s="90"/>
      <c r="H1360" s="120"/>
    </row>
    <row r="1361" spans="1:8" s="119" customFormat="1" ht="12.75" x14ac:dyDescent="0.2">
      <c r="A1361" s="114"/>
      <c r="B1361" s="208"/>
      <c r="C1361" s="165"/>
      <c r="D1361" s="243"/>
      <c r="E1361" s="267"/>
      <c r="F1361" s="90"/>
      <c r="H1361" s="120"/>
    </row>
    <row r="1362" spans="1:8" s="119" customFormat="1" ht="12.75" x14ac:dyDescent="0.2">
      <c r="A1362" s="114"/>
      <c r="B1362" s="208"/>
      <c r="C1362" s="165"/>
      <c r="D1362" s="243"/>
      <c r="E1362" s="267"/>
      <c r="F1362" s="90"/>
      <c r="H1362" s="120"/>
    </row>
    <row r="1363" spans="1:8" s="119" customFormat="1" ht="12.75" x14ac:dyDescent="0.2">
      <c r="A1363" s="114"/>
      <c r="B1363" s="208"/>
      <c r="C1363" s="165"/>
      <c r="D1363" s="243"/>
      <c r="E1363" s="267"/>
      <c r="F1363" s="90"/>
      <c r="H1363" s="120"/>
    </row>
    <row r="1364" spans="1:8" s="119" customFormat="1" ht="12.75" x14ac:dyDescent="0.2">
      <c r="A1364" s="114"/>
      <c r="B1364" s="208"/>
      <c r="C1364" s="165"/>
      <c r="D1364" s="243"/>
      <c r="E1364" s="267"/>
      <c r="F1364" s="90"/>
      <c r="H1364" s="120"/>
    </row>
    <row r="1365" spans="1:8" s="119" customFormat="1" ht="12.75" x14ac:dyDescent="0.2">
      <c r="A1365" s="114"/>
      <c r="B1365" s="208"/>
      <c r="C1365" s="165"/>
      <c r="D1365" s="243"/>
      <c r="E1365" s="267"/>
      <c r="F1365" s="90"/>
      <c r="H1365" s="120"/>
    </row>
    <row r="1366" spans="1:8" s="119" customFormat="1" ht="12.75" x14ac:dyDescent="0.2">
      <c r="A1366" s="114"/>
      <c r="B1366" s="208"/>
      <c r="C1366" s="165"/>
      <c r="D1366" s="243"/>
      <c r="E1366" s="267"/>
      <c r="F1366" s="90"/>
      <c r="H1366" s="120"/>
    </row>
    <row r="1367" spans="1:8" s="119" customFormat="1" ht="12.75" x14ac:dyDescent="0.2">
      <c r="A1367" s="114"/>
      <c r="B1367" s="208"/>
      <c r="C1367" s="165"/>
      <c r="D1367" s="243"/>
      <c r="E1367" s="267"/>
      <c r="F1367" s="90"/>
      <c r="H1367" s="120"/>
    </row>
    <row r="1368" spans="1:8" s="119" customFormat="1" ht="12.75" x14ac:dyDescent="0.2">
      <c r="A1368" s="114"/>
      <c r="B1368" s="208"/>
      <c r="C1368" s="165"/>
      <c r="D1368" s="243"/>
      <c r="E1368" s="267"/>
      <c r="F1368" s="90"/>
      <c r="H1368" s="120"/>
    </row>
    <row r="1369" spans="1:8" s="119" customFormat="1" ht="12.75" x14ac:dyDescent="0.2">
      <c r="A1369" s="114"/>
      <c r="B1369" s="208"/>
      <c r="C1369" s="165"/>
      <c r="D1369" s="243"/>
      <c r="E1369" s="267"/>
      <c r="F1369" s="90"/>
      <c r="H1369" s="120"/>
    </row>
    <row r="1370" spans="1:8" s="119" customFormat="1" ht="12.75" x14ac:dyDescent="0.2">
      <c r="A1370" s="114"/>
      <c r="B1370" s="208"/>
      <c r="C1370" s="165"/>
      <c r="D1370" s="243"/>
      <c r="E1370" s="267"/>
      <c r="F1370" s="90"/>
      <c r="H1370" s="120"/>
    </row>
    <row r="1371" spans="1:8" s="119" customFormat="1" ht="12.75" x14ac:dyDescent="0.2">
      <c r="A1371" s="114"/>
      <c r="B1371" s="208"/>
      <c r="C1371" s="165"/>
      <c r="D1371" s="243"/>
      <c r="E1371" s="267"/>
      <c r="F1371" s="90"/>
      <c r="H1371" s="120"/>
    </row>
    <row r="1372" spans="1:8" s="119" customFormat="1" ht="12.75" x14ac:dyDescent="0.2">
      <c r="A1372" s="114"/>
      <c r="B1372" s="208"/>
      <c r="C1372" s="165"/>
      <c r="D1372" s="243"/>
      <c r="E1372" s="267"/>
      <c r="F1372" s="90"/>
      <c r="H1372" s="120"/>
    </row>
    <row r="1373" spans="1:8" s="119" customFormat="1" ht="12.75" x14ac:dyDescent="0.2">
      <c r="A1373" s="114"/>
      <c r="B1373" s="208"/>
      <c r="C1373" s="165"/>
      <c r="D1373" s="243"/>
      <c r="E1373" s="267"/>
      <c r="F1373" s="90"/>
      <c r="H1373" s="120"/>
    </row>
    <row r="1374" spans="1:8" s="119" customFormat="1" ht="12.75" x14ac:dyDescent="0.2">
      <c r="A1374" s="114"/>
      <c r="B1374" s="208"/>
      <c r="C1374" s="165"/>
      <c r="D1374" s="243"/>
      <c r="E1374" s="267"/>
      <c r="F1374" s="90"/>
      <c r="H1374" s="120"/>
    </row>
    <row r="1375" spans="1:8" s="119" customFormat="1" ht="12.75" x14ac:dyDescent="0.2">
      <c r="A1375" s="114"/>
      <c r="B1375" s="208"/>
      <c r="C1375" s="165"/>
      <c r="D1375" s="243"/>
      <c r="E1375" s="267"/>
      <c r="F1375" s="90"/>
      <c r="H1375" s="120"/>
    </row>
    <row r="1376" spans="1:8" s="119" customFormat="1" ht="12.75" x14ac:dyDescent="0.2">
      <c r="A1376" s="114"/>
      <c r="B1376" s="208"/>
      <c r="C1376" s="165"/>
      <c r="D1376" s="243"/>
      <c r="E1376" s="267"/>
      <c r="F1376" s="90"/>
      <c r="H1376" s="120"/>
    </row>
    <row r="1377" spans="1:8" s="119" customFormat="1" ht="12.75" x14ac:dyDescent="0.2">
      <c r="A1377" s="114"/>
      <c r="B1377" s="208"/>
      <c r="C1377" s="165"/>
      <c r="D1377" s="243"/>
      <c r="E1377" s="267"/>
      <c r="F1377" s="90"/>
      <c r="H1377" s="120"/>
    </row>
    <row r="1378" spans="1:8" s="119" customFormat="1" ht="12.75" x14ac:dyDescent="0.2">
      <c r="A1378" s="114"/>
      <c r="B1378" s="208"/>
      <c r="C1378" s="165"/>
      <c r="D1378" s="243"/>
      <c r="E1378" s="267"/>
      <c r="F1378" s="90"/>
      <c r="H1378" s="120"/>
    </row>
    <row r="1379" spans="1:8" s="119" customFormat="1" ht="12.75" x14ac:dyDescent="0.2">
      <c r="A1379" s="114"/>
      <c r="B1379" s="208"/>
      <c r="C1379" s="165"/>
      <c r="D1379" s="243"/>
      <c r="E1379" s="267"/>
      <c r="F1379" s="90"/>
      <c r="H1379" s="120"/>
    </row>
    <row r="1380" spans="1:8" s="119" customFormat="1" ht="12.75" x14ac:dyDescent="0.2">
      <c r="A1380" s="114"/>
      <c r="B1380" s="208"/>
      <c r="C1380" s="165"/>
      <c r="D1380" s="243"/>
      <c r="E1380" s="267"/>
      <c r="F1380" s="90"/>
      <c r="H1380" s="120"/>
    </row>
    <row r="1381" spans="1:8" s="119" customFormat="1" ht="12.75" x14ac:dyDescent="0.2">
      <c r="A1381" s="114"/>
      <c r="B1381" s="208"/>
      <c r="C1381" s="165"/>
      <c r="D1381" s="243"/>
      <c r="E1381" s="267"/>
      <c r="F1381" s="90"/>
      <c r="H1381" s="120"/>
    </row>
    <row r="1382" spans="1:8" s="119" customFormat="1" ht="12.75" x14ac:dyDescent="0.2">
      <c r="A1382" s="114"/>
      <c r="B1382" s="208"/>
      <c r="C1382" s="165"/>
      <c r="D1382" s="243"/>
      <c r="E1382" s="267"/>
      <c r="F1382" s="90"/>
      <c r="H1382" s="120"/>
    </row>
    <row r="1383" spans="1:8" s="119" customFormat="1" ht="12.75" x14ac:dyDescent="0.2">
      <c r="A1383" s="114"/>
      <c r="B1383" s="208"/>
      <c r="C1383" s="165"/>
      <c r="D1383" s="243"/>
      <c r="E1383" s="267"/>
      <c r="F1383" s="90"/>
      <c r="H1383" s="120"/>
    </row>
    <row r="1384" spans="1:8" s="119" customFormat="1" ht="12.75" x14ac:dyDescent="0.2">
      <c r="A1384" s="114"/>
      <c r="B1384" s="208"/>
      <c r="C1384" s="165"/>
      <c r="D1384" s="243"/>
      <c r="E1384" s="267"/>
      <c r="F1384" s="90"/>
      <c r="H1384" s="120"/>
    </row>
    <row r="1385" spans="1:8" s="119" customFormat="1" ht="12.75" x14ac:dyDescent="0.2">
      <c r="A1385" s="114"/>
      <c r="B1385" s="208"/>
      <c r="C1385" s="165"/>
      <c r="D1385" s="243"/>
      <c r="E1385" s="267"/>
      <c r="F1385" s="90"/>
      <c r="H1385" s="120"/>
    </row>
    <row r="1386" spans="1:8" s="119" customFormat="1" ht="12.75" x14ac:dyDescent="0.2">
      <c r="A1386" s="114"/>
      <c r="B1386" s="208"/>
      <c r="C1386" s="165"/>
      <c r="D1386" s="243"/>
      <c r="E1386" s="267"/>
      <c r="F1386" s="90"/>
      <c r="H1386" s="120"/>
    </row>
    <row r="1387" spans="1:8" s="119" customFormat="1" ht="12.75" x14ac:dyDescent="0.2">
      <c r="A1387" s="114"/>
      <c r="B1387" s="208"/>
      <c r="C1387" s="165"/>
      <c r="D1387" s="243"/>
      <c r="E1387" s="267"/>
      <c r="F1387" s="90"/>
      <c r="H1387" s="120"/>
    </row>
    <row r="1388" spans="1:8" s="119" customFormat="1" ht="12.75" x14ac:dyDescent="0.2">
      <c r="A1388" s="114"/>
      <c r="B1388" s="208"/>
      <c r="C1388" s="165"/>
      <c r="D1388" s="243"/>
      <c r="E1388" s="267"/>
      <c r="F1388" s="90"/>
      <c r="H1388" s="120"/>
    </row>
    <row r="1389" spans="1:8" s="119" customFormat="1" ht="12.75" x14ac:dyDescent="0.2">
      <c r="A1389" s="114"/>
      <c r="B1389" s="208"/>
      <c r="C1389" s="165"/>
      <c r="D1389" s="243"/>
      <c r="E1389" s="267"/>
      <c r="F1389" s="90"/>
      <c r="H1389" s="120"/>
    </row>
    <row r="1390" spans="1:8" s="119" customFormat="1" ht="12.75" x14ac:dyDescent="0.2">
      <c r="A1390" s="114"/>
      <c r="B1390" s="208"/>
      <c r="C1390" s="165"/>
      <c r="D1390" s="243"/>
      <c r="E1390" s="267"/>
      <c r="F1390" s="90"/>
      <c r="H1390" s="120"/>
    </row>
    <row r="1391" spans="1:8" s="119" customFormat="1" ht="12.75" x14ac:dyDescent="0.2">
      <c r="A1391" s="114"/>
      <c r="B1391" s="208"/>
      <c r="C1391" s="165"/>
      <c r="D1391" s="243"/>
      <c r="E1391" s="267"/>
      <c r="F1391" s="90"/>
      <c r="H1391" s="120"/>
    </row>
    <row r="1392" spans="1:8" s="119" customFormat="1" ht="12.75" x14ac:dyDescent="0.2">
      <c r="A1392" s="114"/>
      <c r="B1392" s="208"/>
      <c r="C1392" s="165"/>
      <c r="D1392" s="243"/>
      <c r="E1392" s="267"/>
      <c r="F1392" s="90"/>
      <c r="H1392" s="120"/>
    </row>
    <row r="1393" spans="1:8" s="119" customFormat="1" ht="12.75" x14ac:dyDescent="0.2">
      <c r="A1393" s="114"/>
      <c r="B1393" s="208"/>
      <c r="C1393" s="165"/>
      <c r="D1393" s="243"/>
      <c r="E1393" s="267"/>
      <c r="F1393" s="90"/>
      <c r="H1393" s="120"/>
    </row>
    <row r="1394" spans="1:8" s="119" customFormat="1" ht="12.75" x14ac:dyDescent="0.2">
      <c r="A1394" s="114"/>
      <c r="B1394" s="208"/>
      <c r="C1394" s="165"/>
      <c r="D1394" s="243"/>
      <c r="E1394" s="267"/>
      <c r="F1394" s="90"/>
      <c r="H1394" s="120"/>
    </row>
    <row r="1395" spans="1:8" s="119" customFormat="1" ht="12.75" x14ac:dyDescent="0.2">
      <c r="A1395" s="114"/>
      <c r="B1395" s="208"/>
      <c r="C1395" s="165"/>
      <c r="D1395" s="243"/>
      <c r="E1395" s="267"/>
      <c r="F1395" s="90"/>
      <c r="H1395" s="120"/>
    </row>
    <row r="1396" spans="1:8" s="119" customFormat="1" ht="12.75" x14ac:dyDescent="0.2">
      <c r="A1396" s="114"/>
      <c r="B1396" s="208"/>
      <c r="C1396" s="165"/>
      <c r="D1396" s="243"/>
      <c r="E1396" s="267"/>
      <c r="F1396" s="90"/>
      <c r="H1396" s="120"/>
    </row>
    <row r="1397" spans="1:8" s="119" customFormat="1" ht="12.75" x14ac:dyDescent="0.2">
      <c r="A1397" s="114"/>
      <c r="B1397" s="208"/>
      <c r="C1397" s="165"/>
      <c r="D1397" s="243"/>
      <c r="E1397" s="267"/>
      <c r="F1397" s="90"/>
      <c r="H1397" s="120"/>
    </row>
    <row r="1398" spans="1:8" s="119" customFormat="1" ht="12.75" x14ac:dyDescent="0.2">
      <c r="A1398" s="114"/>
      <c r="B1398" s="208"/>
      <c r="C1398" s="165"/>
      <c r="D1398" s="243"/>
      <c r="E1398" s="267"/>
      <c r="F1398" s="90"/>
      <c r="H1398" s="120"/>
    </row>
    <row r="1399" spans="1:8" s="119" customFormat="1" ht="12.75" x14ac:dyDescent="0.2">
      <c r="A1399" s="114"/>
      <c r="B1399" s="208"/>
      <c r="C1399" s="165"/>
      <c r="D1399" s="243"/>
      <c r="E1399" s="267"/>
      <c r="F1399" s="90"/>
      <c r="H1399" s="120"/>
    </row>
    <row r="1400" spans="1:8" s="119" customFormat="1" ht="12.75" x14ac:dyDescent="0.2">
      <c r="A1400" s="114"/>
      <c r="B1400" s="208"/>
      <c r="C1400" s="165"/>
      <c r="D1400" s="243"/>
      <c r="E1400" s="267"/>
      <c r="F1400" s="90"/>
      <c r="H1400" s="120"/>
    </row>
    <row r="1401" spans="1:8" s="119" customFormat="1" ht="12.75" x14ac:dyDescent="0.2">
      <c r="A1401" s="114"/>
      <c r="B1401" s="208"/>
      <c r="C1401" s="165"/>
      <c r="D1401" s="243"/>
      <c r="E1401" s="267"/>
      <c r="F1401" s="90"/>
      <c r="H1401" s="120"/>
    </row>
    <row r="1402" spans="1:8" s="119" customFormat="1" ht="12.75" x14ac:dyDescent="0.2">
      <c r="A1402" s="114"/>
      <c r="B1402" s="208"/>
      <c r="C1402" s="165"/>
      <c r="D1402" s="243"/>
      <c r="E1402" s="267"/>
      <c r="F1402" s="90"/>
      <c r="H1402" s="120"/>
    </row>
    <row r="1403" spans="1:8" s="119" customFormat="1" ht="12.75" x14ac:dyDescent="0.2">
      <c r="A1403" s="114"/>
      <c r="B1403" s="208"/>
      <c r="C1403" s="165"/>
      <c r="D1403" s="243"/>
      <c r="E1403" s="267"/>
      <c r="F1403" s="90"/>
      <c r="H1403" s="120"/>
    </row>
    <row r="1404" spans="1:8" s="119" customFormat="1" ht="12.75" x14ac:dyDescent="0.2">
      <c r="A1404" s="114"/>
      <c r="B1404" s="208"/>
      <c r="C1404" s="165"/>
      <c r="D1404" s="243"/>
      <c r="E1404" s="267"/>
      <c r="F1404" s="90"/>
      <c r="H1404" s="120"/>
    </row>
    <row r="1405" spans="1:8" s="119" customFormat="1" ht="12.75" x14ac:dyDescent="0.2">
      <c r="A1405" s="114"/>
      <c r="B1405" s="208"/>
      <c r="C1405" s="165"/>
      <c r="D1405" s="243"/>
      <c r="E1405" s="267"/>
      <c r="F1405" s="90"/>
      <c r="H1405" s="120"/>
    </row>
    <row r="1406" spans="1:8" s="119" customFormat="1" ht="12.75" x14ac:dyDescent="0.2">
      <c r="A1406" s="114"/>
      <c r="B1406" s="208"/>
      <c r="C1406" s="165"/>
      <c r="D1406" s="243"/>
      <c r="E1406" s="267"/>
      <c r="F1406" s="90"/>
      <c r="H1406" s="120"/>
    </row>
    <row r="1407" spans="1:8" s="119" customFormat="1" ht="12.75" x14ac:dyDescent="0.2">
      <c r="A1407" s="114"/>
      <c r="B1407" s="208"/>
      <c r="C1407" s="165"/>
      <c r="D1407" s="243"/>
      <c r="E1407" s="267"/>
      <c r="F1407" s="90"/>
      <c r="H1407" s="120"/>
    </row>
    <row r="1408" spans="1:8" s="119" customFormat="1" ht="12.75" x14ac:dyDescent="0.2">
      <c r="A1408" s="114"/>
      <c r="B1408" s="208"/>
      <c r="C1408" s="165"/>
      <c r="D1408" s="243"/>
      <c r="E1408" s="267"/>
      <c r="F1408" s="90"/>
      <c r="H1408" s="120"/>
    </row>
    <row r="1409" spans="1:8" s="119" customFormat="1" ht="12.75" x14ac:dyDescent="0.2">
      <c r="A1409" s="114"/>
      <c r="B1409" s="208"/>
      <c r="C1409" s="165"/>
      <c r="D1409" s="243"/>
      <c r="E1409" s="267"/>
      <c r="F1409" s="90"/>
      <c r="H1409" s="120"/>
    </row>
    <row r="1410" spans="1:8" s="119" customFormat="1" ht="12.75" x14ac:dyDescent="0.2">
      <c r="A1410" s="114"/>
      <c r="B1410" s="208"/>
      <c r="C1410" s="165"/>
      <c r="D1410" s="243"/>
      <c r="E1410" s="267"/>
      <c r="F1410" s="90"/>
      <c r="H1410" s="120"/>
    </row>
    <row r="1411" spans="1:8" s="119" customFormat="1" ht="12.75" x14ac:dyDescent="0.2">
      <c r="A1411" s="114"/>
      <c r="B1411" s="208"/>
      <c r="C1411" s="165"/>
      <c r="D1411" s="243"/>
      <c r="E1411" s="267"/>
      <c r="F1411" s="90"/>
      <c r="H1411" s="120"/>
    </row>
    <row r="1412" spans="1:8" s="119" customFormat="1" ht="12.75" x14ac:dyDescent="0.2">
      <c r="A1412" s="114"/>
      <c r="B1412" s="208"/>
      <c r="C1412" s="165"/>
      <c r="D1412" s="243"/>
      <c r="E1412" s="267"/>
      <c r="F1412" s="90"/>
      <c r="H1412" s="120"/>
    </row>
    <row r="1413" spans="1:8" s="119" customFormat="1" ht="12.75" x14ac:dyDescent="0.2">
      <c r="A1413" s="114"/>
      <c r="B1413" s="208"/>
      <c r="C1413" s="165"/>
      <c r="D1413" s="243"/>
      <c r="E1413" s="267"/>
      <c r="F1413" s="90"/>
      <c r="H1413" s="120"/>
    </row>
    <row r="1414" spans="1:8" s="119" customFormat="1" ht="12.75" x14ac:dyDescent="0.2">
      <c r="A1414" s="114"/>
      <c r="B1414" s="208"/>
      <c r="C1414" s="165"/>
      <c r="D1414" s="243"/>
      <c r="E1414" s="267"/>
      <c r="F1414" s="90"/>
      <c r="H1414" s="120"/>
    </row>
    <row r="1415" spans="1:8" s="119" customFormat="1" ht="12.75" x14ac:dyDescent="0.2">
      <c r="A1415" s="114"/>
      <c r="B1415" s="208"/>
      <c r="C1415" s="165"/>
      <c r="D1415" s="243"/>
      <c r="E1415" s="267"/>
      <c r="F1415" s="90"/>
      <c r="H1415" s="120"/>
    </row>
    <row r="1416" spans="1:8" s="119" customFormat="1" ht="12.75" x14ac:dyDescent="0.2">
      <c r="A1416" s="114"/>
      <c r="B1416" s="208"/>
      <c r="C1416" s="165"/>
      <c r="D1416" s="243"/>
      <c r="E1416" s="267"/>
      <c r="F1416" s="90"/>
      <c r="H1416" s="120"/>
    </row>
    <row r="1417" spans="1:8" s="119" customFormat="1" ht="12.75" x14ac:dyDescent="0.2">
      <c r="A1417" s="114"/>
      <c r="B1417" s="208"/>
      <c r="C1417" s="165"/>
      <c r="D1417" s="243"/>
      <c r="E1417" s="267"/>
      <c r="F1417" s="90"/>
      <c r="H1417" s="120"/>
    </row>
    <row r="1418" spans="1:8" s="119" customFormat="1" ht="12.75" x14ac:dyDescent="0.2">
      <c r="A1418" s="114"/>
      <c r="B1418" s="208"/>
      <c r="C1418" s="165"/>
      <c r="D1418" s="243"/>
      <c r="E1418" s="267"/>
      <c r="F1418" s="90"/>
      <c r="H1418" s="120"/>
    </row>
    <row r="1419" spans="1:8" s="119" customFormat="1" ht="12.75" x14ac:dyDescent="0.2">
      <c r="A1419" s="114"/>
      <c r="B1419" s="208"/>
      <c r="C1419" s="165"/>
      <c r="D1419" s="243"/>
      <c r="E1419" s="267"/>
      <c r="F1419" s="90"/>
      <c r="H1419" s="120"/>
    </row>
    <row r="1420" spans="1:8" s="119" customFormat="1" ht="12.75" x14ac:dyDescent="0.2">
      <c r="A1420" s="114"/>
      <c r="B1420" s="208"/>
      <c r="C1420" s="165"/>
      <c r="D1420" s="243"/>
      <c r="E1420" s="267"/>
      <c r="F1420" s="90"/>
      <c r="H1420" s="120"/>
    </row>
    <row r="1421" spans="1:8" s="119" customFormat="1" ht="12.75" x14ac:dyDescent="0.2">
      <c r="A1421" s="114"/>
      <c r="B1421" s="208"/>
      <c r="C1421" s="165"/>
      <c r="D1421" s="243"/>
      <c r="E1421" s="267"/>
      <c r="F1421" s="90"/>
      <c r="H1421" s="120"/>
    </row>
    <row r="1422" spans="1:8" s="119" customFormat="1" ht="12.75" x14ac:dyDescent="0.2">
      <c r="A1422" s="114"/>
      <c r="B1422" s="208"/>
      <c r="C1422" s="165"/>
      <c r="D1422" s="243"/>
      <c r="E1422" s="267"/>
      <c r="F1422" s="90"/>
      <c r="H1422" s="120"/>
    </row>
    <row r="1423" spans="1:8" s="119" customFormat="1" ht="12.75" x14ac:dyDescent="0.2">
      <c r="A1423" s="114"/>
      <c r="B1423" s="208"/>
      <c r="C1423" s="165"/>
      <c r="D1423" s="243"/>
      <c r="E1423" s="267"/>
      <c r="F1423" s="90"/>
      <c r="H1423" s="120"/>
    </row>
    <row r="1424" spans="1:8" s="119" customFormat="1" ht="12.75" x14ac:dyDescent="0.2">
      <c r="A1424" s="114"/>
      <c r="B1424" s="208"/>
      <c r="C1424" s="165"/>
      <c r="D1424" s="243"/>
      <c r="E1424" s="267"/>
      <c r="F1424" s="90"/>
      <c r="H1424" s="120"/>
    </row>
    <row r="1425" spans="1:8" s="119" customFormat="1" ht="12.75" x14ac:dyDescent="0.2">
      <c r="A1425" s="114"/>
      <c r="B1425" s="208"/>
      <c r="C1425" s="165"/>
      <c r="D1425" s="243"/>
      <c r="E1425" s="267"/>
      <c r="F1425" s="90"/>
      <c r="H1425" s="120"/>
    </row>
    <row r="1426" spans="1:8" s="119" customFormat="1" ht="12.75" x14ac:dyDescent="0.2">
      <c r="A1426" s="114"/>
      <c r="B1426" s="208"/>
      <c r="C1426" s="165"/>
      <c r="D1426" s="243"/>
      <c r="E1426" s="267"/>
      <c r="F1426" s="90"/>
      <c r="H1426" s="120"/>
    </row>
    <row r="1427" spans="1:8" s="119" customFormat="1" ht="12.75" x14ac:dyDescent="0.2">
      <c r="A1427" s="114"/>
      <c r="B1427" s="208"/>
      <c r="C1427" s="165"/>
      <c r="D1427" s="243"/>
      <c r="E1427" s="267"/>
      <c r="F1427" s="90"/>
      <c r="H1427" s="120"/>
    </row>
    <row r="1428" spans="1:8" s="119" customFormat="1" ht="12.75" x14ac:dyDescent="0.2">
      <c r="A1428" s="114"/>
      <c r="B1428" s="208"/>
      <c r="C1428" s="165"/>
      <c r="D1428" s="243"/>
      <c r="E1428" s="267"/>
      <c r="F1428" s="90"/>
      <c r="H1428" s="120"/>
    </row>
    <row r="1429" spans="1:8" s="119" customFormat="1" ht="12.75" x14ac:dyDescent="0.2">
      <c r="A1429" s="114"/>
      <c r="B1429" s="208"/>
      <c r="C1429" s="165"/>
      <c r="D1429" s="243"/>
      <c r="E1429" s="267"/>
      <c r="F1429" s="90"/>
      <c r="H1429" s="120"/>
    </row>
    <row r="1430" spans="1:8" s="119" customFormat="1" ht="12.75" x14ac:dyDescent="0.2">
      <c r="A1430" s="114"/>
      <c r="B1430" s="208"/>
      <c r="C1430" s="165"/>
      <c r="D1430" s="243"/>
      <c r="E1430" s="267"/>
      <c r="F1430" s="90"/>
      <c r="H1430" s="120"/>
    </row>
    <row r="1431" spans="1:8" s="119" customFormat="1" ht="12.75" x14ac:dyDescent="0.2">
      <c r="A1431" s="114"/>
      <c r="B1431" s="208"/>
      <c r="C1431" s="165"/>
      <c r="D1431" s="243"/>
      <c r="E1431" s="267"/>
      <c r="F1431" s="90"/>
      <c r="H1431" s="120"/>
    </row>
    <row r="1432" spans="1:8" s="119" customFormat="1" ht="12.75" x14ac:dyDescent="0.2">
      <c r="A1432" s="114"/>
      <c r="B1432" s="208"/>
      <c r="C1432" s="165"/>
      <c r="D1432" s="243"/>
      <c r="E1432" s="267"/>
      <c r="F1432" s="90"/>
      <c r="H1432" s="120"/>
    </row>
    <row r="1433" spans="1:8" s="119" customFormat="1" ht="12.75" x14ac:dyDescent="0.2">
      <c r="A1433" s="114"/>
      <c r="B1433" s="208"/>
      <c r="C1433" s="165"/>
      <c r="D1433" s="243"/>
      <c r="E1433" s="267"/>
      <c r="F1433" s="90"/>
      <c r="H1433" s="120"/>
    </row>
    <row r="1434" spans="1:8" s="119" customFormat="1" ht="12.75" x14ac:dyDescent="0.2">
      <c r="A1434" s="114"/>
      <c r="B1434" s="208"/>
      <c r="C1434" s="165"/>
      <c r="D1434" s="243"/>
      <c r="E1434" s="267"/>
      <c r="F1434" s="90"/>
      <c r="H1434" s="120"/>
    </row>
    <row r="1435" spans="1:8" s="119" customFormat="1" ht="12.75" x14ac:dyDescent="0.2">
      <c r="A1435" s="114"/>
      <c r="B1435" s="208"/>
      <c r="C1435" s="165"/>
      <c r="D1435" s="243"/>
      <c r="E1435" s="267"/>
      <c r="F1435" s="90"/>
      <c r="H1435" s="120"/>
    </row>
    <row r="1436" spans="1:8" s="119" customFormat="1" ht="12.75" x14ac:dyDescent="0.2">
      <c r="A1436" s="114"/>
      <c r="B1436" s="208"/>
      <c r="C1436" s="165"/>
      <c r="D1436" s="243"/>
      <c r="E1436" s="267"/>
      <c r="F1436" s="90"/>
      <c r="H1436" s="120"/>
    </row>
    <row r="1437" spans="1:8" s="119" customFormat="1" ht="12.75" x14ac:dyDescent="0.2">
      <c r="A1437" s="114"/>
      <c r="B1437" s="208"/>
      <c r="C1437" s="165"/>
      <c r="D1437" s="243"/>
      <c r="E1437" s="267"/>
      <c r="F1437" s="90"/>
      <c r="H1437" s="120"/>
    </row>
    <row r="1438" spans="1:8" s="119" customFormat="1" ht="12.75" x14ac:dyDescent="0.2">
      <c r="A1438" s="114"/>
      <c r="B1438" s="208"/>
      <c r="C1438" s="165"/>
      <c r="D1438" s="243"/>
      <c r="E1438" s="267"/>
      <c r="F1438" s="90"/>
      <c r="H1438" s="120"/>
    </row>
    <row r="1439" spans="1:8" s="119" customFormat="1" ht="12.75" x14ac:dyDescent="0.2">
      <c r="A1439" s="114"/>
      <c r="B1439" s="208"/>
      <c r="C1439" s="165"/>
      <c r="D1439" s="243"/>
      <c r="E1439" s="267"/>
      <c r="F1439" s="90"/>
      <c r="H1439" s="120"/>
    </row>
    <row r="1440" spans="1:8" s="119" customFormat="1" ht="12.75" x14ac:dyDescent="0.2">
      <c r="A1440" s="114"/>
      <c r="B1440" s="208"/>
      <c r="C1440" s="165"/>
      <c r="D1440" s="243"/>
      <c r="E1440" s="267"/>
      <c r="F1440" s="90"/>
      <c r="H1440" s="120"/>
    </row>
    <row r="1441" spans="1:8" s="119" customFormat="1" ht="12.75" x14ac:dyDescent="0.2">
      <c r="A1441" s="114"/>
      <c r="B1441" s="208"/>
      <c r="C1441" s="165"/>
      <c r="D1441" s="243"/>
      <c r="E1441" s="267"/>
      <c r="F1441" s="90"/>
      <c r="H1441" s="120"/>
    </row>
    <row r="1442" spans="1:8" s="119" customFormat="1" ht="12.75" x14ac:dyDescent="0.2">
      <c r="A1442" s="114"/>
      <c r="B1442" s="208"/>
      <c r="C1442" s="165"/>
      <c r="D1442" s="243"/>
      <c r="E1442" s="267"/>
      <c r="F1442" s="90"/>
      <c r="H1442" s="120"/>
    </row>
    <row r="1443" spans="1:8" s="119" customFormat="1" ht="12.75" x14ac:dyDescent="0.2">
      <c r="A1443" s="114"/>
      <c r="B1443" s="208"/>
      <c r="C1443" s="165"/>
      <c r="D1443" s="243"/>
      <c r="E1443" s="267"/>
      <c r="F1443" s="90"/>
      <c r="H1443" s="120"/>
    </row>
    <row r="1444" spans="1:8" s="119" customFormat="1" ht="12.75" x14ac:dyDescent="0.2">
      <c r="A1444" s="114"/>
      <c r="B1444" s="208"/>
      <c r="C1444" s="165"/>
      <c r="D1444" s="243"/>
      <c r="E1444" s="267"/>
      <c r="F1444" s="90"/>
      <c r="H1444" s="120"/>
    </row>
    <row r="1445" spans="1:8" s="119" customFormat="1" ht="12.75" x14ac:dyDescent="0.2">
      <c r="A1445" s="114"/>
      <c r="B1445" s="208"/>
      <c r="C1445" s="165"/>
      <c r="D1445" s="243"/>
      <c r="E1445" s="267"/>
      <c r="F1445" s="90"/>
      <c r="H1445" s="120"/>
    </row>
    <row r="1446" spans="1:8" s="119" customFormat="1" ht="12.75" x14ac:dyDescent="0.2">
      <c r="A1446" s="114"/>
      <c r="B1446" s="208"/>
      <c r="C1446" s="165"/>
      <c r="D1446" s="243"/>
      <c r="E1446" s="267"/>
      <c r="F1446" s="90"/>
      <c r="H1446" s="120"/>
    </row>
    <row r="1447" spans="1:8" s="119" customFormat="1" ht="12.75" x14ac:dyDescent="0.2">
      <c r="A1447" s="114"/>
      <c r="B1447" s="208"/>
      <c r="C1447" s="165"/>
      <c r="D1447" s="243"/>
      <c r="E1447" s="267"/>
      <c r="F1447" s="90"/>
      <c r="H1447" s="120"/>
    </row>
    <row r="1448" spans="1:8" s="119" customFormat="1" ht="12.75" x14ac:dyDescent="0.2">
      <c r="A1448" s="114"/>
      <c r="B1448" s="208"/>
      <c r="C1448" s="165"/>
      <c r="D1448" s="243"/>
      <c r="E1448" s="267"/>
      <c r="F1448" s="90"/>
      <c r="H1448" s="120"/>
    </row>
    <row r="1449" spans="1:8" s="119" customFormat="1" ht="12.75" x14ac:dyDescent="0.2">
      <c r="A1449" s="114"/>
      <c r="B1449" s="208"/>
      <c r="C1449" s="165"/>
      <c r="D1449" s="243"/>
      <c r="E1449" s="267"/>
      <c r="F1449" s="90"/>
      <c r="H1449" s="120"/>
    </row>
    <row r="1450" spans="1:8" s="119" customFormat="1" ht="12.75" x14ac:dyDescent="0.2">
      <c r="A1450" s="114"/>
      <c r="B1450" s="208"/>
      <c r="C1450" s="165"/>
      <c r="D1450" s="243"/>
      <c r="E1450" s="267"/>
      <c r="F1450" s="90"/>
      <c r="H1450" s="120"/>
    </row>
    <row r="1451" spans="1:8" s="119" customFormat="1" ht="12.75" x14ac:dyDescent="0.2">
      <c r="A1451" s="114"/>
      <c r="B1451" s="208"/>
      <c r="C1451" s="165"/>
      <c r="D1451" s="243"/>
      <c r="E1451" s="267"/>
      <c r="F1451" s="90"/>
      <c r="H1451" s="120"/>
    </row>
    <row r="1452" spans="1:8" s="119" customFormat="1" ht="12.75" x14ac:dyDescent="0.2">
      <c r="A1452" s="114"/>
      <c r="B1452" s="208"/>
      <c r="C1452" s="165"/>
      <c r="D1452" s="243"/>
      <c r="E1452" s="267"/>
      <c r="F1452" s="90"/>
      <c r="H1452" s="120"/>
    </row>
    <row r="1453" spans="1:8" s="119" customFormat="1" ht="12.75" x14ac:dyDescent="0.2">
      <c r="A1453" s="114"/>
      <c r="B1453" s="208"/>
      <c r="C1453" s="165"/>
      <c r="D1453" s="243"/>
      <c r="E1453" s="267"/>
      <c r="F1453" s="90"/>
      <c r="H1453" s="120"/>
    </row>
    <row r="1454" spans="1:8" s="119" customFormat="1" ht="12.75" x14ac:dyDescent="0.2">
      <c r="A1454" s="114"/>
      <c r="B1454" s="208"/>
      <c r="C1454" s="165"/>
      <c r="D1454" s="243"/>
      <c r="E1454" s="267"/>
      <c r="F1454" s="90"/>
      <c r="H1454" s="120"/>
    </row>
    <row r="1455" spans="1:8" s="119" customFormat="1" ht="12.75" x14ac:dyDescent="0.2">
      <c r="A1455" s="114"/>
      <c r="B1455" s="208"/>
      <c r="C1455" s="165"/>
      <c r="D1455" s="243"/>
      <c r="E1455" s="267"/>
      <c r="F1455" s="90"/>
      <c r="H1455" s="120"/>
    </row>
    <row r="1456" spans="1:8" s="119" customFormat="1" ht="12.75" x14ac:dyDescent="0.2">
      <c r="A1456" s="114"/>
      <c r="B1456" s="208"/>
      <c r="C1456" s="165"/>
      <c r="D1456" s="243"/>
      <c r="E1456" s="267"/>
      <c r="F1456" s="90"/>
      <c r="H1456" s="120"/>
    </row>
    <row r="1457" spans="1:8" s="119" customFormat="1" ht="12.75" x14ac:dyDescent="0.2">
      <c r="A1457" s="114"/>
      <c r="B1457" s="208"/>
      <c r="C1457" s="165"/>
      <c r="D1457" s="243"/>
      <c r="E1457" s="267"/>
      <c r="F1457" s="90"/>
      <c r="H1457" s="120"/>
    </row>
    <row r="1458" spans="1:8" s="119" customFormat="1" ht="12.75" x14ac:dyDescent="0.2">
      <c r="A1458" s="114"/>
      <c r="B1458" s="208"/>
      <c r="C1458" s="165"/>
      <c r="D1458" s="243"/>
      <c r="E1458" s="267"/>
      <c r="F1458" s="90"/>
      <c r="H1458" s="120"/>
    </row>
    <row r="1459" spans="1:8" s="119" customFormat="1" ht="12.75" x14ac:dyDescent="0.2">
      <c r="A1459" s="114"/>
      <c r="B1459" s="208"/>
      <c r="C1459" s="165"/>
      <c r="D1459" s="243"/>
      <c r="E1459" s="267"/>
      <c r="F1459" s="90"/>
      <c r="H1459" s="120"/>
    </row>
    <row r="1460" spans="1:8" s="119" customFormat="1" ht="12.75" x14ac:dyDescent="0.2">
      <c r="A1460" s="114"/>
      <c r="B1460" s="208"/>
      <c r="C1460" s="165"/>
      <c r="D1460" s="243"/>
      <c r="E1460" s="267"/>
      <c r="F1460" s="90"/>
      <c r="H1460" s="120"/>
    </row>
    <row r="1461" spans="1:8" s="119" customFormat="1" ht="12.75" x14ac:dyDescent="0.2">
      <c r="A1461" s="114"/>
      <c r="B1461" s="208"/>
      <c r="C1461" s="165"/>
      <c r="D1461" s="243"/>
      <c r="E1461" s="267"/>
      <c r="F1461" s="90"/>
      <c r="H1461" s="120"/>
    </row>
    <row r="1462" spans="1:8" s="119" customFormat="1" ht="12.75" x14ac:dyDescent="0.2">
      <c r="A1462" s="114"/>
      <c r="B1462" s="208"/>
      <c r="C1462" s="165"/>
      <c r="D1462" s="243"/>
      <c r="E1462" s="267"/>
      <c r="F1462" s="90"/>
      <c r="H1462" s="120"/>
    </row>
    <row r="1463" spans="1:8" s="119" customFormat="1" ht="12.75" x14ac:dyDescent="0.2">
      <c r="A1463" s="114"/>
      <c r="B1463" s="208"/>
      <c r="C1463" s="165"/>
      <c r="D1463" s="243"/>
      <c r="E1463" s="267"/>
      <c r="F1463" s="90"/>
      <c r="H1463" s="120"/>
    </row>
    <row r="1464" spans="1:8" s="119" customFormat="1" ht="12.75" x14ac:dyDescent="0.2">
      <c r="A1464" s="114"/>
      <c r="B1464" s="208"/>
      <c r="C1464" s="165"/>
      <c r="D1464" s="243"/>
      <c r="E1464" s="267"/>
      <c r="F1464" s="90"/>
      <c r="H1464" s="120"/>
    </row>
    <row r="1465" spans="1:8" s="119" customFormat="1" ht="12.75" x14ac:dyDescent="0.2">
      <c r="A1465" s="114"/>
      <c r="B1465" s="208"/>
      <c r="C1465" s="165"/>
      <c r="D1465" s="243"/>
      <c r="E1465" s="267"/>
      <c r="F1465" s="90"/>
      <c r="H1465" s="120"/>
    </row>
    <row r="1466" spans="1:8" s="119" customFormat="1" ht="12.75" x14ac:dyDescent="0.2">
      <c r="A1466" s="114"/>
      <c r="B1466" s="208"/>
      <c r="C1466" s="165"/>
      <c r="D1466" s="243"/>
      <c r="E1466" s="267"/>
      <c r="F1466" s="90"/>
      <c r="H1466" s="120"/>
    </row>
    <row r="1467" spans="1:8" s="119" customFormat="1" ht="12.75" x14ac:dyDescent="0.2">
      <c r="A1467" s="114"/>
      <c r="B1467" s="208"/>
      <c r="C1467" s="165"/>
      <c r="D1467" s="243"/>
      <c r="E1467" s="267"/>
      <c r="F1467" s="90"/>
      <c r="H1467" s="120"/>
    </row>
    <row r="1468" spans="1:8" s="119" customFormat="1" ht="12.75" x14ac:dyDescent="0.2">
      <c r="A1468" s="114"/>
      <c r="B1468" s="208"/>
      <c r="C1468" s="165"/>
      <c r="D1468" s="243"/>
      <c r="E1468" s="267"/>
      <c r="F1468" s="90"/>
      <c r="H1468" s="120"/>
    </row>
    <row r="1469" spans="1:8" s="119" customFormat="1" ht="12.75" x14ac:dyDescent="0.2">
      <c r="A1469" s="114"/>
      <c r="B1469" s="208"/>
      <c r="C1469" s="165"/>
      <c r="D1469" s="243"/>
      <c r="E1469" s="267"/>
      <c r="F1469" s="90"/>
      <c r="H1469" s="120"/>
    </row>
    <row r="1470" spans="1:8" s="119" customFormat="1" ht="12.75" x14ac:dyDescent="0.2">
      <c r="A1470" s="114"/>
      <c r="B1470" s="208"/>
      <c r="C1470" s="165"/>
      <c r="D1470" s="243"/>
      <c r="E1470" s="267"/>
      <c r="F1470" s="90"/>
      <c r="H1470" s="120"/>
    </row>
    <row r="1471" spans="1:8" s="119" customFormat="1" ht="12.75" x14ac:dyDescent="0.2">
      <c r="A1471" s="114"/>
      <c r="B1471" s="208"/>
      <c r="C1471" s="165"/>
      <c r="D1471" s="243"/>
      <c r="E1471" s="267"/>
      <c r="F1471" s="90"/>
      <c r="H1471" s="120"/>
    </row>
    <row r="1472" spans="1:8" s="119" customFormat="1" ht="12.75" x14ac:dyDescent="0.2">
      <c r="A1472" s="114"/>
      <c r="B1472" s="208"/>
      <c r="C1472" s="165"/>
      <c r="D1472" s="243"/>
      <c r="E1472" s="267"/>
      <c r="F1472" s="90"/>
      <c r="H1472" s="120"/>
    </row>
    <row r="1473" spans="1:8" s="119" customFormat="1" ht="12.75" x14ac:dyDescent="0.2">
      <c r="A1473" s="114"/>
      <c r="B1473" s="208"/>
      <c r="C1473" s="165"/>
      <c r="D1473" s="243"/>
      <c r="E1473" s="267"/>
      <c r="F1473" s="90"/>
      <c r="H1473" s="120"/>
    </row>
    <row r="1474" spans="1:8" s="119" customFormat="1" ht="12.75" x14ac:dyDescent="0.2">
      <c r="A1474" s="114"/>
      <c r="B1474" s="208"/>
      <c r="C1474" s="165"/>
      <c r="D1474" s="243"/>
      <c r="E1474" s="267"/>
      <c r="F1474" s="90"/>
      <c r="H1474" s="120"/>
    </row>
    <row r="1475" spans="1:8" s="119" customFormat="1" ht="12.75" x14ac:dyDescent="0.2">
      <c r="A1475" s="114"/>
      <c r="B1475" s="208"/>
      <c r="C1475" s="165"/>
      <c r="D1475" s="243"/>
      <c r="E1475" s="267"/>
      <c r="F1475" s="90"/>
      <c r="H1475" s="120"/>
    </row>
    <row r="1476" spans="1:8" s="119" customFormat="1" ht="12.75" x14ac:dyDescent="0.2">
      <c r="A1476" s="114"/>
      <c r="B1476" s="208"/>
      <c r="C1476" s="165"/>
      <c r="D1476" s="243"/>
      <c r="E1476" s="267"/>
      <c r="F1476" s="90"/>
      <c r="H1476" s="120"/>
    </row>
    <row r="1477" spans="1:8" s="119" customFormat="1" ht="12.75" x14ac:dyDescent="0.2">
      <c r="A1477" s="114"/>
      <c r="B1477" s="208"/>
      <c r="C1477" s="165"/>
      <c r="D1477" s="243"/>
      <c r="E1477" s="267"/>
      <c r="F1477" s="90"/>
      <c r="H1477" s="120"/>
    </row>
    <row r="1478" spans="1:8" s="119" customFormat="1" ht="12.75" x14ac:dyDescent="0.2">
      <c r="A1478" s="114"/>
      <c r="B1478" s="208"/>
      <c r="C1478" s="165"/>
      <c r="D1478" s="243"/>
      <c r="E1478" s="267"/>
      <c r="F1478" s="90"/>
      <c r="H1478" s="120"/>
    </row>
    <row r="1479" spans="1:8" s="119" customFormat="1" ht="12.75" x14ac:dyDescent="0.2">
      <c r="A1479" s="114"/>
      <c r="B1479" s="208"/>
      <c r="C1479" s="165"/>
      <c r="D1479" s="243"/>
      <c r="E1479" s="267"/>
      <c r="F1479" s="90"/>
      <c r="H1479" s="120"/>
    </row>
    <row r="1480" spans="1:8" s="119" customFormat="1" ht="12.75" x14ac:dyDescent="0.2">
      <c r="A1480" s="114"/>
      <c r="B1480" s="208"/>
      <c r="C1480" s="165"/>
      <c r="D1480" s="243"/>
      <c r="E1480" s="267"/>
      <c r="F1480" s="90"/>
      <c r="H1480" s="120"/>
    </row>
    <row r="1481" spans="1:8" s="119" customFormat="1" ht="12.75" x14ac:dyDescent="0.2">
      <c r="A1481" s="114"/>
      <c r="B1481" s="208"/>
      <c r="C1481" s="165"/>
      <c r="D1481" s="243"/>
      <c r="E1481" s="267"/>
      <c r="F1481" s="90"/>
      <c r="H1481" s="120"/>
    </row>
    <row r="1482" spans="1:8" s="119" customFormat="1" ht="12.75" x14ac:dyDescent="0.2">
      <c r="A1482" s="114"/>
      <c r="B1482" s="208"/>
      <c r="C1482" s="165"/>
      <c r="D1482" s="243"/>
      <c r="E1482" s="267"/>
      <c r="F1482" s="90"/>
      <c r="H1482" s="120"/>
    </row>
    <row r="1483" spans="1:8" s="119" customFormat="1" ht="12.75" x14ac:dyDescent="0.2">
      <c r="A1483" s="114"/>
      <c r="B1483" s="208"/>
      <c r="C1483" s="165"/>
      <c r="D1483" s="243"/>
      <c r="E1483" s="267"/>
      <c r="F1483" s="90"/>
      <c r="H1483" s="120"/>
    </row>
    <row r="1484" spans="1:8" s="119" customFormat="1" ht="12.75" x14ac:dyDescent="0.2">
      <c r="A1484" s="114"/>
      <c r="B1484" s="208"/>
      <c r="C1484" s="165"/>
      <c r="D1484" s="243"/>
      <c r="E1484" s="267"/>
      <c r="F1484" s="90"/>
      <c r="H1484" s="120"/>
    </row>
    <row r="1485" spans="1:8" s="119" customFormat="1" ht="12.75" x14ac:dyDescent="0.2">
      <c r="A1485" s="114"/>
      <c r="B1485" s="208"/>
      <c r="C1485" s="165"/>
      <c r="D1485" s="243"/>
      <c r="E1485" s="267"/>
      <c r="F1485" s="90"/>
      <c r="H1485" s="120"/>
    </row>
    <row r="1486" spans="1:8" s="119" customFormat="1" ht="12.75" x14ac:dyDescent="0.2">
      <c r="A1486" s="114"/>
      <c r="B1486" s="208"/>
      <c r="C1486" s="165"/>
      <c r="D1486" s="243"/>
      <c r="E1486" s="267"/>
      <c r="F1486" s="90"/>
      <c r="H1486" s="120"/>
    </row>
    <row r="1487" spans="1:8" s="119" customFormat="1" ht="12.75" x14ac:dyDescent="0.2">
      <c r="A1487" s="114"/>
      <c r="B1487" s="208"/>
      <c r="C1487" s="165"/>
      <c r="D1487" s="243"/>
      <c r="E1487" s="267"/>
      <c r="F1487" s="90"/>
      <c r="H1487" s="120"/>
    </row>
    <row r="1488" spans="1:8" s="119" customFormat="1" ht="12.75" x14ac:dyDescent="0.2">
      <c r="A1488" s="114"/>
      <c r="B1488" s="208"/>
      <c r="C1488" s="165"/>
      <c r="D1488" s="243"/>
      <c r="E1488" s="267"/>
      <c r="F1488" s="90"/>
      <c r="H1488" s="120"/>
    </row>
    <row r="1489" spans="1:8" s="119" customFormat="1" ht="12.75" x14ac:dyDescent="0.2">
      <c r="A1489" s="114"/>
      <c r="B1489" s="208"/>
      <c r="C1489" s="165"/>
      <c r="D1489" s="243"/>
      <c r="E1489" s="267"/>
      <c r="F1489" s="90"/>
      <c r="H1489" s="120"/>
    </row>
    <row r="1490" spans="1:8" s="119" customFormat="1" ht="12.75" x14ac:dyDescent="0.2">
      <c r="A1490" s="114"/>
      <c r="B1490" s="208"/>
      <c r="C1490" s="165"/>
      <c r="D1490" s="243"/>
      <c r="E1490" s="267"/>
      <c r="F1490" s="90"/>
      <c r="H1490" s="120"/>
    </row>
    <row r="1491" spans="1:8" s="119" customFormat="1" ht="12.75" x14ac:dyDescent="0.2">
      <c r="A1491" s="114"/>
      <c r="B1491" s="208"/>
      <c r="C1491" s="165"/>
      <c r="D1491" s="243"/>
      <c r="E1491" s="267"/>
      <c r="F1491" s="90"/>
      <c r="H1491" s="120"/>
    </row>
    <row r="1492" spans="1:8" s="119" customFormat="1" ht="12.75" x14ac:dyDescent="0.2">
      <c r="A1492" s="114"/>
      <c r="B1492" s="208"/>
      <c r="C1492" s="165"/>
      <c r="D1492" s="243"/>
      <c r="E1492" s="267"/>
      <c r="F1492" s="90"/>
      <c r="H1492" s="120"/>
    </row>
    <row r="1493" spans="1:8" s="119" customFormat="1" ht="12.75" x14ac:dyDescent="0.2">
      <c r="A1493" s="114"/>
      <c r="B1493" s="208"/>
      <c r="C1493" s="165"/>
      <c r="D1493" s="243"/>
      <c r="E1493" s="267"/>
      <c r="F1493" s="90"/>
      <c r="H1493" s="120"/>
    </row>
    <row r="1494" spans="1:8" s="119" customFormat="1" ht="12.75" x14ac:dyDescent="0.2">
      <c r="A1494" s="114"/>
      <c r="B1494" s="208"/>
      <c r="C1494" s="165"/>
      <c r="D1494" s="243"/>
      <c r="E1494" s="267"/>
      <c r="F1494" s="90"/>
      <c r="H1494" s="120"/>
    </row>
    <row r="1495" spans="1:8" s="119" customFormat="1" ht="12.75" x14ac:dyDescent="0.2">
      <c r="A1495" s="114"/>
      <c r="B1495" s="208"/>
      <c r="C1495" s="165"/>
      <c r="D1495" s="243"/>
      <c r="E1495" s="267"/>
      <c r="F1495" s="90"/>
      <c r="H1495" s="120"/>
    </row>
    <row r="1496" spans="1:8" s="119" customFormat="1" ht="12.75" x14ac:dyDescent="0.2">
      <c r="A1496" s="114"/>
      <c r="B1496" s="208"/>
      <c r="C1496" s="165"/>
      <c r="D1496" s="243"/>
      <c r="E1496" s="267"/>
      <c r="F1496" s="90"/>
      <c r="H1496" s="120"/>
    </row>
    <row r="1497" spans="1:8" s="119" customFormat="1" ht="12.75" x14ac:dyDescent="0.2">
      <c r="A1497" s="114"/>
      <c r="B1497" s="208"/>
      <c r="C1497" s="165"/>
      <c r="D1497" s="243"/>
      <c r="E1497" s="267"/>
      <c r="F1497" s="90"/>
      <c r="H1497" s="120"/>
    </row>
    <row r="1498" spans="1:8" s="119" customFormat="1" ht="12.75" x14ac:dyDescent="0.2">
      <c r="A1498" s="114"/>
      <c r="B1498" s="208"/>
      <c r="C1498" s="165"/>
      <c r="D1498" s="243"/>
      <c r="E1498" s="267"/>
      <c r="F1498" s="90"/>
      <c r="H1498" s="120"/>
    </row>
    <row r="1499" spans="1:8" s="119" customFormat="1" ht="12.75" x14ac:dyDescent="0.2">
      <c r="A1499" s="114"/>
      <c r="B1499" s="208"/>
      <c r="C1499" s="165"/>
      <c r="D1499" s="243"/>
      <c r="E1499" s="267"/>
      <c r="F1499" s="90"/>
      <c r="H1499" s="120"/>
    </row>
    <row r="1500" spans="1:8" s="119" customFormat="1" ht="12.75" x14ac:dyDescent="0.2">
      <c r="A1500" s="114"/>
      <c r="B1500" s="208"/>
      <c r="C1500" s="165"/>
      <c r="D1500" s="243"/>
      <c r="E1500" s="267"/>
      <c r="F1500" s="90"/>
      <c r="H1500" s="120"/>
    </row>
    <row r="1501" spans="1:8" s="119" customFormat="1" ht="12.75" x14ac:dyDescent="0.2">
      <c r="A1501" s="114"/>
      <c r="B1501" s="208"/>
      <c r="C1501" s="165"/>
      <c r="D1501" s="243"/>
      <c r="E1501" s="267"/>
      <c r="F1501" s="90"/>
      <c r="H1501" s="120"/>
    </row>
    <row r="1502" spans="1:8" s="119" customFormat="1" ht="12.75" x14ac:dyDescent="0.2">
      <c r="A1502" s="114"/>
      <c r="B1502" s="208"/>
      <c r="C1502" s="165"/>
      <c r="D1502" s="243"/>
      <c r="E1502" s="267"/>
      <c r="F1502" s="90"/>
      <c r="H1502" s="120"/>
    </row>
    <row r="1503" spans="1:8" s="119" customFormat="1" ht="12.75" x14ac:dyDescent="0.2">
      <c r="A1503" s="114"/>
      <c r="B1503" s="208"/>
      <c r="C1503" s="165"/>
      <c r="D1503" s="243"/>
      <c r="E1503" s="267"/>
      <c r="F1503" s="90"/>
      <c r="H1503" s="120"/>
    </row>
    <row r="1504" spans="1:8" s="119" customFormat="1" ht="12.75" x14ac:dyDescent="0.2">
      <c r="A1504" s="114"/>
      <c r="B1504" s="208"/>
      <c r="C1504" s="165"/>
      <c r="D1504" s="243"/>
      <c r="E1504" s="267"/>
      <c r="F1504" s="90"/>
      <c r="H1504" s="120"/>
    </row>
    <row r="1505" spans="1:8" s="119" customFormat="1" ht="12.75" x14ac:dyDescent="0.2">
      <c r="A1505" s="114"/>
      <c r="B1505" s="208"/>
      <c r="C1505" s="165"/>
      <c r="D1505" s="243"/>
      <c r="E1505" s="267"/>
      <c r="F1505" s="90"/>
      <c r="H1505" s="120"/>
    </row>
    <row r="1506" spans="1:8" s="119" customFormat="1" ht="12.75" x14ac:dyDescent="0.2">
      <c r="A1506" s="114"/>
      <c r="B1506" s="208"/>
      <c r="C1506" s="165"/>
      <c r="D1506" s="243"/>
      <c r="E1506" s="267"/>
      <c r="F1506" s="90"/>
      <c r="H1506" s="120"/>
    </row>
    <row r="1507" spans="1:8" s="119" customFormat="1" ht="12.75" x14ac:dyDescent="0.2">
      <c r="A1507" s="114"/>
      <c r="B1507" s="208"/>
      <c r="C1507" s="165"/>
      <c r="D1507" s="243"/>
      <c r="E1507" s="267"/>
      <c r="F1507" s="90"/>
      <c r="H1507" s="120"/>
    </row>
    <row r="1508" spans="1:8" s="119" customFormat="1" ht="12.75" x14ac:dyDescent="0.2">
      <c r="A1508" s="114"/>
      <c r="B1508" s="208"/>
      <c r="C1508" s="165"/>
      <c r="D1508" s="243"/>
      <c r="E1508" s="267"/>
      <c r="F1508" s="90"/>
      <c r="H1508" s="120"/>
    </row>
    <row r="1509" spans="1:8" s="119" customFormat="1" ht="12.75" x14ac:dyDescent="0.2">
      <c r="A1509" s="114"/>
      <c r="B1509" s="208"/>
      <c r="C1509" s="165"/>
      <c r="D1509" s="243"/>
      <c r="E1509" s="267"/>
      <c r="F1509" s="90"/>
      <c r="H1509" s="120"/>
    </row>
    <row r="1510" spans="1:8" s="119" customFormat="1" ht="12.75" x14ac:dyDescent="0.2">
      <c r="A1510" s="114"/>
      <c r="B1510" s="208"/>
      <c r="C1510" s="165"/>
      <c r="D1510" s="243"/>
      <c r="E1510" s="267"/>
      <c r="F1510" s="90"/>
      <c r="H1510" s="120"/>
    </row>
    <row r="1511" spans="1:8" s="119" customFormat="1" ht="12.75" x14ac:dyDescent="0.2">
      <c r="A1511" s="114"/>
      <c r="B1511" s="208"/>
      <c r="C1511" s="165"/>
      <c r="D1511" s="243"/>
      <c r="E1511" s="267"/>
      <c r="F1511" s="90"/>
      <c r="H1511" s="120"/>
    </row>
    <row r="1512" spans="1:8" s="119" customFormat="1" ht="12.75" x14ac:dyDescent="0.2">
      <c r="A1512" s="114"/>
      <c r="B1512" s="208"/>
      <c r="C1512" s="165"/>
      <c r="D1512" s="243"/>
      <c r="E1512" s="267"/>
      <c r="F1512" s="90"/>
      <c r="H1512" s="120"/>
    </row>
    <row r="1513" spans="1:8" s="119" customFormat="1" ht="12.75" x14ac:dyDescent="0.2">
      <c r="A1513" s="114"/>
      <c r="B1513" s="208"/>
      <c r="C1513" s="165"/>
      <c r="D1513" s="243"/>
      <c r="E1513" s="267"/>
      <c r="F1513" s="90"/>
      <c r="H1513" s="120"/>
    </row>
    <row r="1514" spans="1:8" s="119" customFormat="1" ht="12.75" x14ac:dyDescent="0.2">
      <c r="A1514" s="114"/>
      <c r="B1514" s="208"/>
      <c r="C1514" s="165"/>
      <c r="D1514" s="243"/>
      <c r="E1514" s="267"/>
      <c r="F1514" s="90"/>
      <c r="H1514" s="120"/>
    </row>
    <row r="1515" spans="1:8" s="119" customFormat="1" ht="12.75" x14ac:dyDescent="0.2">
      <c r="A1515" s="114"/>
      <c r="B1515" s="208"/>
      <c r="C1515" s="165"/>
      <c r="D1515" s="243"/>
      <c r="E1515" s="267"/>
      <c r="F1515" s="90"/>
      <c r="H1515" s="120"/>
    </row>
    <row r="1516" spans="1:8" s="119" customFormat="1" ht="12.75" x14ac:dyDescent="0.2">
      <c r="A1516" s="114"/>
      <c r="B1516" s="208"/>
      <c r="C1516" s="165"/>
      <c r="D1516" s="243"/>
      <c r="E1516" s="267"/>
      <c r="F1516" s="90"/>
      <c r="H1516" s="120"/>
    </row>
    <row r="1517" spans="1:8" s="119" customFormat="1" ht="12.75" x14ac:dyDescent="0.2">
      <c r="A1517" s="114"/>
      <c r="B1517" s="208"/>
      <c r="C1517" s="165"/>
      <c r="D1517" s="243"/>
      <c r="E1517" s="267"/>
      <c r="F1517" s="90"/>
      <c r="H1517" s="120"/>
    </row>
    <row r="1518" spans="1:8" s="119" customFormat="1" ht="12.75" x14ac:dyDescent="0.2">
      <c r="A1518" s="114"/>
      <c r="B1518" s="208"/>
      <c r="C1518" s="165"/>
      <c r="D1518" s="243"/>
      <c r="E1518" s="267"/>
      <c r="F1518" s="90"/>
      <c r="H1518" s="120"/>
    </row>
    <row r="1519" spans="1:8" s="119" customFormat="1" ht="12.75" x14ac:dyDescent="0.2">
      <c r="A1519" s="114"/>
      <c r="B1519" s="208"/>
      <c r="C1519" s="165"/>
      <c r="D1519" s="243"/>
      <c r="E1519" s="267"/>
      <c r="F1519" s="90"/>
      <c r="H1519" s="120"/>
    </row>
    <row r="1520" spans="1:8" s="119" customFormat="1" ht="12.75" x14ac:dyDescent="0.2">
      <c r="A1520" s="114"/>
      <c r="B1520" s="208"/>
      <c r="C1520" s="165"/>
      <c r="D1520" s="243"/>
      <c r="E1520" s="267"/>
      <c r="F1520" s="90"/>
      <c r="H1520" s="120"/>
    </row>
    <row r="1521" spans="1:8" s="119" customFormat="1" ht="12.75" x14ac:dyDescent="0.2">
      <c r="A1521" s="114"/>
      <c r="B1521" s="208"/>
      <c r="C1521" s="165"/>
      <c r="D1521" s="243"/>
      <c r="E1521" s="267"/>
      <c r="F1521" s="90"/>
      <c r="H1521" s="120"/>
    </row>
    <row r="1522" spans="1:8" s="119" customFormat="1" ht="12.75" x14ac:dyDescent="0.2">
      <c r="A1522" s="114"/>
      <c r="B1522" s="208"/>
      <c r="C1522" s="165"/>
      <c r="D1522" s="243"/>
      <c r="E1522" s="267"/>
      <c r="F1522" s="90"/>
      <c r="H1522" s="120"/>
    </row>
    <row r="1523" spans="1:8" s="119" customFormat="1" ht="12.75" x14ac:dyDescent="0.2">
      <c r="A1523" s="114"/>
      <c r="B1523" s="208"/>
      <c r="C1523" s="165"/>
      <c r="D1523" s="243"/>
      <c r="E1523" s="267"/>
      <c r="F1523" s="90"/>
      <c r="H1523" s="120"/>
    </row>
    <row r="1524" spans="1:8" s="119" customFormat="1" ht="12.75" x14ac:dyDescent="0.2">
      <c r="A1524" s="114"/>
      <c r="B1524" s="208"/>
      <c r="C1524" s="165"/>
      <c r="D1524" s="243"/>
      <c r="E1524" s="267"/>
      <c r="F1524" s="90"/>
      <c r="H1524" s="120"/>
    </row>
    <row r="1525" spans="1:8" s="119" customFormat="1" ht="12.75" x14ac:dyDescent="0.2">
      <c r="A1525" s="114"/>
      <c r="B1525" s="208"/>
      <c r="C1525" s="165"/>
      <c r="D1525" s="243"/>
      <c r="E1525" s="267"/>
      <c r="F1525" s="90"/>
      <c r="H1525" s="120"/>
    </row>
    <row r="1526" spans="1:8" s="119" customFormat="1" ht="12.75" x14ac:dyDescent="0.2">
      <c r="A1526" s="114"/>
      <c r="B1526" s="208"/>
      <c r="C1526" s="165"/>
      <c r="D1526" s="243"/>
      <c r="E1526" s="267"/>
      <c r="F1526" s="90"/>
      <c r="H1526" s="120"/>
    </row>
    <row r="1527" spans="1:8" s="119" customFormat="1" ht="12.75" x14ac:dyDescent="0.2">
      <c r="A1527" s="114"/>
      <c r="B1527" s="208"/>
      <c r="C1527" s="165"/>
      <c r="D1527" s="243"/>
      <c r="E1527" s="267"/>
      <c r="F1527" s="90"/>
      <c r="H1527" s="120"/>
    </row>
    <row r="1528" spans="1:8" s="119" customFormat="1" ht="12.75" x14ac:dyDescent="0.2">
      <c r="A1528" s="114"/>
      <c r="B1528" s="208"/>
      <c r="C1528" s="165"/>
      <c r="D1528" s="243"/>
      <c r="E1528" s="267"/>
      <c r="F1528" s="90"/>
      <c r="H1528" s="120"/>
    </row>
    <row r="1529" spans="1:8" s="119" customFormat="1" ht="12.75" x14ac:dyDescent="0.2">
      <c r="A1529" s="114"/>
      <c r="B1529" s="208"/>
      <c r="C1529" s="165"/>
      <c r="D1529" s="243"/>
      <c r="E1529" s="267"/>
      <c r="F1529" s="90"/>
      <c r="H1529" s="120"/>
    </row>
    <row r="1530" spans="1:8" s="119" customFormat="1" ht="12.75" x14ac:dyDescent="0.2">
      <c r="A1530" s="114"/>
      <c r="B1530" s="208"/>
      <c r="C1530" s="165"/>
      <c r="D1530" s="243"/>
      <c r="E1530" s="267"/>
      <c r="F1530" s="90"/>
      <c r="H1530" s="120"/>
    </row>
    <row r="1531" spans="1:8" s="119" customFormat="1" ht="12.75" x14ac:dyDescent="0.2">
      <c r="A1531" s="114"/>
      <c r="B1531" s="208"/>
      <c r="C1531" s="165"/>
      <c r="D1531" s="243"/>
      <c r="E1531" s="267"/>
      <c r="F1531" s="90"/>
      <c r="H1531" s="120"/>
    </row>
    <row r="1532" spans="1:8" s="119" customFormat="1" ht="12.75" x14ac:dyDescent="0.2">
      <c r="A1532" s="114"/>
      <c r="B1532" s="208"/>
      <c r="C1532" s="165"/>
      <c r="D1532" s="243"/>
      <c r="E1532" s="267"/>
      <c r="F1532" s="90"/>
      <c r="H1532" s="120"/>
    </row>
    <row r="1533" spans="1:8" s="119" customFormat="1" ht="12.75" x14ac:dyDescent="0.2">
      <c r="A1533" s="114"/>
      <c r="B1533" s="208"/>
      <c r="C1533" s="165"/>
      <c r="D1533" s="243"/>
      <c r="E1533" s="267"/>
      <c r="F1533" s="90"/>
      <c r="H1533" s="120"/>
    </row>
    <row r="1534" spans="1:8" s="119" customFormat="1" ht="12.75" x14ac:dyDescent="0.2">
      <c r="A1534" s="114"/>
      <c r="B1534" s="208"/>
      <c r="C1534" s="165"/>
      <c r="D1534" s="243"/>
      <c r="E1534" s="267"/>
      <c r="F1534" s="90"/>
      <c r="H1534" s="120"/>
    </row>
    <row r="1535" spans="1:8" s="119" customFormat="1" ht="12.75" x14ac:dyDescent="0.2">
      <c r="A1535" s="114"/>
      <c r="B1535" s="208"/>
      <c r="C1535" s="165"/>
      <c r="D1535" s="243"/>
      <c r="E1535" s="267"/>
      <c r="F1535" s="90"/>
      <c r="H1535" s="120"/>
    </row>
    <row r="1536" spans="1:8" s="119" customFormat="1" ht="12.75" x14ac:dyDescent="0.2">
      <c r="A1536" s="114"/>
      <c r="B1536" s="208"/>
      <c r="C1536" s="165"/>
      <c r="D1536" s="243"/>
      <c r="E1536" s="267"/>
      <c r="F1536" s="90"/>
      <c r="H1536" s="120"/>
    </row>
    <row r="1537" spans="1:8" s="119" customFormat="1" ht="12.75" x14ac:dyDescent="0.2">
      <c r="A1537" s="114"/>
      <c r="B1537" s="208"/>
      <c r="C1537" s="165"/>
      <c r="D1537" s="243"/>
      <c r="E1537" s="267"/>
      <c r="F1537" s="90"/>
      <c r="H1537" s="120"/>
    </row>
    <row r="1538" spans="1:8" s="119" customFormat="1" ht="12.75" x14ac:dyDescent="0.2">
      <c r="A1538" s="114"/>
      <c r="B1538" s="208"/>
      <c r="C1538" s="165"/>
      <c r="D1538" s="243"/>
      <c r="E1538" s="267"/>
      <c r="F1538" s="90"/>
      <c r="H1538" s="120"/>
    </row>
    <row r="1539" spans="1:8" s="119" customFormat="1" ht="12.75" x14ac:dyDescent="0.2">
      <c r="A1539" s="114"/>
      <c r="B1539" s="208"/>
      <c r="C1539" s="165"/>
      <c r="D1539" s="243"/>
      <c r="E1539" s="267"/>
      <c r="F1539" s="90"/>
      <c r="H1539" s="120"/>
    </row>
    <row r="1540" spans="1:8" s="119" customFormat="1" ht="12.75" x14ac:dyDescent="0.2">
      <c r="A1540" s="114"/>
      <c r="B1540" s="208"/>
      <c r="C1540" s="165"/>
      <c r="D1540" s="243"/>
      <c r="E1540" s="267"/>
      <c r="F1540" s="90"/>
      <c r="H1540" s="120"/>
    </row>
    <row r="1541" spans="1:8" s="119" customFormat="1" ht="12.75" x14ac:dyDescent="0.2">
      <c r="A1541" s="114"/>
      <c r="B1541" s="208"/>
      <c r="C1541" s="165"/>
      <c r="D1541" s="243"/>
      <c r="E1541" s="267"/>
      <c r="F1541" s="90"/>
      <c r="H1541" s="120"/>
    </row>
    <row r="1542" spans="1:8" s="119" customFormat="1" ht="12.75" x14ac:dyDescent="0.2">
      <c r="A1542" s="114"/>
      <c r="B1542" s="208"/>
      <c r="C1542" s="165"/>
      <c r="D1542" s="243"/>
      <c r="E1542" s="267"/>
      <c r="F1542" s="90"/>
      <c r="H1542" s="120"/>
    </row>
    <row r="1543" spans="1:8" s="119" customFormat="1" ht="12.75" x14ac:dyDescent="0.2">
      <c r="A1543" s="114"/>
      <c r="B1543" s="208"/>
      <c r="C1543" s="165"/>
      <c r="D1543" s="243"/>
      <c r="E1543" s="267"/>
      <c r="F1543" s="90"/>
      <c r="H1543" s="120"/>
    </row>
    <row r="1544" spans="1:8" s="119" customFormat="1" ht="12.75" x14ac:dyDescent="0.2">
      <c r="A1544" s="114"/>
      <c r="B1544" s="208"/>
      <c r="C1544" s="165"/>
      <c r="D1544" s="243"/>
      <c r="E1544" s="267"/>
      <c r="F1544" s="90"/>
      <c r="H1544" s="120"/>
    </row>
    <row r="1545" spans="1:8" s="119" customFormat="1" ht="12.75" x14ac:dyDescent="0.2">
      <c r="A1545" s="114"/>
      <c r="B1545" s="208"/>
      <c r="C1545" s="165"/>
      <c r="D1545" s="243"/>
      <c r="E1545" s="267"/>
      <c r="F1545" s="90"/>
      <c r="H1545" s="120"/>
    </row>
    <row r="1546" spans="1:8" s="119" customFormat="1" ht="12.75" x14ac:dyDescent="0.2">
      <c r="A1546" s="114"/>
      <c r="B1546" s="208"/>
      <c r="C1546" s="165"/>
      <c r="D1546" s="243"/>
      <c r="E1546" s="267"/>
      <c r="F1546" s="90"/>
      <c r="H1546" s="120"/>
    </row>
    <row r="1547" spans="1:8" s="119" customFormat="1" ht="12.75" x14ac:dyDescent="0.2">
      <c r="A1547" s="114"/>
      <c r="B1547" s="208"/>
      <c r="C1547" s="165"/>
      <c r="D1547" s="243"/>
      <c r="E1547" s="267"/>
      <c r="F1547" s="90"/>
      <c r="H1547" s="120"/>
    </row>
    <row r="1548" spans="1:8" s="119" customFormat="1" ht="12.75" x14ac:dyDescent="0.2">
      <c r="A1548" s="114"/>
      <c r="B1548" s="208"/>
      <c r="C1548" s="165"/>
      <c r="D1548" s="243"/>
      <c r="E1548" s="267"/>
      <c r="F1548" s="90"/>
      <c r="H1548" s="120"/>
    </row>
    <row r="1549" spans="1:8" s="119" customFormat="1" ht="12.75" x14ac:dyDescent="0.2">
      <c r="A1549" s="114"/>
      <c r="B1549" s="208"/>
      <c r="C1549" s="165"/>
      <c r="D1549" s="243"/>
      <c r="E1549" s="267"/>
      <c r="F1549" s="90"/>
      <c r="H1549" s="120"/>
    </row>
    <row r="1550" spans="1:8" s="119" customFormat="1" ht="12.75" x14ac:dyDescent="0.2">
      <c r="A1550" s="114"/>
      <c r="B1550" s="208"/>
      <c r="C1550" s="165"/>
      <c r="D1550" s="243"/>
      <c r="E1550" s="267"/>
      <c r="F1550" s="90"/>
      <c r="H1550" s="120"/>
    </row>
    <row r="1551" spans="1:8" s="119" customFormat="1" ht="12.75" x14ac:dyDescent="0.2">
      <c r="A1551" s="114"/>
      <c r="B1551" s="208"/>
      <c r="C1551" s="165"/>
      <c r="D1551" s="243"/>
      <c r="E1551" s="267"/>
      <c r="F1551" s="90"/>
      <c r="H1551" s="120"/>
    </row>
    <row r="1552" spans="1:8" s="119" customFormat="1" ht="12.75" x14ac:dyDescent="0.2">
      <c r="A1552" s="114"/>
      <c r="B1552" s="208"/>
      <c r="C1552" s="165"/>
      <c r="D1552" s="243"/>
      <c r="E1552" s="267"/>
      <c r="F1552" s="90"/>
      <c r="H1552" s="120"/>
    </row>
    <row r="1553" spans="1:8" s="119" customFormat="1" ht="12.75" x14ac:dyDescent="0.2">
      <c r="A1553" s="114"/>
      <c r="B1553" s="208"/>
      <c r="C1553" s="165"/>
      <c r="D1553" s="243"/>
      <c r="E1553" s="267"/>
      <c r="F1553" s="90"/>
      <c r="H1553" s="120"/>
    </row>
    <row r="1554" spans="1:8" s="119" customFormat="1" ht="12.75" x14ac:dyDescent="0.2">
      <c r="A1554" s="114"/>
      <c r="B1554" s="208"/>
      <c r="C1554" s="165"/>
      <c r="D1554" s="243"/>
      <c r="E1554" s="267"/>
      <c r="F1554" s="90"/>
      <c r="H1554" s="120"/>
    </row>
    <row r="1555" spans="1:8" s="119" customFormat="1" ht="12.75" x14ac:dyDescent="0.2">
      <c r="A1555" s="114"/>
      <c r="B1555" s="208"/>
      <c r="C1555" s="165"/>
      <c r="D1555" s="243"/>
      <c r="E1555" s="267"/>
      <c r="F1555" s="90"/>
      <c r="H1555" s="120"/>
    </row>
    <row r="1556" spans="1:8" s="119" customFormat="1" ht="12.75" x14ac:dyDescent="0.2">
      <c r="A1556" s="114"/>
      <c r="B1556" s="208"/>
      <c r="C1556" s="165"/>
      <c r="D1556" s="243"/>
      <c r="E1556" s="267"/>
      <c r="F1556" s="90"/>
      <c r="H1556" s="120"/>
    </row>
    <row r="1557" spans="1:8" s="119" customFormat="1" ht="12.75" x14ac:dyDescent="0.2">
      <c r="A1557" s="114"/>
      <c r="B1557" s="208"/>
      <c r="C1557" s="165"/>
      <c r="D1557" s="243"/>
      <c r="E1557" s="267"/>
      <c r="F1557" s="90"/>
      <c r="H1557" s="120"/>
    </row>
    <row r="1558" spans="1:8" s="119" customFormat="1" ht="12.75" x14ac:dyDescent="0.2">
      <c r="A1558" s="114"/>
      <c r="B1558" s="208"/>
      <c r="C1558" s="165"/>
      <c r="D1558" s="243"/>
      <c r="E1558" s="267"/>
      <c r="F1558" s="90"/>
      <c r="H1558" s="120"/>
    </row>
    <row r="1559" spans="1:8" s="119" customFormat="1" ht="12.75" x14ac:dyDescent="0.2">
      <c r="A1559" s="114"/>
      <c r="B1559" s="208"/>
      <c r="C1559" s="165"/>
      <c r="D1559" s="243"/>
      <c r="E1559" s="267"/>
      <c r="F1559" s="90"/>
      <c r="H1559" s="120"/>
    </row>
    <row r="1560" spans="1:8" s="119" customFormat="1" ht="12.75" x14ac:dyDescent="0.2">
      <c r="A1560" s="114"/>
      <c r="B1560" s="208"/>
      <c r="C1560" s="165"/>
      <c r="D1560" s="243"/>
      <c r="E1560" s="267"/>
      <c r="F1560" s="90"/>
      <c r="H1560" s="120"/>
    </row>
    <row r="1561" spans="1:8" s="119" customFormat="1" ht="12.75" x14ac:dyDescent="0.2">
      <c r="A1561" s="114"/>
      <c r="B1561" s="208"/>
      <c r="C1561" s="165"/>
      <c r="D1561" s="243"/>
      <c r="E1561" s="267"/>
      <c r="F1561" s="90"/>
      <c r="H1561" s="120"/>
    </row>
    <row r="1562" spans="1:8" s="119" customFormat="1" ht="12.75" x14ac:dyDescent="0.2">
      <c r="A1562" s="114"/>
      <c r="B1562" s="208"/>
      <c r="C1562" s="165"/>
      <c r="D1562" s="243"/>
      <c r="E1562" s="267"/>
      <c r="F1562" s="90"/>
      <c r="H1562" s="120"/>
    </row>
    <row r="1563" spans="1:8" s="119" customFormat="1" ht="12.75" x14ac:dyDescent="0.2">
      <c r="A1563" s="114"/>
      <c r="B1563" s="208"/>
      <c r="C1563" s="165"/>
      <c r="D1563" s="243"/>
      <c r="E1563" s="267"/>
      <c r="F1563" s="90"/>
      <c r="H1563" s="120"/>
    </row>
    <row r="1564" spans="1:8" s="119" customFormat="1" ht="12.75" x14ac:dyDescent="0.2">
      <c r="A1564" s="114"/>
      <c r="B1564" s="208"/>
      <c r="C1564" s="165"/>
      <c r="D1564" s="243"/>
      <c r="E1564" s="267"/>
      <c r="F1564" s="90"/>
      <c r="H1564" s="120"/>
    </row>
    <row r="1565" spans="1:8" s="119" customFormat="1" ht="12.75" x14ac:dyDescent="0.2">
      <c r="A1565" s="114"/>
      <c r="B1565" s="208"/>
      <c r="C1565" s="165"/>
      <c r="D1565" s="243"/>
      <c r="E1565" s="267"/>
      <c r="F1565" s="90"/>
      <c r="H1565" s="120"/>
    </row>
    <row r="1566" spans="1:8" s="119" customFormat="1" ht="12.75" x14ac:dyDescent="0.2">
      <c r="A1566" s="114"/>
      <c r="B1566" s="208"/>
      <c r="C1566" s="165"/>
      <c r="D1566" s="243"/>
      <c r="E1566" s="267"/>
      <c r="F1566" s="90"/>
      <c r="H1566" s="120"/>
    </row>
    <row r="1567" spans="1:8" s="119" customFormat="1" ht="12.75" x14ac:dyDescent="0.2">
      <c r="A1567" s="114"/>
      <c r="B1567" s="208"/>
      <c r="C1567" s="165"/>
      <c r="D1567" s="243"/>
      <c r="E1567" s="267"/>
      <c r="F1567" s="90"/>
      <c r="H1567" s="120"/>
    </row>
    <row r="1568" spans="1:8" s="119" customFormat="1" ht="12.75" x14ac:dyDescent="0.2">
      <c r="A1568" s="114"/>
      <c r="B1568" s="208"/>
      <c r="C1568" s="165"/>
      <c r="D1568" s="243"/>
      <c r="E1568" s="267"/>
      <c r="F1568" s="90"/>
      <c r="H1568" s="120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542"/>
  <sheetViews>
    <sheetView view="pageBreakPreview" topLeftCell="A82" zoomScale="115" zoomScaleNormal="100" zoomScaleSheetLayoutView="115" workbookViewId="0">
      <selection activeCell="H103" sqref="H103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187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160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16</v>
      </c>
      <c r="D10" s="124">
        <v>254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14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9.2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4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3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1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107"/>
      <c r="G19" s="124"/>
      <c r="H19" s="125"/>
    </row>
    <row r="20" spans="1:8" s="141" customFormat="1" ht="76.5" x14ac:dyDescent="0.2">
      <c r="A20" s="144" t="s">
        <v>14</v>
      </c>
      <c r="B20" s="145" t="s">
        <v>74</v>
      </c>
      <c r="C20" s="148"/>
      <c r="D20" s="124"/>
      <c r="E20" s="124"/>
      <c r="F20" s="91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+D16</f>
        <v>4</v>
      </c>
      <c r="E21" s="124"/>
      <c r="F21" s="94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D17</f>
        <v>3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D18</f>
        <v>1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54.75" customHeight="1" x14ac:dyDescent="0.2">
      <c r="A25" s="144" t="s">
        <v>15</v>
      </c>
      <c r="B25" s="145" t="s">
        <v>252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508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508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s="141" customFormat="1" ht="25.5" x14ac:dyDescent="0.2">
      <c r="A29" s="144" t="s">
        <v>17</v>
      </c>
      <c r="B29" s="150" t="s">
        <v>69</v>
      </c>
      <c r="F29" s="107"/>
    </row>
    <row r="30" spans="1:8" s="141" customFormat="1" x14ac:dyDescent="0.2">
      <c r="A30" s="144"/>
      <c r="B30" s="150"/>
      <c r="C30" s="148" t="s">
        <v>23</v>
      </c>
      <c r="D30" s="240">
        <v>2.5</v>
      </c>
      <c r="E30" s="240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234" t="s">
        <v>341</v>
      </c>
      <c r="C32" s="152"/>
      <c r="D32" s="153"/>
      <c r="E32" s="153"/>
      <c r="F32" s="96"/>
      <c r="G32" s="153"/>
      <c r="H32" s="154">
        <f>SUM(H10:H31)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ht="25.5" x14ac:dyDescent="0.2">
      <c r="A36" s="144" t="s">
        <v>1</v>
      </c>
      <c r="B36" s="145" t="s">
        <v>90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45" t="s">
        <v>65</v>
      </c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61" t="s">
        <v>253</v>
      </c>
      <c r="C38" s="148" t="s">
        <v>12</v>
      </c>
      <c r="D38" s="124">
        <v>701</v>
      </c>
      <c r="E38" s="124"/>
      <c r="F38" s="94"/>
      <c r="G38" s="124"/>
      <c r="H38" s="125">
        <f t="shared" ref="H38:H40" si="0">D38*F38</f>
        <v>0</v>
      </c>
    </row>
    <row r="39" spans="1:8" ht="12.75" x14ac:dyDescent="0.2">
      <c r="A39" s="144"/>
      <c r="B39" s="145" t="s">
        <v>66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61" t="s">
        <v>254</v>
      </c>
      <c r="C40" s="148" t="s">
        <v>12</v>
      </c>
      <c r="D40" s="124">
        <v>15</v>
      </c>
      <c r="E40" s="124"/>
      <c r="F40" s="94"/>
      <c r="G40" s="124"/>
      <c r="H40" s="125">
        <f t="shared" si="0"/>
        <v>0</v>
      </c>
    </row>
    <row r="41" spans="1:8" ht="12.75" x14ac:dyDescent="0.2">
      <c r="A41" s="144"/>
      <c r="B41" s="161"/>
      <c r="C41" s="148"/>
      <c r="D41" s="124"/>
      <c r="E41" s="124"/>
      <c r="F41" s="91"/>
      <c r="G41" s="124"/>
      <c r="H41" s="125"/>
    </row>
    <row r="42" spans="1:8" ht="12.75" x14ac:dyDescent="0.2">
      <c r="A42" s="144"/>
      <c r="B42" s="161"/>
      <c r="C42" s="148"/>
      <c r="D42" s="124"/>
      <c r="E42" s="124"/>
      <c r="F42" s="91"/>
      <c r="G42" s="124"/>
      <c r="H42" s="125"/>
    </row>
    <row r="43" spans="1:8" ht="25.5" x14ac:dyDescent="0.2">
      <c r="A43" s="144" t="s">
        <v>10</v>
      </c>
      <c r="B43" s="145" t="s">
        <v>198</v>
      </c>
      <c r="C43" s="148"/>
      <c r="D43" s="124"/>
      <c r="E43" s="124"/>
    </row>
    <row r="44" spans="1:8" ht="12.75" x14ac:dyDescent="0.2">
      <c r="A44" s="144"/>
      <c r="B44" s="145" t="s">
        <v>70</v>
      </c>
      <c r="C44" s="148" t="s">
        <v>12</v>
      </c>
      <c r="D44" s="124">
        <v>2</v>
      </c>
      <c r="E44" s="124"/>
      <c r="F44" s="94"/>
      <c r="G44" s="124"/>
      <c r="H44" s="125">
        <f>D44*F44</f>
        <v>0</v>
      </c>
    </row>
    <row r="45" spans="1:8" ht="12.75" x14ac:dyDescent="0.2">
      <c r="A45" s="144"/>
      <c r="B45" s="161"/>
      <c r="C45" s="148"/>
      <c r="D45" s="124"/>
      <c r="E45" s="124"/>
      <c r="F45" s="91"/>
      <c r="G45" s="124"/>
      <c r="H45" s="125"/>
    </row>
    <row r="46" spans="1:8" ht="63.75" x14ac:dyDescent="0.2">
      <c r="A46" s="144" t="s">
        <v>11</v>
      </c>
      <c r="B46" s="280" t="s">
        <v>221</v>
      </c>
    </row>
    <row r="47" spans="1:8" ht="12.75" x14ac:dyDescent="0.2">
      <c r="A47" s="144"/>
      <c r="B47" s="280"/>
      <c r="C47" s="148" t="s">
        <v>16</v>
      </c>
      <c r="D47" s="124">
        <v>166</v>
      </c>
      <c r="E47" s="124"/>
      <c r="F47" s="94"/>
      <c r="G47" s="124"/>
      <c r="H47" s="125">
        <f t="shared" ref="H47:H50" si="1">D47*F47</f>
        <v>0</v>
      </c>
    </row>
    <row r="48" spans="1:8" ht="12.75" x14ac:dyDescent="0.2">
      <c r="A48" s="144"/>
      <c r="B48" s="161"/>
      <c r="C48" s="148"/>
      <c r="D48" s="124"/>
      <c r="E48" s="124"/>
      <c r="F48" s="91"/>
      <c r="G48" s="124"/>
      <c r="H48" s="125"/>
    </row>
    <row r="49" spans="1:8" ht="63.75" x14ac:dyDescent="0.2">
      <c r="A49" s="144" t="s">
        <v>14</v>
      </c>
      <c r="B49" s="280" t="s">
        <v>222</v>
      </c>
      <c r="C49" s="148"/>
      <c r="D49" s="124"/>
      <c r="E49" s="124"/>
      <c r="H49" s="125"/>
    </row>
    <row r="50" spans="1:8" ht="12.75" x14ac:dyDescent="0.2">
      <c r="A50" s="144"/>
      <c r="B50" s="280"/>
      <c r="C50" s="148" t="s">
        <v>9</v>
      </c>
      <c r="D50" s="124">
        <v>7</v>
      </c>
      <c r="E50" s="124"/>
      <c r="F50" s="294"/>
      <c r="H50" s="125">
        <f t="shared" si="1"/>
        <v>0</v>
      </c>
    </row>
    <row r="51" spans="1:8" ht="12.75" x14ac:dyDescent="0.2">
      <c r="B51" s="161"/>
      <c r="C51" s="148"/>
      <c r="D51" s="124"/>
      <c r="E51" s="124"/>
    </row>
    <row r="52" spans="1:8" ht="12.75" x14ac:dyDescent="0.2">
      <c r="A52" s="144" t="s">
        <v>15</v>
      </c>
      <c r="B52" s="145" t="s">
        <v>21</v>
      </c>
      <c r="C52" s="148"/>
      <c r="D52" s="124"/>
      <c r="E52" s="124"/>
      <c r="F52" s="91"/>
      <c r="G52" s="124"/>
      <c r="H52" s="125"/>
    </row>
    <row r="53" spans="1:8" ht="12.75" x14ac:dyDescent="0.2">
      <c r="A53" s="144"/>
      <c r="B53" s="164" t="s">
        <v>255</v>
      </c>
      <c r="C53" s="148" t="s">
        <v>13</v>
      </c>
      <c r="D53" s="124">
        <v>280</v>
      </c>
      <c r="E53" s="124"/>
      <c r="F53" s="94"/>
      <c r="G53" s="124"/>
      <c r="H53" s="125">
        <f>D53*F53</f>
        <v>0</v>
      </c>
    </row>
    <row r="54" spans="1:8" ht="12.75" x14ac:dyDescent="0.2">
      <c r="B54" s="164"/>
      <c r="C54" s="148"/>
      <c r="D54" s="124"/>
      <c r="E54" s="124"/>
      <c r="F54" s="91"/>
      <c r="G54" s="124"/>
      <c r="H54" s="125"/>
    </row>
    <row r="55" spans="1:8" ht="63.75" x14ac:dyDescent="0.2">
      <c r="A55" s="144" t="s">
        <v>17</v>
      </c>
      <c r="B55" s="145" t="s">
        <v>278</v>
      </c>
    </row>
    <row r="56" spans="1:8" ht="12.75" x14ac:dyDescent="0.2">
      <c r="A56" s="144"/>
      <c r="B56" s="145"/>
      <c r="C56" s="148" t="s">
        <v>12</v>
      </c>
      <c r="D56" s="124">
        <v>28</v>
      </c>
      <c r="E56" s="124"/>
      <c r="F56" s="94"/>
      <c r="G56" s="124"/>
      <c r="H56" s="125">
        <f>D56*F56</f>
        <v>0</v>
      </c>
    </row>
    <row r="57" spans="1:8" ht="12.75" x14ac:dyDescent="0.2">
      <c r="A57" s="144"/>
      <c r="B57" s="145"/>
      <c r="C57" s="148"/>
      <c r="D57" s="124"/>
      <c r="E57" s="124"/>
      <c r="F57" s="91"/>
      <c r="G57" s="124"/>
      <c r="H57" s="125"/>
    </row>
    <row r="58" spans="1:8" ht="57" customHeight="1" x14ac:dyDescent="0.2">
      <c r="A58" s="144" t="s">
        <v>18</v>
      </c>
      <c r="B58" s="145" t="s">
        <v>96</v>
      </c>
    </row>
    <row r="59" spans="1:8" ht="12.75" x14ac:dyDescent="0.2">
      <c r="A59" s="144"/>
      <c r="B59" s="145"/>
      <c r="C59" s="148" t="s">
        <v>12</v>
      </c>
      <c r="D59" s="124">
        <v>443</v>
      </c>
      <c r="E59" s="124"/>
      <c r="F59" s="94"/>
      <c r="G59" s="124"/>
      <c r="H59" s="125">
        <f t="shared" ref="H59" si="2">D59*F59</f>
        <v>0</v>
      </c>
    </row>
    <row r="60" spans="1:8" ht="12.75" x14ac:dyDescent="0.2">
      <c r="A60" s="144"/>
      <c r="B60" s="164"/>
      <c r="C60" s="148"/>
      <c r="D60" s="124"/>
      <c r="E60" s="124"/>
      <c r="F60" s="91"/>
      <c r="G60" s="124"/>
      <c r="H60" s="125"/>
    </row>
    <row r="61" spans="1:8" s="167" customFormat="1" ht="43.5" customHeight="1" x14ac:dyDescent="0.2">
      <c r="A61" s="144" t="s">
        <v>19</v>
      </c>
      <c r="B61" s="145" t="s">
        <v>67</v>
      </c>
      <c r="C61" s="165"/>
      <c r="D61" s="166"/>
      <c r="E61" s="166"/>
      <c r="F61" s="91"/>
      <c r="G61" s="124"/>
      <c r="H61" s="125"/>
    </row>
    <row r="62" spans="1:8" s="167" customFormat="1" ht="12.75" x14ac:dyDescent="0.2">
      <c r="A62" s="144"/>
      <c r="B62" s="145"/>
      <c r="C62" s="148" t="s">
        <v>12</v>
      </c>
      <c r="D62" s="124">
        <v>273</v>
      </c>
      <c r="E62" s="124"/>
      <c r="F62" s="94"/>
      <c r="G62" s="124"/>
      <c r="H62" s="125">
        <f>D62*F62</f>
        <v>0</v>
      </c>
    </row>
    <row r="63" spans="1:8" s="167" customFormat="1" ht="12.75" x14ac:dyDescent="0.2">
      <c r="B63" s="145"/>
      <c r="C63" s="148"/>
      <c r="D63" s="124"/>
      <c r="E63" s="124"/>
      <c r="F63" s="91"/>
      <c r="G63" s="124"/>
      <c r="H63" s="125"/>
    </row>
    <row r="64" spans="1:8" s="167" customFormat="1" ht="57" customHeight="1" x14ac:dyDescent="0.2">
      <c r="A64" s="144" t="s">
        <v>20</v>
      </c>
      <c r="B64" s="145" t="s">
        <v>122</v>
      </c>
      <c r="C64" s="148"/>
      <c r="D64" s="124"/>
      <c r="E64" s="124"/>
      <c r="F64" s="91"/>
      <c r="G64" s="124"/>
      <c r="H64" s="125"/>
    </row>
    <row r="65" spans="1:8" s="167" customFormat="1" ht="12.75" x14ac:dyDescent="0.2">
      <c r="A65" s="144"/>
      <c r="B65" s="145"/>
      <c r="C65" s="148" t="s">
        <v>12</v>
      </c>
      <c r="D65" s="124">
        <v>171</v>
      </c>
      <c r="E65" s="124"/>
      <c r="F65" s="94"/>
      <c r="G65" s="124"/>
      <c r="H65" s="125">
        <f t="shared" ref="H65" si="3">D65*F65</f>
        <v>0</v>
      </c>
    </row>
    <row r="66" spans="1:8" s="167" customFormat="1" ht="12.75" x14ac:dyDescent="0.2">
      <c r="B66" s="145"/>
      <c r="C66" s="148"/>
      <c r="D66" s="124"/>
      <c r="E66" s="124"/>
      <c r="F66" s="91"/>
      <c r="G66" s="124"/>
      <c r="H66" s="125"/>
    </row>
    <row r="67" spans="1:8" ht="13.5" thickBot="1" x14ac:dyDescent="0.25">
      <c r="A67" s="144"/>
      <c r="B67" s="169" t="s">
        <v>340</v>
      </c>
      <c r="C67" s="152"/>
      <c r="D67" s="170"/>
      <c r="E67" s="170"/>
      <c r="F67" s="96"/>
      <c r="G67" s="153"/>
      <c r="H67" s="154">
        <f>SUM(H38:H66)</f>
        <v>0</v>
      </c>
    </row>
    <row r="68" spans="1:8" ht="13.5" thickTop="1" x14ac:dyDescent="0.2">
      <c r="A68" s="144"/>
      <c r="B68" s="171"/>
      <c r="C68" s="156"/>
      <c r="D68" s="172"/>
      <c r="E68" s="172"/>
      <c r="F68" s="97"/>
      <c r="G68" s="157"/>
      <c r="H68" s="135"/>
    </row>
    <row r="69" spans="1:8" s="175" customFormat="1" ht="12.75" x14ac:dyDescent="0.2">
      <c r="A69" s="173" t="s">
        <v>31</v>
      </c>
      <c r="B69" s="174" t="s">
        <v>28</v>
      </c>
      <c r="C69" s="148"/>
      <c r="D69" s="149"/>
      <c r="E69" s="149"/>
      <c r="F69" s="91"/>
      <c r="G69" s="124"/>
      <c r="H69" s="125"/>
    </row>
    <row r="70" spans="1:8" ht="15.75" x14ac:dyDescent="0.2">
      <c r="A70" s="176"/>
      <c r="B70" s="177"/>
      <c r="C70" s="148"/>
      <c r="D70" s="149"/>
      <c r="E70" s="149"/>
      <c r="F70" s="91"/>
      <c r="G70" s="124"/>
      <c r="H70" s="125"/>
    </row>
    <row r="71" spans="1:8" ht="63.75" x14ac:dyDescent="0.2">
      <c r="A71" s="178" t="s">
        <v>1</v>
      </c>
      <c r="B71" s="180" t="s">
        <v>98</v>
      </c>
    </row>
    <row r="72" spans="1:8" ht="12.75" x14ac:dyDescent="0.2">
      <c r="A72" s="178"/>
      <c r="B72" s="180"/>
      <c r="C72" s="148" t="s">
        <v>16</v>
      </c>
      <c r="D72" s="124">
        <v>82</v>
      </c>
      <c r="E72" s="124"/>
      <c r="F72" s="94"/>
      <c r="G72" s="124"/>
      <c r="H72" s="125">
        <f>D72*F72</f>
        <v>0</v>
      </c>
    </row>
    <row r="73" spans="1:8" ht="12.75" x14ac:dyDescent="0.2">
      <c r="A73" s="178"/>
      <c r="B73" s="145"/>
      <c r="C73" s="148"/>
      <c r="D73" s="124"/>
      <c r="E73" s="124"/>
      <c r="F73" s="91"/>
      <c r="G73" s="124"/>
      <c r="H73" s="125"/>
    </row>
    <row r="74" spans="1:8" ht="63.75" x14ac:dyDescent="0.2">
      <c r="A74" s="144" t="s">
        <v>10</v>
      </c>
      <c r="B74" s="180" t="s">
        <v>161</v>
      </c>
      <c r="C74" s="148"/>
      <c r="D74" s="124"/>
      <c r="E74" s="124"/>
      <c r="F74" s="91"/>
      <c r="G74" s="124"/>
      <c r="H74" s="125"/>
    </row>
    <row r="75" spans="1:8" ht="12.75" x14ac:dyDescent="0.2">
      <c r="A75" s="144"/>
      <c r="B75" s="180"/>
      <c r="C75" s="148" t="s">
        <v>16</v>
      </c>
      <c r="D75" s="124">
        <v>172</v>
      </c>
      <c r="E75" s="124"/>
      <c r="F75" s="94"/>
      <c r="G75" s="124"/>
      <c r="H75" s="125">
        <f>D75*F75</f>
        <v>0</v>
      </c>
    </row>
    <row r="76" spans="1:8" ht="12.75" x14ac:dyDescent="0.2">
      <c r="A76" s="144"/>
      <c r="B76" s="145"/>
      <c r="C76" s="148"/>
      <c r="D76" s="124"/>
      <c r="E76" s="124"/>
      <c r="F76" s="91"/>
      <c r="G76" s="124"/>
      <c r="H76" s="125"/>
    </row>
    <row r="77" spans="1:8" ht="111.75" customHeight="1" x14ac:dyDescent="0.2">
      <c r="A77" s="144" t="s">
        <v>11</v>
      </c>
      <c r="B77" s="279" t="s">
        <v>256</v>
      </c>
      <c r="E77" s="124"/>
    </row>
    <row r="78" spans="1:8" ht="12.75" x14ac:dyDescent="0.2">
      <c r="A78" s="144"/>
      <c r="B78" s="145" t="s">
        <v>37</v>
      </c>
      <c r="C78" s="148" t="s">
        <v>9</v>
      </c>
      <c r="D78" s="124">
        <v>11</v>
      </c>
      <c r="E78" s="124"/>
      <c r="F78" s="94"/>
      <c r="G78" s="124"/>
      <c r="H78" s="125">
        <f>D78*F78</f>
        <v>0</v>
      </c>
    </row>
    <row r="79" spans="1:8" ht="12.75" x14ac:dyDescent="0.2">
      <c r="A79" s="144"/>
      <c r="B79" s="145"/>
      <c r="C79" s="148"/>
      <c r="D79" s="124"/>
      <c r="E79" s="124"/>
      <c r="F79" s="91"/>
      <c r="G79" s="124"/>
      <c r="H79" s="125"/>
    </row>
    <row r="80" spans="1:8" ht="114.75" x14ac:dyDescent="0.2">
      <c r="A80" s="144" t="s">
        <v>14</v>
      </c>
      <c r="B80" s="279" t="s">
        <v>257</v>
      </c>
      <c r="E80" s="124"/>
      <c r="F80" s="91"/>
      <c r="G80" s="124"/>
      <c r="H80" s="125"/>
    </row>
    <row r="81" spans="1:14" ht="12.75" x14ac:dyDescent="0.2">
      <c r="A81" s="144"/>
      <c r="B81" s="145" t="s">
        <v>37</v>
      </c>
      <c r="C81" s="148" t="s">
        <v>9</v>
      </c>
      <c r="D81" s="124">
        <v>3</v>
      </c>
      <c r="E81" s="124"/>
      <c r="F81" s="94"/>
      <c r="G81" s="124"/>
      <c r="H81" s="125">
        <f>D81*F81</f>
        <v>0</v>
      </c>
    </row>
    <row r="82" spans="1:14" ht="12.75" x14ac:dyDescent="0.2">
      <c r="A82" s="144"/>
      <c r="B82" s="145"/>
      <c r="C82" s="148"/>
      <c r="D82" s="124"/>
      <c r="E82" s="124"/>
      <c r="F82" s="91"/>
      <c r="G82" s="124"/>
      <c r="H82" s="125"/>
    </row>
    <row r="83" spans="1:14" ht="13.5" thickBot="1" x14ac:dyDescent="0.25">
      <c r="A83" s="144"/>
      <c r="B83" s="169" t="s">
        <v>342</v>
      </c>
      <c r="C83" s="152"/>
      <c r="D83" s="170"/>
      <c r="E83" s="170"/>
      <c r="F83" s="96"/>
      <c r="G83" s="153"/>
      <c r="H83" s="154">
        <f>SUM(H72:H82)</f>
        <v>0</v>
      </c>
    </row>
    <row r="84" spans="1:14" ht="13.5" thickTop="1" x14ac:dyDescent="0.2">
      <c r="A84" s="144"/>
      <c r="B84" s="171"/>
      <c r="C84" s="156"/>
      <c r="D84" s="172"/>
      <c r="E84" s="172"/>
      <c r="F84" s="97"/>
      <c r="G84" s="157"/>
      <c r="H84" s="135"/>
    </row>
    <row r="85" spans="1:14" s="175" customFormat="1" ht="12.75" x14ac:dyDescent="0.2">
      <c r="A85" s="173" t="s">
        <v>32</v>
      </c>
      <c r="B85" s="174" t="s">
        <v>33</v>
      </c>
      <c r="C85" s="156"/>
      <c r="D85" s="172"/>
      <c r="E85" s="172"/>
      <c r="F85" s="91"/>
      <c r="G85" s="124"/>
      <c r="H85" s="125"/>
    </row>
    <row r="86" spans="1:14" ht="12.75" x14ac:dyDescent="0.2">
      <c r="A86" s="144"/>
      <c r="B86" s="138"/>
      <c r="C86" s="148"/>
      <c r="D86" s="124"/>
      <c r="E86" s="124"/>
      <c r="F86" s="91"/>
      <c r="G86" s="124"/>
      <c r="H86" s="125"/>
    </row>
    <row r="87" spans="1:14" ht="30" customHeight="1" x14ac:dyDescent="0.2">
      <c r="A87" s="144" t="s">
        <v>1</v>
      </c>
      <c r="B87" s="145" t="s">
        <v>41</v>
      </c>
    </row>
    <row r="88" spans="1:14" ht="12.75" x14ac:dyDescent="0.2">
      <c r="A88" s="144"/>
      <c r="B88" s="145"/>
      <c r="C88" s="148" t="s">
        <v>16</v>
      </c>
      <c r="D88" s="124">
        <f>D10</f>
        <v>254</v>
      </c>
      <c r="E88" s="124"/>
      <c r="F88" s="94"/>
      <c r="G88" s="124"/>
      <c r="H88" s="125">
        <f>D88*F88</f>
        <v>0</v>
      </c>
    </row>
    <row r="89" spans="1:14" ht="12.75" x14ac:dyDescent="0.2">
      <c r="A89" s="144"/>
      <c r="B89" s="145"/>
      <c r="C89" s="148"/>
      <c r="D89" s="124"/>
      <c r="E89" s="124"/>
      <c r="F89" s="98"/>
      <c r="G89" s="179"/>
      <c r="H89" s="125"/>
    </row>
    <row r="90" spans="1:14" ht="12.75" x14ac:dyDescent="0.2">
      <c r="A90" s="144" t="s">
        <v>10</v>
      </c>
      <c r="B90" s="145" t="s">
        <v>24</v>
      </c>
      <c r="C90" s="148" t="s">
        <v>23</v>
      </c>
      <c r="D90" s="124">
        <v>2.5</v>
      </c>
      <c r="E90" s="124"/>
      <c r="F90" s="99"/>
      <c r="G90" s="158"/>
      <c r="H90" s="125">
        <f t="shared" ref="H90:H97" si="4">D90*F90</f>
        <v>0</v>
      </c>
    </row>
    <row r="91" spans="1:14" ht="12.75" x14ac:dyDescent="0.2">
      <c r="A91" s="144"/>
      <c r="B91" s="145"/>
      <c r="C91" s="148"/>
      <c r="D91" s="124"/>
      <c r="E91" s="124"/>
      <c r="F91" s="91"/>
      <c r="G91" s="124"/>
      <c r="H91" s="125"/>
    </row>
    <row r="92" spans="1:14" ht="12.75" x14ac:dyDescent="0.2">
      <c r="A92" s="144" t="s">
        <v>11</v>
      </c>
      <c r="B92" s="145" t="s">
        <v>22</v>
      </c>
      <c r="C92" s="148"/>
      <c r="D92" s="149"/>
      <c r="E92" s="149"/>
      <c r="F92" s="91"/>
      <c r="G92" s="124"/>
      <c r="H92" s="125"/>
      <c r="I92" s="180"/>
      <c r="J92" s="181"/>
      <c r="K92" s="182"/>
      <c r="L92" s="183"/>
      <c r="M92" s="183"/>
      <c r="N92" s="184"/>
    </row>
    <row r="93" spans="1:14" s="141" customFormat="1" x14ac:dyDescent="0.2">
      <c r="A93" s="144"/>
      <c r="B93" s="145" t="s">
        <v>258</v>
      </c>
      <c r="C93" s="148" t="s">
        <v>23</v>
      </c>
      <c r="D93" s="124">
        <v>13</v>
      </c>
      <c r="E93" s="124"/>
      <c r="F93" s="94"/>
      <c r="G93" s="124"/>
      <c r="H93" s="125">
        <f t="shared" si="4"/>
        <v>0</v>
      </c>
    </row>
    <row r="94" spans="1:14" s="141" customFormat="1" x14ac:dyDescent="0.2">
      <c r="A94" s="144"/>
      <c r="B94" s="145"/>
      <c r="C94" s="148"/>
      <c r="D94" s="124"/>
      <c r="E94" s="124"/>
      <c r="F94" s="91"/>
      <c r="G94" s="124"/>
      <c r="H94" s="125"/>
    </row>
    <row r="95" spans="1:14" ht="12.75" x14ac:dyDescent="0.2">
      <c r="A95" s="144" t="s">
        <v>14</v>
      </c>
      <c r="B95" s="145" t="s">
        <v>84</v>
      </c>
      <c r="C95" s="148" t="s">
        <v>16</v>
      </c>
      <c r="D95" s="124">
        <f>+D88</f>
        <v>254</v>
      </c>
      <c r="E95" s="124"/>
      <c r="F95" s="94"/>
      <c r="G95" s="124"/>
      <c r="H95" s="125">
        <f t="shared" si="4"/>
        <v>0</v>
      </c>
    </row>
    <row r="96" spans="1:14" ht="12.75" x14ac:dyDescent="0.2">
      <c r="A96" s="144"/>
      <c r="B96" s="145"/>
      <c r="C96" s="148"/>
      <c r="D96" s="124"/>
      <c r="E96" s="124"/>
      <c r="F96" s="91"/>
      <c r="G96" s="124"/>
      <c r="H96" s="125"/>
    </row>
    <row r="97" spans="1:12" ht="12.75" x14ac:dyDescent="0.2">
      <c r="A97" s="144" t="s">
        <v>15</v>
      </c>
      <c r="B97" s="145" t="s">
        <v>44</v>
      </c>
      <c r="C97" s="148" t="s">
        <v>9</v>
      </c>
      <c r="D97" s="124">
        <v>14</v>
      </c>
      <c r="E97" s="124"/>
      <c r="F97" s="94"/>
      <c r="G97" s="124"/>
      <c r="H97" s="125">
        <f t="shared" si="4"/>
        <v>0</v>
      </c>
    </row>
    <row r="98" spans="1:12" ht="12.75" x14ac:dyDescent="0.2">
      <c r="A98" s="144"/>
      <c r="B98" s="145"/>
      <c r="C98" s="148"/>
      <c r="D98" s="124"/>
      <c r="E98" s="124"/>
      <c r="F98" s="91"/>
      <c r="G98" s="124"/>
      <c r="H98" s="125"/>
    </row>
    <row r="99" spans="1:12" ht="25.5" x14ac:dyDescent="0.2">
      <c r="A99" s="144" t="s">
        <v>17</v>
      </c>
      <c r="B99" s="145" t="s">
        <v>42</v>
      </c>
    </row>
    <row r="100" spans="1:12" ht="12.75" x14ac:dyDescent="0.2">
      <c r="A100" s="144"/>
      <c r="B100" s="145"/>
      <c r="C100" s="148" t="s">
        <v>16</v>
      </c>
      <c r="D100" s="124">
        <f>D95</f>
        <v>254</v>
      </c>
      <c r="E100" s="124"/>
      <c r="F100" s="94"/>
      <c r="G100" s="124"/>
      <c r="H100" s="125">
        <f>D100*F100</f>
        <v>0</v>
      </c>
    </row>
    <row r="101" spans="1:12" ht="12.75" x14ac:dyDescent="0.2">
      <c r="A101" s="144"/>
      <c r="B101" s="145"/>
      <c r="C101" s="148"/>
      <c r="D101" s="124"/>
      <c r="E101" s="124"/>
      <c r="F101" s="91"/>
      <c r="G101" s="124"/>
      <c r="H101" s="125"/>
    </row>
    <row r="102" spans="1:12" ht="41.25" customHeight="1" x14ac:dyDescent="0.2">
      <c r="A102" s="144" t="s">
        <v>18</v>
      </c>
      <c r="B102" s="145" t="s">
        <v>89</v>
      </c>
      <c r="C102" s="148"/>
      <c r="D102" s="124"/>
      <c r="E102" s="124"/>
      <c r="F102" s="91"/>
      <c r="G102" s="124"/>
      <c r="H102" s="125"/>
    </row>
    <row r="103" spans="1:12" ht="12.75" x14ac:dyDescent="0.2">
      <c r="A103" s="144"/>
      <c r="B103" s="145"/>
      <c r="C103" s="148" t="s">
        <v>16</v>
      </c>
      <c r="D103" s="124">
        <f>D95</f>
        <v>254</v>
      </c>
      <c r="E103" s="124"/>
      <c r="F103" s="94"/>
      <c r="G103" s="124"/>
      <c r="H103" s="125">
        <f>D103*F103</f>
        <v>0</v>
      </c>
    </row>
    <row r="104" spans="1:12" ht="12.75" x14ac:dyDescent="0.2">
      <c r="A104" s="144"/>
      <c r="B104" s="145"/>
      <c r="C104" s="148"/>
      <c r="D104" s="124"/>
      <c r="E104" s="124"/>
      <c r="F104" s="91"/>
      <c r="G104" s="124"/>
      <c r="H104" s="125"/>
    </row>
    <row r="105" spans="1:12" ht="13.5" thickBot="1" x14ac:dyDescent="0.25">
      <c r="A105" s="185"/>
      <c r="B105" s="169" t="s">
        <v>339</v>
      </c>
      <c r="C105" s="152"/>
      <c r="D105" s="170"/>
      <c r="E105" s="170"/>
      <c r="F105" s="101"/>
      <c r="G105" s="170"/>
      <c r="H105" s="154">
        <f>SUM(H88:H103)</f>
        <v>0</v>
      </c>
    </row>
    <row r="106" spans="1:12" ht="13.5" thickTop="1" x14ac:dyDescent="0.2">
      <c r="A106" s="185"/>
      <c r="B106" s="171"/>
      <c r="C106" s="156"/>
      <c r="D106" s="172"/>
      <c r="E106" s="172"/>
      <c r="F106" s="91"/>
      <c r="G106" s="124"/>
      <c r="H106" s="125"/>
    </row>
    <row r="107" spans="1:12" x14ac:dyDescent="0.2">
      <c r="A107" s="185"/>
      <c r="B107" s="171"/>
      <c r="C107" s="122"/>
      <c r="D107" s="186"/>
      <c r="E107" s="186"/>
      <c r="F107" s="97"/>
      <c r="G107" s="157"/>
      <c r="H107" s="187"/>
    </row>
    <row r="108" spans="1:12" x14ac:dyDescent="0.2">
      <c r="A108" s="185"/>
      <c r="B108" s="171"/>
      <c r="C108" s="122"/>
      <c r="D108" s="186"/>
      <c r="E108" s="186"/>
      <c r="F108" s="100"/>
      <c r="G108" s="158"/>
      <c r="H108" s="125"/>
    </row>
    <row r="109" spans="1:12" x14ac:dyDescent="0.2">
      <c r="A109" s="185"/>
      <c r="B109" s="171"/>
      <c r="C109" s="122"/>
      <c r="D109" s="186"/>
      <c r="E109" s="186"/>
      <c r="F109" s="97"/>
      <c r="G109" s="157"/>
      <c r="H109" s="125"/>
    </row>
    <row r="110" spans="1:12" s="175" customFormat="1" ht="12.75" x14ac:dyDescent="0.2">
      <c r="A110" s="185"/>
      <c r="B110" s="188"/>
      <c r="C110" s="156"/>
      <c r="D110" s="172"/>
      <c r="E110" s="172"/>
      <c r="F110" s="100"/>
      <c r="G110" s="158"/>
      <c r="H110" s="189"/>
      <c r="I110" s="190"/>
      <c r="J110" s="190"/>
      <c r="K110" s="190"/>
      <c r="L110" s="190"/>
    </row>
    <row r="111" spans="1:12" ht="13.5" thickBot="1" x14ac:dyDescent="0.25">
      <c r="A111" s="185"/>
      <c r="B111" s="191" t="s">
        <v>343</v>
      </c>
      <c r="C111" s="192"/>
      <c r="D111" s="193"/>
      <c r="E111" s="193"/>
      <c r="F111" s="102"/>
      <c r="G111" s="193"/>
      <c r="H111" s="194">
        <f>H105+H83+H67+H32</f>
        <v>0</v>
      </c>
      <c r="I111" s="195"/>
      <c r="J111" s="195"/>
      <c r="K111" s="195"/>
      <c r="L111" s="195"/>
    </row>
    <row r="112" spans="1:12" ht="12.75" x14ac:dyDescent="0.2">
      <c r="A112" s="185"/>
      <c r="B112" s="188"/>
      <c r="C112" s="156"/>
      <c r="D112" s="172"/>
      <c r="E112" s="172"/>
      <c r="F112" s="97"/>
      <c r="G112" s="157"/>
      <c r="H112" s="189"/>
      <c r="I112" s="195"/>
      <c r="J112" s="195"/>
      <c r="K112" s="195"/>
      <c r="L112" s="195"/>
    </row>
    <row r="113" spans="1:12" ht="12.75" x14ac:dyDescent="0.2">
      <c r="A113" s="196"/>
      <c r="B113" s="197"/>
      <c r="C113" s="198"/>
      <c r="D113" s="199"/>
      <c r="E113" s="199"/>
      <c r="F113" s="97"/>
      <c r="G113" s="157"/>
      <c r="H113" s="189"/>
      <c r="I113" s="195"/>
      <c r="J113" s="195"/>
      <c r="K113" s="195"/>
      <c r="L113" s="195"/>
    </row>
    <row r="114" spans="1:12" ht="12.75" x14ac:dyDescent="0.2">
      <c r="A114" s="196"/>
      <c r="B114" s="197"/>
      <c r="C114" s="198"/>
      <c r="D114" s="199"/>
      <c r="E114" s="200"/>
      <c r="F114" s="103"/>
      <c r="G114" s="201"/>
      <c r="H114" s="202"/>
      <c r="I114" s="195"/>
      <c r="J114" s="195"/>
      <c r="K114" s="195"/>
      <c r="L114" s="195"/>
    </row>
    <row r="115" spans="1:12" ht="12.75" x14ac:dyDescent="0.2">
      <c r="A115" s="196"/>
      <c r="B115" s="197"/>
      <c r="C115" s="198"/>
      <c r="D115" s="199"/>
      <c r="E115" s="200"/>
      <c r="F115" s="103"/>
      <c r="G115" s="201"/>
      <c r="H115" s="202"/>
      <c r="I115" s="195"/>
      <c r="J115" s="195"/>
      <c r="K115" s="195"/>
      <c r="L115" s="195"/>
    </row>
    <row r="116" spans="1:12" ht="12.75" x14ac:dyDescent="0.2">
      <c r="A116" s="196"/>
      <c r="B116" s="197"/>
      <c r="C116" s="198"/>
      <c r="D116" s="199"/>
      <c r="E116" s="200"/>
      <c r="F116" s="104"/>
      <c r="G116" s="203"/>
      <c r="H116" s="202"/>
      <c r="I116" s="195"/>
      <c r="J116" s="195"/>
      <c r="K116" s="195"/>
      <c r="L116" s="195"/>
    </row>
    <row r="117" spans="1:12" ht="12.75" x14ac:dyDescent="0.2">
      <c r="A117" s="196"/>
      <c r="B117" s="197"/>
      <c r="C117" s="198"/>
      <c r="D117" s="199"/>
      <c r="E117" s="200"/>
      <c r="I117" s="195"/>
      <c r="J117" s="195"/>
      <c r="K117" s="195"/>
      <c r="L117" s="195"/>
    </row>
    <row r="118" spans="1:12" ht="12.75" x14ac:dyDescent="0.2">
      <c r="A118" s="196"/>
      <c r="B118" s="197"/>
      <c r="C118" s="198"/>
      <c r="D118" s="199"/>
      <c r="E118" s="200"/>
      <c r="F118" s="105"/>
      <c r="G118" s="204"/>
      <c r="H118" s="202"/>
      <c r="I118" s="195"/>
      <c r="J118" s="195"/>
      <c r="K118" s="195"/>
      <c r="L118" s="195"/>
    </row>
    <row r="119" spans="1:12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2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2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2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2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2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2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4" ht="12.75" x14ac:dyDescent="0.2">
      <c r="A353" s="196"/>
      <c r="B353" s="197"/>
      <c r="C353" s="198"/>
      <c r="D353" s="199"/>
      <c r="E353" s="200"/>
    </row>
    <row r="354" spans="1:14" ht="12.75" x14ac:dyDescent="0.2">
      <c r="A354" s="196"/>
      <c r="B354" s="197"/>
      <c r="C354" s="198"/>
      <c r="D354" s="199"/>
      <c r="E354" s="200"/>
    </row>
    <row r="355" spans="1:14" ht="12.75" x14ac:dyDescent="0.2">
      <c r="A355" s="196"/>
      <c r="B355" s="197"/>
      <c r="C355" s="198"/>
      <c r="D355" s="199"/>
      <c r="E355" s="200"/>
    </row>
    <row r="356" spans="1:14" ht="12.75" x14ac:dyDescent="0.2">
      <c r="A356" s="196"/>
      <c r="B356" s="197"/>
      <c r="C356" s="198"/>
      <c r="D356" s="199"/>
      <c r="E356" s="200"/>
    </row>
    <row r="357" spans="1:14" ht="12.75" x14ac:dyDescent="0.2">
      <c r="A357" s="196"/>
      <c r="B357" s="197"/>
      <c r="C357" s="198"/>
      <c r="D357" s="199"/>
      <c r="E357" s="200"/>
    </row>
    <row r="358" spans="1:14" ht="12.75" x14ac:dyDescent="0.2">
      <c r="A358" s="196"/>
      <c r="B358" s="197"/>
      <c r="C358" s="198"/>
      <c r="D358" s="199"/>
      <c r="E358" s="200"/>
    </row>
    <row r="359" spans="1:14" ht="12.75" x14ac:dyDescent="0.2">
      <c r="A359" s="196"/>
      <c r="B359" s="197"/>
      <c r="C359" s="198"/>
      <c r="D359" s="199"/>
      <c r="E359" s="200"/>
    </row>
    <row r="360" spans="1:14" ht="12.75" x14ac:dyDescent="0.2">
      <c r="A360" s="196"/>
      <c r="B360" s="197"/>
      <c r="C360" s="198"/>
      <c r="D360" s="199"/>
      <c r="E360" s="200"/>
    </row>
    <row r="361" spans="1:14" ht="12.75" x14ac:dyDescent="0.2">
      <c r="A361" s="196"/>
      <c r="B361" s="197"/>
      <c r="C361" s="198"/>
      <c r="D361" s="199"/>
      <c r="E361" s="200"/>
    </row>
    <row r="362" spans="1:14" ht="12.75" x14ac:dyDescent="0.2">
      <c r="A362" s="196"/>
      <c r="B362" s="197"/>
      <c r="C362" s="198"/>
      <c r="D362" s="199"/>
      <c r="E362" s="200"/>
    </row>
    <row r="363" spans="1:14" ht="12.75" x14ac:dyDescent="0.2">
      <c r="A363" s="196"/>
      <c r="B363" s="197"/>
      <c r="C363" s="198"/>
      <c r="D363" s="199"/>
      <c r="E363" s="200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530"/>
  <sheetViews>
    <sheetView view="pageBreakPreview" topLeftCell="A73" zoomScale="115" zoomScaleNormal="100" zoomScaleSheetLayoutView="115" workbookViewId="0">
      <selection activeCell="H92" sqref="H92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189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99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7.75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16</v>
      </c>
      <c r="D10" s="124">
        <v>83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4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31.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106</v>
      </c>
      <c r="C16" s="148" t="s">
        <v>9</v>
      </c>
      <c r="D16" s="124">
        <v>4</v>
      </c>
      <c r="E16" s="124"/>
      <c r="F16" s="94"/>
      <c r="G16" s="124"/>
      <c r="H16" s="125">
        <f t="shared" ref="H16:H24" si="0">D16*F16</f>
        <v>0</v>
      </c>
    </row>
    <row r="17" spans="1:8" s="141" customFormat="1" x14ac:dyDescent="0.2">
      <c r="A17" s="144"/>
      <c r="B17" s="145"/>
      <c r="C17" s="148"/>
      <c r="D17" s="124"/>
      <c r="E17" s="124"/>
      <c r="F17" s="91"/>
      <c r="G17" s="124"/>
      <c r="H17" s="125"/>
    </row>
    <row r="18" spans="1:8" s="141" customFormat="1" ht="76.5" x14ac:dyDescent="0.2">
      <c r="A18" s="144" t="s">
        <v>14</v>
      </c>
      <c r="B18" s="145" t="s">
        <v>74</v>
      </c>
      <c r="C18" s="148"/>
      <c r="D18" s="124"/>
      <c r="E18" s="124"/>
      <c r="F18" s="91"/>
      <c r="G18" s="124"/>
      <c r="H18" s="125"/>
    </row>
    <row r="19" spans="1:8" s="141" customFormat="1" x14ac:dyDescent="0.2">
      <c r="A19" s="144"/>
      <c r="B19" s="145" t="s">
        <v>106</v>
      </c>
      <c r="C19" s="148" t="s">
        <v>9</v>
      </c>
      <c r="D19" s="124">
        <f>D16</f>
        <v>4</v>
      </c>
      <c r="E19" s="124"/>
      <c r="F19" s="94"/>
      <c r="G19" s="124"/>
      <c r="H19" s="125">
        <f t="shared" si="0"/>
        <v>0</v>
      </c>
    </row>
    <row r="20" spans="1:8" s="141" customFormat="1" x14ac:dyDescent="0.2">
      <c r="A20" s="144"/>
      <c r="B20" s="145"/>
      <c r="C20" s="148"/>
      <c r="D20" s="124"/>
      <c r="E20" s="124"/>
      <c r="F20" s="107"/>
      <c r="G20" s="124"/>
      <c r="H20" s="125"/>
    </row>
    <row r="21" spans="1:8" s="141" customFormat="1" ht="54" customHeight="1" x14ac:dyDescent="0.2">
      <c r="A21" s="144" t="s">
        <v>15</v>
      </c>
      <c r="B21" s="145" t="s">
        <v>259</v>
      </c>
      <c r="C21" s="148"/>
      <c r="D21" s="149"/>
      <c r="E21" s="149"/>
      <c r="F21" s="91"/>
      <c r="G21" s="124"/>
      <c r="H21" s="125"/>
    </row>
    <row r="22" spans="1:8" s="141" customFormat="1" x14ac:dyDescent="0.2">
      <c r="A22" s="144"/>
      <c r="B22" s="145" t="s">
        <v>38</v>
      </c>
      <c r="C22" s="148" t="s">
        <v>13</v>
      </c>
      <c r="D22" s="124">
        <f>D10*2</f>
        <v>166</v>
      </c>
      <c r="E22" s="124"/>
      <c r="F22" s="94"/>
      <c r="G22" s="124"/>
      <c r="H22" s="125">
        <f t="shared" si="0"/>
        <v>0</v>
      </c>
    </row>
    <row r="23" spans="1:8" s="141" customFormat="1" x14ac:dyDescent="0.2">
      <c r="A23" s="144"/>
      <c r="B23" s="145" t="s">
        <v>40</v>
      </c>
      <c r="C23" s="148" t="s">
        <v>13</v>
      </c>
      <c r="D23" s="124">
        <f>+D22</f>
        <v>166</v>
      </c>
      <c r="E23" s="124"/>
      <c r="F23" s="94"/>
      <c r="G23" s="124"/>
      <c r="H23" s="125">
        <f t="shared" si="0"/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>
        <f t="shared" si="0"/>
        <v>0</v>
      </c>
    </row>
    <row r="25" spans="1:8" s="141" customFormat="1" ht="30.75" customHeight="1" x14ac:dyDescent="0.2">
      <c r="A25" s="144" t="s">
        <v>17</v>
      </c>
      <c r="B25" s="150" t="s">
        <v>69</v>
      </c>
      <c r="F25" s="107"/>
    </row>
    <row r="26" spans="1:8" s="141" customFormat="1" x14ac:dyDescent="0.2">
      <c r="A26" s="144"/>
      <c r="B26" s="150"/>
      <c r="C26" s="148" t="s">
        <v>23</v>
      </c>
      <c r="D26" s="240">
        <v>1</v>
      </c>
      <c r="E26" s="240"/>
      <c r="F26" s="94"/>
      <c r="G26" s="124"/>
      <c r="H26" s="125">
        <f>D26*F26</f>
        <v>0</v>
      </c>
    </row>
    <row r="27" spans="1:8" s="141" customFormat="1" x14ac:dyDescent="0.2">
      <c r="A27" s="144"/>
      <c r="B27" s="145"/>
      <c r="C27" s="148"/>
      <c r="D27" s="124"/>
      <c r="E27" s="124"/>
      <c r="F27" s="107"/>
      <c r="G27" s="124"/>
      <c r="H27" s="125"/>
    </row>
    <row r="28" spans="1:8" ht="13.5" thickBot="1" x14ac:dyDescent="0.25">
      <c r="A28" s="144"/>
      <c r="B28" s="234" t="s">
        <v>344</v>
      </c>
      <c r="C28" s="152"/>
      <c r="D28" s="153"/>
      <c r="E28" s="153"/>
      <c r="F28" s="96"/>
      <c r="G28" s="153"/>
      <c r="H28" s="154">
        <f>SUM(H10:H27)</f>
        <v>0</v>
      </c>
    </row>
    <row r="29" spans="1:8" ht="13.5" thickTop="1" x14ac:dyDescent="0.2">
      <c r="A29" s="144"/>
      <c r="B29" s="155"/>
      <c r="C29" s="156"/>
      <c r="D29" s="157"/>
      <c r="E29" s="157"/>
      <c r="F29" s="91"/>
      <c r="G29" s="124"/>
      <c r="H29" s="135"/>
    </row>
    <row r="30" spans="1:8" s="159" customFormat="1" ht="12.75" x14ac:dyDescent="0.2">
      <c r="A30" s="121" t="s">
        <v>30</v>
      </c>
      <c r="B30" s="121" t="s">
        <v>36</v>
      </c>
      <c r="C30" s="156"/>
      <c r="D30" s="158"/>
      <c r="E30" s="158"/>
      <c r="F30" s="91"/>
      <c r="G30" s="124"/>
      <c r="H30" s="125"/>
    </row>
    <row r="31" spans="1:8" s="141" customFormat="1" x14ac:dyDescent="0.2">
      <c r="A31" s="144"/>
      <c r="B31" s="160"/>
      <c r="C31" s="148"/>
      <c r="D31" s="124"/>
      <c r="E31" s="124"/>
      <c r="F31" s="91"/>
      <c r="G31" s="124"/>
      <c r="H31" s="125"/>
    </row>
    <row r="32" spans="1:8" ht="25.5" x14ac:dyDescent="0.2">
      <c r="A32" s="144" t="s">
        <v>1</v>
      </c>
      <c r="B32" s="145" t="s">
        <v>90</v>
      </c>
      <c r="C32" s="148"/>
      <c r="D32" s="124"/>
      <c r="E32" s="124"/>
      <c r="F32" s="91"/>
      <c r="G32" s="124"/>
      <c r="H32" s="125"/>
    </row>
    <row r="33" spans="1:8" ht="12.75" x14ac:dyDescent="0.2">
      <c r="A33" s="144"/>
      <c r="B33" s="145" t="s">
        <v>65</v>
      </c>
      <c r="C33" s="148"/>
      <c r="D33" s="124"/>
      <c r="E33" s="124"/>
      <c r="F33" s="91"/>
      <c r="G33" s="124"/>
      <c r="H33" s="125"/>
    </row>
    <row r="34" spans="1:8" ht="12.75" x14ac:dyDescent="0.2">
      <c r="A34" s="144"/>
      <c r="B34" s="161" t="s">
        <v>260</v>
      </c>
      <c r="C34" s="148" t="s">
        <v>12</v>
      </c>
      <c r="D34" s="124">
        <v>207</v>
      </c>
      <c r="E34" s="124"/>
      <c r="F34" s="94"/>
      <c r="G34" s="124"/>
      <c r="H34" s="125">
        <f t="shared" ref="H34:H36" si="1">D34*F34</f>
        <v>0</v>
      </c>
    </row>
    <row r="35" spans="1:8" ht="12.75" x14ac:dyDescent="0.2">
      <c r="A35" s="144"/>
      <c r="B35" s="145" t="s">
        <v>66</v>
      </c>
      <c r="C35" s="148"/>
      <c r="D35" s="124"/>
      <c r="E35" s="124"/>
      <c r="F35" s="91"/>
      <c r="G35" s="124"/>
      <c r="H35" s="125"/>
    </row>
    <row r="36" spans="1:8" ht="12.75" x14ac:dyDescent="0.2">
      <c r="A36" s="144"/>
      <c r="B36" s="161" t="s">
        <v>261</v>
      </c>
      <c r="C36" s="148" t="s">
        <v>12</v>
      </c>
      <c r="D36" s="124">
        <v>5</v>
      </c>
      <c r="E36" s="124"/>
      <c r="F36" s="94"/>
      <c r="G36" s="124"/>
      <c r="H36" s="125">
        <f t="shared" si="1"/>
        <v>0</v>
      </c>
    </row>
    <row r="37" spans="1:8" ht="12.75" x14ac:dyDescent="0.2">
      <c r="A37" s="144"/>
      <c r="B37" s="161"/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61"/>
      <c r="C38" s="148"/>
      <c r="D38" s="124"/>
      <c r="E38" s="124"/>
      <c r="F38" s="91"/>
      <c r="G38" s="124"/>
      <c r="H38" s="125"/>
    </row>
    <row r="39" spans="1:8" ht="25.5" x14ac:dyDescent="0.2">
      <c r="A39" s="144" t="s">
        <v>10</v>
      </c>
      <c r="B39" s="145" t="s">
        <v>198</v>
      </c>
      <c r="C39" s="148"/>
      <c r="D39" s="124"/>
      <c r="E39" s="124"/>
    </row>
    <row r="40" spans="1:8" ht="12.75" x14ac:dyDescent="0.2">
      <c r="A40" s="144"/>
      <c r="B40" s="145" t="s">
        <v>70</v>
      </c>
      <c r="C40" s="148" t="s">
        <v>12</v>
      </c>
      <c r="D40" s="124">
        <v>2</v>
      </c>
      <c r="E40" s="124"/>
      <c r="F40" s="94"/>
      <c r="G40" s="124"/>
      <c r="H40" s="125">
        <f>D40*F40</f>
        <v>0</v>
      </c>
    </row>
    <row r="41" spans="1:8" ht="12.75" x14ac:dyDescent="0.2">
      <c r="A41" s="144"/>
      <c r="B41" s="161"/>
      <c r="C41" s="148"/>
      <c r="D41" s="124"/>
      <c r="E41" s="124"/>
      <c r="F41" s="91"/>
      <c r="G41" s="124"/>
      <c r="H41" s="125"/>
    </row>
    <row r="42" spans="1:8" ht="12.75" x14ac:dyDescent="0.2">
      <c r="A42" s="144" t="s">
        <v>11</v>
      </c>
      <c r="B42" s="145" t="s">
        <v>21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64" t="s">
        <v>262</v>
      </c>
      <c r="C43" s="148" t="s">
        <v>13</v>
      </c>
      <c r="D43" s="124">
        <v>75</v>
      </c>
      <c r="E43" s="124"/>
      <c r="F43" s="94"/>
      <c r="G43" s="124"/>
      <c r="H43" s="125">
        <f>D43*F43</f>
        <v>0</v>
      </c>
    </row>
    <row r="44" spans="1:8" ht="12.75" x14ac:dyDescent="0.2">
      <c r="B44" s="164"/>
      <c r="C44" s="148"/>
      <c r="D44" s="124"/>
      <c r="E44" s="124"/>
      <c r="F44" s="91"/>
      <c r="G44" s="124"/>
      <c r="H44" s="125"/>
    </row>
    <row r="45" spans="1:8" ht="63.75" x14ac:dyDescent="0.2">
      <c r="A45" s="144" t="s">
        <v>14</v>
      </c>
      <c r="B45" s="145" t="s">
        <v>81</v>
      </c>
    </row>
    <row r="46" spans="1:8" ht="12.75" x14ac:dyDescent="0.2">
      <c r="A46" s="144"/>
      <c r="B46" s="145"/>
      <c r="C46" s="148" t="s">
        <v>12</v>
      </c>
      <c r="D46" s="124">
        <v>8</v>
      </c>
      <c r="E46" s="124"/>
      <c r="F46" s="94"/>
      <c r="G46" s="124"/>
      <c r="H46" s="125">
        <f>D46*F46</f>
        <v>0</v>
      </c>
    </row>
    <row r="47" spans="1:8" ht="12.75" x14ac:dyDescent="0.2">
      <c r="A47" s="144"/>
      <c r="B47" s="145"/>
      <c r="C47" s="148"/>
      <c r="D47" s="124"/>
      <c r="E47" s="124"/>
      <c r="F47" s="91"/>
      <c r="G47" s="124"/>
      <c r="H47" s="125"/>
    </row>
    <row r="48" spans="1:8" ht="57" customHeight="1" x14ac:dyDescent="0.2">
      <c r="A48" s="144" t="s">
        <v>15</v>
      </c>
      <c r="B48" s="145" t="s">
        <v>96</v>
      </c>
      <c r="C48" s="148"/>
      <c r="D48" s="124"/>
      <c r="E48" s="124"/>
      <c r="F48" s="91"/>
      <c r="G48" s="124"/>
      <c r="H48" s="125"/>
    </row>
    <row r="49" spans="1:8" ht="12.75" x14ac:dyDescent="0.2">
      <c r="A49" s="144"/>
      <c r="B49" s="145"/>
      <c r="C49" s="148" t="s">
        <v>12</v>
      </c>
      <c r="D49" s="124">
        <v>143</v>
      </c>
      <c r="E49" s="124"/>
      <c r="F49" s="94"/>
      <c r="G49" s="124"/>
      <c r="H49" s="125">
        <f t="shared" ref="H49" si="2">D49*F49</f>
        <v>0</v>
      </c>
    </row>
    <row r="50" spans="1:8" ht="12.75" x14ac:dyDescent="0.2">
      <c r="A50" s="144"/>
      <c r="B50" s="164"/>
      <c r="C50" s="148"/>
      <c r="D50" s="124"/>
      <c r="E50" s="124"/>
      <c r="F50" s="91"/>
      <c r="G50" s="124"/>
      <c r="H50" s="125"/>
    </row>
    <row r="51" spans="1:8" s="167" customFormat="1" ht="44.25" customHeight="1" x14ac:dyDescent="0.2">
      <c r="A51" s="144" t="s">
        <v>17</v>
      </c>
      <c r="B51" s="145" t="s">
        <v>67</v>
      </c>
      <c r="C51" s="165"/>
      <c r="D51" s="166"/>
      <c r="E51" s="166"/>
      <c r="F51" s="91"/>
      <c r="G51" s="124"/>
      <c r="H51" s="125"/>
    </row>
    <row r="52" spans="1:8" s="167" customFormat="1" ht="12.75" x14ac:dyDescent="0.2">
      <c r="A52" s="144"/>
      <c r="B52" s="145"/>
      <c r="C52" s="148" t="s">
        <v>12</v>
      </c>
      <c r="D52" s="124">
        <v>69</v>
      </c>
      <c r="E52" s="124"/>
      <c r="F52" s="94"/>
      <c r="G52" s="124"/>
      <c r="H52" s="125">
        <f>D52*F52</f>
        <v>0</v>
      </c>
    </row>
    <row r="53" spans="1:8" s="167" customFormat="1" ht="12.75" x14ac:dyDescent="0.2">
      <c r="B53" s="145"/>
      <c r="C53" s="148"/>
      <c r="D53" s="124"/>
      <c r="E53" s="124"/>
      <c r="F53" s="91"/>
      <c r="G53" s="124"/>
      <c r="H53" s="125"/>
    </row>
    <row r="54" spans="1:8" s="167" customFormat="1" ht="59.25" customHeight="1" x14ac:dyDescent="0.2">
      <c r="A54" s="144" t="s">
        <v>18</v>
      </c>
      <c r="B54" s="145" t="s">
        <v>122</v>
      </c>
      <c r="C54" s="148"/>
      <c r="D54" s="124"/>
      <c r="E54" s="124"/>
      <c r="F54" s="91"/>
      <c r="G54" s="124"/>
      <c r="H54" s="125"/>
    </row>
    <row r="55" spans="1:8" s="167" customFormat="1" ht="12.75" x14ac:dyDescent="0.2">
      <c r="A55" s="144"/>
      <c r="B55" s="145"/>
      <c r="C55" s="148" t="s">
        <v>12</v>
      </c>
      <c r="D55" s="124">
        <v>48</v>
      </c>
      <c r="E55" s="124"/>
      <c r="F55" s="94"/>
      <c r="G55" s="124"/>
      <c r="H55" s="125">
        <f t="shared" ref="H55" si="3">D55*F55</f>
        <v>0</v>
      </c>
    </row>
    <row r="56" spans="1:8" s="167" customFormat="1" ht="12.75" x14ac:dyDescent="0.2">
      <c r="B56" s="145"/>
      <c r="C56" s="148"/>
      <c r="D56" s="124"/>
      <c r="E56" s="124"/>
      <c r="F56" s="91"/>
      <c r="G56" s="124"/>
      <c r="H56" s="125"/>
    </row>
    <row r="57" spans="1:8" ht="13.5" thickBot="1" x14ac:dyDescent="0.25">
      <c r="A57" s="144"/>
      <c r="B57" s="169" t="s">
        <v>345</v>
      </c>
      <c r="C57" s="152"/>
      <c r="D57" s="170"/>
      <c r="E57" s="170"/>
      <c r="F57" s="96"/>
      <c r="G57" s="153"/>
      <c r="H57" s="154">
        <f>SUM(H34:H55)</f>
        <v>0</v>
      </c>
    </row>
    <row r="58" spans="1:8" ht="13.5" thickTop="1" x14ac:dyDescent="0.2">
      <c r="A58" s="144"/>
      <c r="B58" s="171"/>
      <c r="C58" s="156"/>
      <c r="D58" s="172"/>
      <c r="E58" s="172"/>
      <c r="F58" s="97"/>
      <c r="G58" s="157"/>
      <c r="H58" s="135"/>
    </row>
    <row r="59" spans="1:8" s="175" customFormat="1" ht="12.75" x14ac:dyDescent="0.2">
      <c r="A59" s="173" t="s">
        <v>31</v>
      </c>
      <c r="B59" s="174" t="s">
        <v>28</v>
      </c>
      <c r="C59" s="148"/>
      <c r="D59" s="149"/>
      <c r="E59" s="149"/>
      <c r="F59" s="91"/>
      <c r="G59" s="124"/>
      <c r="H59" s="125"/>
    </row>
    <row r="60" spans="1:8" ht="15.75" x14ac:dyDescent="0.2">
      <c r="A60" s="176"/>
      <c r="B60" s="177"/>
      <c r="C60" s="148"/>
      <c r="D60" s="149"/>
      <c r="E60" s="149"/>
      <c r="F60" s="91"/>
      <c r="G60" s="124"/>
      <c r="H60" s="125"/>
    </row>
    <row r="61" spans="1:8" ht="63.75" x14ac:dyDescent="0.2">
      <c r="A61" s="178" t="s">
        <v>1</v>
      </c>
      <c r="B61" s="180" t="s">
        <v>98</v>
      </c>
    </row>
    <row r="62" spans="1:8" ht="12.75" x14ac:dyDescent="0.2">
      <c r="A62" s="178"/>
      <c r="B62" s="180"/>
      <c r="C62" s="148" t="s">
        <v>16</v>
      </c>
      <c r="D62" s="124">
        <v>83</v>
      </c>
      <c r="E62" s="124"/>
      <c r="F62" s="94"/>
      <c r="G62" s="124"/>
      <c r="H62" s="125">
        <f>D62*F62</f>
        <v>0</v>
      </c>
    </row>
    <row r="63" spans="1:8" ht="12.75" x14ac:dyDescent="0.2">
      <c r="A63" s="178"/>
      <c r="B63" s="145"/>
      <c r="C63" s="148"/>
      <c r="D63" s="124"/>
      <c r="E63" s="124"/>
      <c r="F63" s="91"/>
      <c r="G63" s="124"/>
      <c r="H63" s="125"/>
    </row>
    <row r="64" spans="1:8" ht="109.5" customHeight="1" x14ac:dyDescent="0.2">
      <c r="A64" s="144" t="s">
        <v>10</v>
      </c>
      <c r="B64" s="279" t="s">
        <v>263</v>
      </c>
      <c r="E64" s="124"/>
      <c r="F64" s="91"/>
      <c r="G64" s="124"/>
      <c r="H64" s="125"/>
    </row>
    <row r="65" spans="1:14" ht="12.75" x14ac:dyDescent="0.2">
      <c r="A65" s="144"/>
      <c r="B65" s="145" t="s">
        <v>37</v>
      </c>
      <c r="C65" s="148" t="s">
        <v>9</v>
      </c>
      <c r="D65" s="124">
        <v>2</v>
      </c>
      <c r="E65" s="124"/>
      <c r="F65" s="94"/>
      <c r="G65" s="124"/>
      <c r="H65" s="125">
        <f t="shared" ref="H65:H69" si="4">D65*F65</f>
        <v>0</v>
      </c>
    </row>
    <row r="66" spans="1:14" ht="12.75" x14ac:dyDescent="0.2">
      <c r="A66" s="144"/>
      <c r="B66" s="145"/>
      <c r="C66" s="148"/>
      <c r="D66" s="124"/>
      <c r="E66" s="124"/>
      <c r="F66" s="91"/>
      <c r="G66" s="124"/>
      <c r="H66" s="125"/>
    </row>
    <row r="67" spans="1:14" ht="12.75" x14ac:dyDescent="0.2">
      <c r="A67" s="144"/>
      <c r="B67" s="145"/>
      <c r="C67" s="148"/>
      <c r="D67" s="124"/>
      <c r="E67" s="124"/>
      <c r="F67" s="91"/>
      <c r="G67" s="124"/>
      <c r="H67" s="125"/>
    </row>
    <row r="68" spans="1:14" ht="114.75" x14ac:dyDescent="0.2">
      <c r="A68" s="144" t="s">
        <v>11</v>
      </c>
      <c r="B68" s="279" t="s">
        <v>264</v>
      </c>
      <c r="E68" s="124"/>
      <c r="F68" s="91"/>
      <c r="G68" s="124"/>
      <c r="H68" s="125"/>
    </row>
    <row r="69" spans="1:14" ht="12.75" x14ac:dyDescent="0.2">
      <c r="A69" s="144"/>
      <c r="B69" s="145" t="s">
        <v>37</v>
      </c>
      <c r="C69" s="148" t="s">
        <v>9</v>
      </c>
      <c r="D69" s="124">
        <v>2</v>
      </c>
      <c r="E69" s="124"/>
      <c r="F69" s="94"/>
      <c r="G69" s="124"/>
      <c r="H69" s="125">
        <f t="shared" si="4"/>
        <v>0</v>
      </c>
    </row>
    <row r="70" spans="1:14" ht="12.75" x14ac:dyDescent="0.2">
      <c r="A70" s="144"/>
      <c r="B70" s="145"/>
      <c r="C70" s="148"/>
      <c r="D70" s="124"/>
      <c r="E70" s="124"/>
      <c r="F70" s="91"/>
      <c r="G70" s="124"/>
      <c r="H70" s="125"/>
    </row>
    <row r="71" spans="1:14" ht="13.5" thickBot="1" x14ac:dyDescent="0.25">
      <c r="A71" s="144"/>
      <c r="B71" s="169" t="s">
        <v>332</v>
      </c>
      <c r="C71" s="152"/>
      <c r="D71" s="170"/>
      <c r="E71" s="170"/>
      <c r="F71" s="96"/>
      <c r="G71" s="153"/>
      <c r="H71" s="154">
        <f>SUM(H62:H69)</f>
        <v>0</v>
      </c>
    </row>
    <row r="72" spans="1:14" ht="13.5" thickTop="1" x14ac:dyDescent="0.2">
      <c r="A72" s="144"/>
      <c r="B72" s="171"/>
      <c r="C72" s="156"/>
      <c r="D72" s="172"/>
      <c r="E72" s="172"/>
      <c r="F72" s="97"/>
      <c r="G72" s="157"/>
      <c r="H72" s="135"/>
    </row>
    <row r="73" spans="1:14" s="175" customFormat="1" ht="12.75" x14ac:dyDescent="0.2">
      <c r="A73" s="173" t="s">
        <v>32</v>
      </c>
      <c r="B73" s="174" t="s">
        <v>33</v>
      </c>
      <c r="C73" s="156"/>
      <c r="D73" s="172"/>
      <c r="E73" s="172"/>
      <c r="F73" s="91"/>
      <c r="G73" s="124"/>
      <c r="H73" s="125"/>
    </row>
    <row r="74" spans="1:14" ht="12.75" x14ac:dyDescent="0.2">
      <c r="A74" s="144"/>
      <c r="B74" s="138"/>
      <c r="C74" s="148"/>
      <c r="D74" s="124"/>
      <c r="E74" s="124"/>
      <c r="F74" s="91"/>
      <c r="G74" s="124"/>
      <c r="H74" s="125"/>
    </row>
    <row r="75" spans="1:14" ht="25.5" x14ac:dyDescent="0.2">
      <c r="A75" s="144" t="s">
        <v>1</v>
      </c>
      <c r="B75" s="145" t="s">
        <v>41</v>
      </c>
    </row>
    <row r="76" spans="1:14" ht="12.75" x14ac:dyDescent="0.2">
      <c r="A76" s="144"/>
      <c r="B76" s="145"/>
      <c r="C76" s="148" t="s">
        <v>16</v>
      </c>
      <c r="D76" s="124">
        <f>D10</f>
        <v>83</v>
      </c>
      <c r="E76" s="124"/>
      <c r="F76" s="94"/>
      <c r="G76" s="124"/>
      <c r="H76" s="125">
        <f>D76*F76</f>
        <v>0</v>
      </c>
    </row>
    <row r="77" spans="1:14" ht="12.75" x14ac:dyDescent="0.2">
      <c r="A77" s="144"/>
      <c r="B77" s="145"/>
      <c r="C77" s="148"/>
      <c r="D77" s="124"/>
      <c r="E77" s="124"/>
      <c r="F77" s="91"/>
      <c r="G77" s="124"/>
      <c r="H77" s="125"/>
    </row>
    <row r="78" spans="1:14" ht="12.75" x14ac:dyDescent="0.2">
      <c r="A78" s="144" t="s">
        <v>10</v>
      </c>
      <c r="B78" s="145" t="s">
        <v>24</v>
      </c>
      <c r="C78" s="148" t="s">
        <v>23</v>
      </c>
      <c r="D78" s="124">
        <v>1</v>
      </c>
      <c r="E78" s="124"/>
      <c r="F78" s="99"/>
      <c r="G78" s="158"/>
      <c r="H78" s="125">
        <f t="shared" ref="H78:H85" si="5">D78*F78</f>
        <v>0</v>
      </c>
    </row>
    <row r="79" spans="1:14" ht="12.75" x14ac:dyDescent="0.2">
      <c r="A79" s="144"/>
      <c r="B79" s="145"/>
      <c r="C79" s="148"/>
      <c r="D79" s="124"/>
      <c r="E79" s="124"/>
      <c r="F79" s="91"/>
      <c r="G79" s="124"/>
      <c r="H79" s="125"/>
    </row>
    <row r="80" spans="1:14" ht="12.75" x14ac:dyDescent="0.2">
      <c r="A80" s="144" t="s">
        <v>11</v>
      </c>
      <c r="B80" s="145" t="s">
        <v>22</v>
      </c>
      <c r="C80" s="148"/>
      <c r="D80" s="149"/>
      <c r="E80" s="149"/>
      <c r="F80" s="91"/>
      <c r="G80" s="124"/>
      <c r="H80" s="125"/>
      <c r="I80" s="180"/>
      <c r="J80" s="181"/>
      <c r="K80" s="182"/>
      <c r="L80" s="183"/>
      <c r="M80" s="183"/>
      <c r="N80" s="184"/>
    </row>
    <row r="81" spans="1:8" s="141" customFormat="1" x14ac:dyDescent="0.2">
      <c r="A81" s="144"/>
      <c r="B81" s="145" t="s">
        <v>265</v>
      </c>
      <c r="C81" s="148" t="s">
        <v>23</v>
      </c>
      <c r="D81" s="124">
        <v>4</v>
      </c>
      <c r="E81" s="124"/>
      <c r="F81" s="94"/>
      <c r="G81" s="124"/>
      <c r="H81" s="125">
        <f t="shared" si="5"/>
        <v>0</v>
      </c>
    </row>
    <row r="82" spans="1:8" s="141" customFormat="1" x14ac:dyDescent="0.2">
      <c r="A82" s="144"/>
      <c r="B82" s="145"/>
      <c r="C82" s="148"/>
      <c r="D82" s="124"/>
      <c r="E82" s="124"/>
      <c r="F82" s="91"/>
      <c r="G82" s="124"/>
      <c r="H82" s="125"/>
    </row>
    <row r="83" spans="1:8" ht="12.75" x14ac:dyDescent="0.2">
      <c r="A83" s="144" t="s">
        <v>14</v>
      </c>
      <c r="B83" s="145" t="s">
        <v>84</v>
      </c>
      <c r="C83" s="148" t="s">
        <v>16</v>
      </c>
      <c r="D83" s="124">
        <f>+D76</f>
        <v>83</v>
      </c>
      <c r="E83" s="124"/>
      <c r="F83" s="94"/>
      <c r="G83" s="124"/>
      <c r="H83" s="125">
        <f t="shared" si="5"/>
        <v>0</v>
      </c>
    </row>
    <row r="84" spans="1:8" ht="12.75" x14ac:dyDescent="0.2">
      <c r="A84" s="144"/>
      <c r="B84" s="145"/>
      <c r="C84" s="148"/>
      <c r="D84" s="124"/>
      <c r="E84" s="124"/>
      <c r="F84" s="91"/>
      <c r="G84" s="124"/>
      <c r="H84" s="125"/>
    </row>
    <row r="85" spans="1:8" ht="12.75" x14ac:dyDescent="0.2">
      <c r="A85" s="144" t="s">
        <v>15</v>
      </c>
      <c r="B85" s="145" t="s">
        <v>44</v>
      </c>
      <c r="C85" s="148" t="s">
        <v>9</v>
      </c>
      <c r="D85" s="124">
        <v>4</v>
      </c>
      <c r="E85" s="124"/>
      <c r="F85" s="94"/>
      <c r="G85" s="124"/>
      <c r="H85" s="125">
        <f t="shared" si="5"/>
        <v>0</v>
      </c>
    </row>
    <row r="86" spans="1:8" ht="12.75" x14ac:dyDescent="0.2">
      <c r="A86" s="144"/>
      <c r="B86" s="145"/>
      <c r="C86" s="148"/>
      <c r="D86" s="124"/>
      <c r="E86" s="124"/>
      <c r="F86" s="91"/>
      <c r="G86" s="124"/>
      <c r="H86" s="125"/>
    </row>
    <row r="87" spans="1:8" ht="25.5" x14ac:dyDescent="0.2">
      <c r="A87" s="144" t="s">
        <v>17</v>
      </c>
      <c r="B87" s="145" t="s">
        <v>42</v>
      </c>
    </row>
    <row r="88" spans="1:8" ht="12.75" x14ac:dyDescent="0.2">
      <c r="A88" s="144"/>
      <c r="B88" s="145"/>
      <c r="C88" s="148" t="s">
        <v>16</v>
      </c>
      <c r="D88" s="124">
        <f>D83</f>
        <v>83</v>
      </c>
      <c r="E88" s="124"/>
      <c r="F88" s="94"/>
      <c r="G88" s="124"/>
      <c r="H88" s="125">
        <f>D88*F88</f>
        <v>0</v>
      </c>
    </row>
    <row r="89" spans="1:8" ht="12.75" x14ac:dyDescent="0.2">
      <c r="A89" s="144"/>
      <c r="B89" s="145"/>
      <c r="C89" s="148"/>
      <c r="D89" s="124"/>
      <c r="E89" s="124"/>
      <c r="F89" s="91"/>
      <c r="G89" s="124"/>
      <c r="H89" s="125"/>
    </row>
    <row r="90" spans="1:8" ht="42" customHeight="1" x14ac:dyDescent="0.2">
      <c r="A90" s="144" t="s">
        <v>18</v>
      </c>
      <c r="B90" s="145" t="s">
        <v>89</v>
      </c>
      <c r="C90" s="148"/>
      <c r="D90" s="124"/>
      <c r="E90" s="124"/>
      <c r="F90" s="91"/>
      <c r="G90" s="124"/>
      <c r="H90" s="125"/>
    </row>
    <row r="91" spans="1:8" ht="12.75" x14ac:dyDescent="0.2">
      <c r="A91" s="144"/>
      <c r="B91" s="145"/>
      <c r="C91" s="148" t="s">
        <v>16</v>
      </c>
      <c r="D91" s="124">
        <f>D83</f>
        <v>83</v>
      </c>
      <c r="E91" s="124"/>
      <c r="F91" s="94"/>
      <c r="G91" s="124"/>
      <c r="H91" s="125">
        <f>D91*F91</f>
        <v>0</v>
      </c>
    </row>
    <row r="92" spans="1:8" ht="12.75" x14ac:dyDescent="0.2">
      <c r="A92" s="144"/>
      <c r="B92" s="145"/>
      <c r="C92" s="148"/>
      <c r="D92" s="124"/>
      <c r="E92" s="124"/>
      <c r="F92" s="91"/>
      <c r="G92" s="124"/>
      <c r="H92" s="125"/>
    </row>
    <row r="93" spans="1:8" ht="13.5" thickBot="1" x14ac:dyDescent="0.25">
      <c r="A93" s="185"/>
      <c r="B93" s="169" t="s">
        <v>346</v>
      </c>
      <c r="C93" s="152"/>
      <c r="D93" s="170"/>
      <c r="E93" s="170"/>
      <c r="F93" s="101"/>
      <c r="G93" s="170"/>
      <c r="H93" s="154">
        <f>SUM(H76:H92)</f>
        <v>0</v>
      </c>
    </row>
    <row r="94" spans="1:8" ht="13.5" thickTop="1" x14ac:dyDescent="0.2">
      <c r="A94" s="185"/>
      <c r="B94" s="171"/>
      <c r="C94" s="156"/>
      <c r="D94" s="172"/>
      <c r="E94" s="172"/>
      <c r="F94" s="91"/>
      <c r="G94" s="124"/>
      <c r="H94" s="125"/>
    </row>
    <row r="95" spans="1:8" x14ac:dyDescent="0.2">
      <c r="A95" s="185"/>
      <c r="B95" s="171"/>
      <c r="C95" s="122"/>
      <c r="D95" s="186"/>
      <c r="E95" s="186"/>
      <c r="F95" s="97"/>
      <c r="G95" s="157"/>
      <c r="H95" s="187"/>
    </row>
    <row r="96" spans="1:8" x14ac:dyDescent="0.2">
      <c r="A96" s="185"/>
      <c r="B96" s="171"/>
      <c r="C96" s="122"/>
      <c r="D96" s="186"/>
      <c r="E96" s="186"/>
      <c r="F96" s="100"/>
      <c r="G96" s="158"/>
      <c r="H96" s="125"/>
    </row>
    <row r="97" spans="1:12" x14ac:dyDescent="0.2">
      <c r="A97" s="185"/>
      <c r="B97" s="171"/>
      <c r="C97" s="122"/>
      <c r="D97" s="186"/>
      <c r="E97" s="186"/>
      <c r="F97" s="97"/>
      <c r="G97" s="157"/>
      <c r="H97" s="125"/>
    </row>
    <row r="98" spans="1:12" s="175" customFormat="1" ht="12.75" x14ac:dyDescent="0.2">
      <c r="A98" s="185"/>
      <c r="B98" s="188"/>
      <c r="C98" s="156"/>
      <c r="D98" s="172"/>
      <c r="E98" s="172"/>
      <c r="F98" s="100"/>
      <c r="G98" s="158"/>
      <c r="H98" s="189"/>
      <c r="I98" s="190"/>
      <c r="J98" s="190"/>
      <c r="K98" s="190"/>
      <c r="L98" s="190"/>
    </row>
    <row r="99" spans="1:12" ht="13.5" thickBot="1" x14ac:dyDescent="0.25">
      <c r="A99" s="185"/>
      <c r="B99" s="191" t="s">
        <v>347</v>
      </c>
      <c r="C99" s="192"/>
      <c r="D99" s="193"/>
      <c r="E99" s="193"/>
      <c r="F99" s="102"/>
      <c r="G99" s="193"/>
      <c r="H99" s="194">
        <f>H93+H71+H57+H28</f>
        <v>0</v>
      </c>
      <c r="I99" s="195"/>
      <c r="J99" s="195"/>
      <c r="K99" s="195"/>
      <c r="L99" s="195"/>
    </row>
    <row r="100" spans="1:12" ht="12.75" x14ac:dyDescent="0.2">
      <c r="A100" s="185"/>
      <c r="B100" s="188"/>
      <c r="C100" s="156"/>
      <c r="D100" s="172"/>
      <c r="E100" s="172"/>
      <c r="F100" s="97"/>
      <c r="G100" s="157"/>
      <c r="H100" s="189"/>
      <c r="I100" s="195"/>
      <c r="J100" s="195"/>
      <c r="K100" s="195"/>
      <c r="L100" s="195"/>
    </row>
    <row r="101" spans="1:12" ht="12.75" x14ac:dyDescent="0.2">
      <c r="A101" s="196"/>
      <c r="B101" s="197"/>
      <c r="C101" s="198"/>
      <c r="D101" s="199"/>
      <c r="E101" s="199"/>
      <c r="F101" s="97"/>
      <c r="G101" s="157"/>
      <c r="H101" s="189"/>
      <c r="I101" s="195"/>
      <c r="J101" s="195"/>
      <c r="K101" s="195"/>
      <c r="L101" s="195"/>
    </row>
    <row r="102" spans="1:12" ht="12.75" x14ac:dyDescent="0.2">
      <c r="A102" s="196"/>
      <c r="B102" s="197"/>
      <c r="C102" s="198"/>
      <c r="D102" s="199"/>
      <c r="E102" s="200"/>
      <c r="F102" s="103"/>
      <c r="G102" s="201"/>
      <c r="H102" s="202"/>
      <c r="I102" s="195"/>
      <c r="J102" s="195"/>
      <c r="K102" s="195"/>
      <c r="L102" s="195"/>
    </row>
    <row r="103" spans="1:12" ht="12.75" x14ac:dyDescent="0.2">
      <c r="A103" s="196"/>
      <c r="B103" s="197"/>
      <c r="C103" s="198"/>
      <c r="D103" s="199"/>
      <c r="E103" s="200"/>
      <c r="F103" s="103"/>
      <c r="G103" s="201"/>
      <c r="H103" s="202"/>
      <c r="I103" s="195"/>
      <c r="J103" s="195"/>
      <c r="K103" s="195"/>
      <c r="L103" s="195"/>
    </row>
    <row r="104" spans="1:12" ht="12.75" x14ac:dyDescent="0.2">
      <c r="A104" s="196"/>
      <c r="B104" s="197"/>
      <c r="C104" s="198"/>
      <c r="D104" s="199"/>
      <c r="E104" s="200"/>
      <c r="F104" s="104"/>
      <c r="G104" s="203"/>
      <c r="H104" s="202"/>
      <c r="I104" s="195"/>
      <c r="J104" s="195"/>
      <c r="K104" s="195"/>
      <c r="L104" s="195"/>
    </row>
    <row r="105" spans="1:12" ht="12.75" x14ac:dyDescent="0.2">
      <c r="A105" s="196"/>
      <c r="B105" s="197"/>
      <c r="C105" s="198"/>
      <c r="D105" s="199"/>
      <c r="E105" s="200"/>
      <c r="I105" s="195"/>
      <c r="J105" s="195"/>
      <c r="K105" s="195"/>
      <c r="L105" s="195"/>
    </row>
    <row r="106" spans="1:12" ht="12.75" x14ac:dyDescent="0.2">
      <c r="A106" s="196"/>
      <c r="B106" s="197"/>
      <c r="C106" s="198"/>
      <c r="D106" s="199"/>
      <c r="E106" s="200"/>
      <c r="F106" s="105"/>
      <c r="G106" s="204"/>
      <c r="H106" s="202"/>
      <c r="I106" s="195"/>
      <c r="J106" s="195"/>
      <c r="K106" s="195"/>
      <c r="L106" s="195"/>
    </row>
    <row r="107" spans="1:12" ht="12.75" x14ac:dyDescent="0.2">
      <c r="A107" s="196"/>
      <c r="B107" s="197"/>
      <c r="C107" s="198"/>
      <c r="D107" s="199"/>
      <c r="E107" s="200"/>
      <c r="F107" s="106"/>
      <c r="G107" s="205"/>
      <c r="H107" s="206"/>
      <c r="I107" s="195"/>
      <c r="J107" s="195"/>
      <c r="K107" s="195"/>
    </row>
    <row r="108" spans="1:12" ht="12.75" x14ac:dyDescent="0.2">
      <c r="A108" s="196"/>
      <c r="B108" s="197"/>
      <c r="C108" s="198"/>
      <c r="D108" s="199"/>
      <c r="E108" s="200"/>
      <c r="F108" s="106"/>
      <c r="G108" s="205"/>
      <c r="H108" s="206"/>
      <c r="I108" s="195"/>
      <c r="J108" s="195"/>
      <c r="K108" s="195"/>
    </row>
    <row r="109" spans="1:12" ht="12.75" x14ac:dyDescent="0.2">
      <c r="A109" s="196"/>
      <c r="B109" s="197"/>
      <c r="C109" s="198"/>
      <c r="D109" s="199"/>
      <c r="E109" s="200"/>
      <c r="F109" s="106"/>
      <c r="G109" s="205"/>
      <c r="H109" s="206"/>
      <c r="I109" s="195"/>
      <c r="J109" s="195"/>
      <c r="K109" s="195"/>
    </row>
    <row r="110" spans="1:12" ht="12.75" x14ac:dyDescent="0.2">
      <c r="A110" s="196"/>
      <c r="B110" s="197"/>
      <c r="C110" s="198"/>
      <c r="D110" s="199"/>
      <c r="E110" s="200"/>
      <c r="F110" s="106"/>
      <c r="G110" s="205"/>
      <c r="H110" s="206"/>
      <c r="I110" s="195"/>
      <c r="J110" s="195"/>
      <c r="K110" s="195"/>
    </row>
    <row r="111" spans="1:12" ht="12.75" x14ac:dyDescent="0.2">
      <c r="A111" s="196"/>
      <c r="B111" s="197"/>
      <c r="C111" s="198"/>
      <c r="D111" s="199"/>
      <c r="E111" s="200"/>
      <c r="F111" s="106"/>
      <c r="G111" s="205"/>
      <c r="H111" s="206"/>
      <c r="I111" s="195"/>
      <c r="J111" s="195"/>
      <c r="K111" s="195"/>
    </row>
    <row r="112" spans="1:12" ht="12.75" x14ac:dyDescent="0.2">
      <c r="A112" s="196"/>
      <c r="B112" s="197"/>
      <c r="C112" s="198"/>
      <c r="D112" s="199"/>
      <c r="E112" s="200"/>
      <c r="F112" s="106"/>
      <c r="G112" s="205"/>
      <c r="H112" s="206"/>
      <c r="I112" s="195"/>
      <c r="J112" s="195"/>
      <c r="K112" s="195"/>
    </row>
    <row r="113" spans="1:11" ht="12.75" x14ac:dyDescent="0.2">
      <c r="A113" s="196"/>
      <c r="B113" s="197"/>
      <c r="C113" s="198"/>
      <c r="D113" s="199"/>
      <c r="E113" s="200"/>
      <c r="F113" s="106"/>
      <c r="G113" s="205"/>
      <c r="H113" s="206"/>
      <c r="I113" s="195"/>
      <c r="J113" s="195"/>
      <c r="K113" s="195"/>
    </row>
    <row r="114" spans="1:11" ht="12.75" x14ac:dyDescent="0.2">
      <c r="A114" s="196"/>
      <c r="B114" s="197"/>
      <c r="C114" s="198"/>
      <c r="D114" s="199"/>
      <c r="E114" s="200"/>
      <c r="F114" s="106"/>
      <c r="G114" s="205"/>
      <c r="H114" s="206"/>
      <c r="I114" s="195"/>
      <c r="J114" s="195"/>
      <c r="K114" s="195"/>
    </row>
    <row r="115" spans="1:11" ht="12.75" x14ac:dyDescent="0.2">
      <c r="A115" s="196"/>
      <c r="B115" s="197"/>
      <c r="C115" s="198"/>
      <c r="D115" s="199"/>
      <c r="E115" s="200"/>
      <c r="F115" s="106"/>
      <c r="G115" s="205"/>
      <c r="H115" s="206"/>
      <c r="I115" s="195"/>
      <c r="J115" s="195"/>
      <c r="K115" s="195"/>
    </row>
    <row r="116" spans="1:11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1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1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1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1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1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1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1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1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1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1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1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1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4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4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4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4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4" ht="12.75" x14ac:dyDescent="0.2">
      <c r="A341" s="196"/>
      <c r="B341" s="197"/>
      <c r="C341" s="198"/>
      <c r="D341" s="199"/>
      <c r="E341" s="200"/>
    </row>
    <row r="342" spans="1:14" ht="12.75" x14ac:dyDescent="0.2">
      <c r="A342" s="196"/>
      <c r="B342" s="197"/>
      <c r="C342" s="198"/>
      <c r="D342" s="199"/>
      <c r="E342" s="200"/>
    </row>
    <row r="343" spans="1:14" ht="12.75" x14ac:dyDescent="0.2">
      <c r="A343" s="196"/>
      <c r="B343" s="197"/>
      <c r="C343" s="198"/>
      <c r="D343" s="199"/>
      <c r="E343" s="200"/>
    </row>
    <row r="344" spans="1:14" ht="12.75" x14ac:dyDescent="0.2">
      <c r="A344" s="196"/>
      <c r="B344" s="197"/>
      <c r="C344" s="198"/>
      <c r="D344" s="199"/>
      <c r="E344" s="200"/>
    </row>
    <row r="345" spans="1:14" ht="12.75" x14ac:dyDescent="0.2">
      <c r="A345" s="196"/>
      <c r="B345" s="197"/>
      <c r="C345" s="198"/>
      <c r="D345" s="199"/>
      <c r="E345" s="200"/>
    </row>
    <row r="346" spans="1:14" ht="12.75" x14ac:dyDescent="0.2">
      <c r="A346" s="196"/>
      <c r="B346" s="197"/>
      <c r="C346" s="198"/>
      <c r="D346" s="199"/>
      <c r="E346" s="200"/>
    </row>
    <row r="347" spans="1:14" ht="12.75" x14ac:dyDescent="0.2">
      <c r="A347" s="196"/>
      <c r="B347" s="197"/>
      <c r="C347" s="198"/>
      <c r="D347" s="199"/>
      <c r="E347" s="200"/>
    </row>
    <row r="348" spans="1:14" ht="12.75" x14ac:dyDescent="0.2">
      <c r="A348" s="196"/>
      <c r="B348" s="197"/>
      <c r="C348" s="198"/>
      <c r="D348" s="199"/>
      <c r="E348" s="200"/>
    </row>
    <row r="349" spans="1:14" ht="12.75" x14ac:dyDescent="0.2">
      <c r="A349" s="196"/>
      <c r="B349" s="197"/>
      <c r="C349" s="198"/>
      <c r="D349" s="199"/>
      <c r="E349" s="200"/>
    </row>
    <row r="350" spans="1:14" ht="12.75" x14ac:dyDescent="0.2">
      <c r="A350" s="196"/>
      <c r="B350" s="197"/>
      <c r="C350" s="198"/>
      <c r="D350" s="199"/>
      <c r="E350" s="200"/>
    </row>
    <row r="351" spans="1:14" ht="12.75" x14ac:dyDescent="0.2">
      <c r="A351" s="196"/>
      <c r="B351" s="197"/>
      <c r="C351" s="198"/>
      <c r="D351" s="199"/>
      <c r="E351" s="200"/>
    </row>
    <row r="352" spans="1:14" s="119" customFormat="1" ht="12.75" x14ac:dyDescent="0.2">
      <c r="A352" s="196"/>
      <c r="B352" s="197"/>
      <c r="C352" s="198"/>
      <c r="D352" s="199"/>
      <c r="E352" s="200"/>
      <c r="F352" s="90"/>
      <c r="H352" s="120"/>
      <c r="I352" s="1"/>
      <c r="J352" s="1"/>
      <c r="K352" s="1"/>
      <c r="L352" s="1"/>
      <c r="M352" s="1"/>
      <c r="N352" s="1"/>
    </row>
    <row r="353" spans="1:14" s="119" customFormat="1" ht="12.75" x14ac:dyDescent="0.2">
      <c r="A353" s="196"/>
      <c r="B353" s="197"/>
      <c r="C353" s="198"/>
      <c r="D353" s="199"/>
      <c r="E353" s="200"/>
      <c r="F353" s="90"/>
      <c r="H353" s="120"/>
      <c r="I353" s="1"/>
      <c r="J353" s="1"/>
      <c r="K353" s="1"/>
      <c r="L353" s="1"/>
      <c r="M353" s="1"/>
      <c r="N353" s="1"/>
    </row>
    <row r="354" spans="1:14" s="119" customFormat="1" ht="12.75" x14ac:dyDescent="0.2">
      <c r="A354" s="196"/>
      <c r="B354" s="197"/>
      <c r="C354" s="198"/>
      <c r="D354" s="199"/>
      <c r="E354" s="200"/>
      <c r="F354" s="90"/>
      <c r="H354" s="120"/>
      <c r="I354" s="1"/>
      <c r="J354" s="1"/>
      <c r="K354" s="1"/>
      <c r="L354" s="1"/>
      <c r="M354" s="1"/>
      <c r="N354" s="1"/>
    </row>
    <row r="355" spans="1:14" s="119" customFormat="1" ht="12.75" x14ac:dyDescent="0.2">
      <c r="A355" s="196"/>
      <c r="B355" s="197"/>
      <c r="C355" s="198"/>
      <c r="D355" s="199"/>
      <c r="E355" s="200"/>
      <c r="F355" s="90"/>
      <c r="H355" s="120"/>
      <c r="I355" s="1"/>
      <c r="J355" s="1"/>
      <c r="K355" s="1"/>
      <c r="L355" s="1"/>
      <c r="M355" s="1"/>
      <c r="N355" s="1"/>
    </row>
    <row r="356" spans="1:14" s="119" customFormat="1" ht="12.75" x14ac:dyDescent="0.2">
      <c r="A356" s="196"/>
      <c r="B356" s="197"/>
      <c r="C356" s="198"/>
      <c r="D356" s="199"/>
      <c r="E356" s="200"/>
      <c r="F356" s="90"/>
      <c r="H356" s="120"/>
      <c r="I356" s="1"/>
      <c r="J356" s="1"/>
      <c r="K356" s="1"/>
      <c r="L356" s="1"/>
      <c r="M356" s="1"/>
      <c r="N356" s="1"/>
    </row>
    <row r="357" spans="1:14" s="119" customFormat="1" ht="12.75" x14ac:dyDescent="0.2">
      <c r="A357" s="196"/>
      <c r="B357" s="197"/>
      <c r="C357" s="198"/>
      <c r="D357" s="199"/>
      <c r="E357" s="200"/>
      <c r="F357" s="90"/>
      <c r="H357" s="120"/>
      <c r="I357" s="1"/>
      <c r="J357" s="1"/>
      <c r="K357" s="1"/>
      <c r="L357" s="1"/>
      <c r="M357" s="1"/>
      <c r="N357" s="1"/>
    </row>
    <row r="358" spans="1:14" s="119" customFormat="1" ht="12.75" x14ac:dyDescent="0.2">
      <c r="A358" s="196"/>
      <c r="B358" s="197"/>
      <c r="C358" s="198"/>
      <c r="D358" s="199"/>
      <c r="E358" s="200"/>
      <c r="F358" s="90"/>
      <c r="H358" s="120"/>
      <c r="I358" s="1"/>
      <c r="J358" s="1"/>
      <c r="K358" s="1"/>
      <c r="L358" s="1"/>
      <c r="M358" s="1"/>
      <c r="N358" s="1"/>
    </row>
    <row r="359" spans="1:14" s="119" customFormat="1" ht="12.75" x14ac:dyDescent="0.2">
      <c r="A359" s="196"/>
      <c r="B359" s="197"/>
      <c r="C359" s="198"/>
      <c r="D359" s="199"/>
      <c r="E359" s="200"/>
      <c r="F359" s="90"/>
      <c r="H359" s="120"/>
      <c r="I359" s="1"/>
      <c r="J359" s="1"/>
      <c r="K359" s="1"/>
      <c r="L359" s="1"/>
      <c r="M359" s="1"/>
      <c r="N359" s="1"/>
    </row>
    <row r="360" spans="1:14" s="119" customFormat="1" ht="12.75" x14ac:dyDescent="0.2">
      <c r="A360" s="196"/>
      <c r="B360" s="197"/>
      <c r="C360" s="198"/>
      <c r="D360" s="199"/>
      <c r="E360" s="200"/>
      <c r="F360" s="90"/>
      <c r="H360" s="120"/>
      <c r="I360" s="1"/>
      <c r="J360" s="1"/>
      <c r="K360" s="1"/>
      <c r="L360" s="1"/>
      <c r="M360" s="1"/>
      <c r="N360" s="1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207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207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207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207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207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207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207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207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207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114"/>
      <c r="B1079" s="208"/>
      <c r="C1079" s="165"/>
      <c r="D1079" s="166"/>
      <c r="E1079" s="209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114"/>
      <c r="B1080" s="208"/>
      <c r="C1080" s="165"/>
      <c r="D1080" s="166"/>
      <c r="E1080" s="209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114"/>
      <c r="B1081" s="208"/>
      <c r="C1081" s="165"/>
      <c r="D1081" s="166"/>
      <c r="E1081" s="209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114"/>
      <c r="B1082" s="208"/>
      <c r="C1082" s="165"/>
      <c r="D1082" s="166"/>
      <c r="E1082" s="209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114"/>
      <c r="B1083" s="208"/>
      <c r="C1083" s="165"/>
      <c r="D1083" s="166"/>
      <c r="E1083" s="209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114"/>
      <c r="B1084" s="208"/>
      <c r="C1084" s="165"/>
      <c r="D1084" s="166"/>
      <c r="E1084" s="209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114"/>
      <c r="B1085" s="208"/>
      <c r="C1085" s="165"/>
      <c r="D1085" s="166"/>
      <c r="E1085" s="209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114"/>
      <c r="B1086" s="208"/>
      <c r="C1086" s="165"/>
      <c r="D1086" s="166"/>
      <c r="E1086" s="209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114"/>
      <c r="B1087" s="208"/>
      <c r="C1087" s="165"/>
      <c r="D1087" s="166"/>
      <c r="E1087" s="209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527"/>
  <sheetViews>
    <sheetView view="pageBreakPreview" topLeftCell="A73" zoomScale="115" zoomScaleNormal="100" zoomScaleSheetLayoutView="115" workbookViewId="0">
      <selection activeCell="H94" sqref="H94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191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99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2.25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16</v>
      </c>
      <c r="D10" s="124">
        <v>154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7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7.7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92</v>
      </c>
      <c r="C16" s="148" t="s">
        <v>9</v>
      </c>
      <c r="D16" s="124">
        <v>1</v>
      </c>
      <c r="E16" s="124"/>
      <c r="F16" s="94"/>
      <c r="G16" s="124"/>
      <c r="H16" s="125">
        <f t="shared" ref="H16:H23" si="0">D16*F16</f>
        <v>0</v>
      </c>
    </row>
    <row r="17" spans="1:8" s="141" customFormat="1" x14ac:dyDescent="0.2">
      <c r="A17" s="144"/>
      <c r="B17" s="145"/>
      <c r="C17" s="148"/>
      <c r="D17" s="124"/>
      <c r="E17" s="124"/>
      <c r="F17" s="91"/>
      <c r="G17" s="124"/>
      <c r="H17" s="125"/>
    </row>
    <row r="18" spans="1:8" s="141" customFormat="1" ht="76.5" x14ac:dyDescent="0.2">
      <c r="A18" s="144" t="s">
        <v>14</v>
      </c>
      <c r="B18" s="145" t="s">
        <v>74</v>
      </c>
      <c r="C18" s="148"/>
      <c r="D18" s="124"/>
      <c r="E18" s="124"/>
      <c r="F18" s="91"/>
      <c r="G18" s="124"/>
      <c r="H18" s="125"/>
    </row>
    <row r="19" spans="1:8" s="141" customFormat="1" x14ac:dyDescent="0.2">
      <c r="A19" s="144"/>
      <c r="B19" s="145" t="s">
        <v>92</v>
      </c>
      <c r="C19" s="148" t="s">
        <v>9</v>
      </c>
      <c r="D19" s="124">
        <f>D16</f>
        <v>1</v>
      </c>
      <c r="E19" s="124"/>
      <c r="F19" s="94"/>
      <c r="G19" s="124"/>
      <c r="H19" s="125">
        <f t="shared" si="0"/>
        <v>0</v>
      </c>
    </row>
    <row r="20" spans="1:8" s="141" customFormat="1" x14ac:dyDescent="0.2">
      <c r="A20" s="144"/>
      <c r="B20" s="145"/>
      <c r="C20" s="148"/>
      <c r="D20" s="124"/>
      <c r="E20" s="124"/>
      <c r="F20" s="107"/>
      <c r="G20" s="124"/>
      <c r="H20" s="125"/>
    </row>
    <row r="21" spans="1:8" s="141" customFormat="1" ht="57.75" customHeight="1" x14ac:dyDescent="0.2">
      <c r="A21" s="144" t="s">
        <v>15</v>
      </c>
      <c r="B21" s="145" t="s">
        <v>208</v>
      </c>
      <c r="C21" s="148"/>
      <c r="D21" s="149"/>
      <c r="E21" s="149"/>
      <c r="F21" s="91"/>
      <c r="G21" s="124"/>
      <c r="H21" s="125"/>
    </row>
    <row r="22" spans="1:8" s="141" customFormat="1" x14ac:dyDescent="0.2">
      <c r="A22" s="144"/>
      <c r="B22" s="145" t="s">
        <v>38</v>
      </c>
      <c r="C22" s="148" t="s">
        <v>13</v>
      </c>
      <c r="D22" s="124">
        <f>D10*2</f>
        <v>308</v>
      </c>
      <c r="E22" s="124"/>
      <c r="F22" s="94"/>
      <c r="G22" s="124"/>
      <c r="H22" s="125">
        <f t="shared" si="0"/>
        <v>0</v>
      </c>
    </row>
    <row r="23" spans="1:8" s="141" customFormat="1" x14ac:dyDescent="0.2">
      <c r="A23" s="144"/>
      <c r="B23" s="145" t="s">
        <v>40</v>
      </c>
      <c r="C23" s="148" t="s">
        <v>13</v>
      </c>
      <c r="D23" s="124">
        <f>+D22</f>
        <v>308</v>
      </c>
      <c r="E23" s="124"/>
      <c r="F23" s="94"/>
      <c r="G23" s="124"/>
      <c r="H23" s="125">
        <f t="shared" si="0"/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25.5" x14ac:dyDescent="0.2">
      <c r="A25" s="144" t="s">
        <v>17</v>
      </c>
      <c r="B25" s="150" t="s">
        <v>69</v>
      </c>
      <c r="F25" s="107"/>
    </row>
    <row r="26" spans="1:8" s="141" customFormat="1" x14ac:dyDescent="0.2">
      <c r="A26" s="144"/>
      <c r="B26" s="150"/>
      <c r="C26" s="148" t="s">
        <v>23</v>
      </c>
      <c r="D26" s="240">
        <v>1.5</v>
      </c>
      <c r="E26" s="240"/>
      <c r="F26" s="94"/>
      <c r="G26" s="124"/>
      <c r="H26" s="125">
        <f>D26*F26</f>
        <v>0</v>
      </c>
    </row>
    <row r="27" spans="1:8" s="141" customFormat="1" x14ac:dyDescent="0.2">
      <c r="A27" s="144"/>
      <c r="B27" s="145"/>
      <c r="C27" s="148"/>
      <c r="D27" s="124"/>
      <c r="E27" s="124"/>
      <c r="F27" s="107"/>
      <c r="G27" s="124"/>
      <c r="H27" s="125"/>
    </row>
    <row r="28" spans="1:8" ht="13.5" thickBot="1" x14ac:dyDescent="0.25">
      <c r="A28" s="144"/>
      <c r="B28" s="234" t="s">
        <v>313</v>
      </c>
      <c r="C28" s="152"/>
      <c r="D28" s="153"/>
      <c r="E28" s="153"/>
      <c r="F28" s="96"/>
      <c r="G28" s="153"/>
      <c r="H28" s="154">
        <f>SUM(H10:H27)</f>
        <v>0</v>
      </c>
    </row>
    <row r="29" spans="1:8" ht="13.5" thickTop="1" x14ac:dyDescent="0.2">
      <c r="A29" s="144"/>
      <c r="B29" s="275"/>
      <c r="C29" s="156"/>
      <c r="D29" s="157"/>
      <c r="E29" s="157"/>
      <c r="F29" s="97"/>
      <c r="G29" s="157"/>
      <c r="H29" s="135"/>
    </row>
    <row r="30" spans="1:8" ht="12.75" x14ac:dyDescent="0.2">
      <c r="A30" s="144"/>
      <c r="B30" s="155"/>
      <c r="C30" s="156"/>
      <c r="D30" s="157"/>
      <c r="E30" s="157"/>
      <c r="F30" s="91"/>
      <c r="G30" s="124"/>
      <c r="H30" s="135"/>
    </row>
    <row r="31" spans="1:8" s="159" customFormat="1" ht="12.75" x14ac:dyDescent="0.2">
      <c r="A31" s="121" t="s">
        <v>30</v>
      </c>
      <c r="B31" s="121" t="s">
        <v>36</v>
      </c>
      <c r="C31" s="156"/>
      <c r="D31" s="158"/>
      <c r="E31" s="158"/>
      <c r="F31" s="91"/>
      <c r="G31" s="124"/>
      <c r="H31" s="125"/>
    </row>
    <row r="32" spans="1:8" s="141" customFormat="1" x14ac:dyDescent="0.2">
      <c r="A32" s="144"/>
      <c r="B32" s="160"/>
      <c r="C32" s="148"/>
      <c r="D32" s="124"/>
      <c r="E32" s="124"/>
      <c r="F32" s="91"/>
      <c r="G32" s="124"/>
      <c r="H32" s="125"/>
    </row>
    <row r="33" spans="1:8" ht="25.5" x14ac:dyDescent="0.2">
      <c r="A33" s="144" t="s">
        <v>1</v>
      </c>
      <c r="B33" s="145" t="s">
        <v>90</v>
      </c>
      <c r="C33" s="148"/>
      <c r="D33" s="124"/>
      <c r="E33" s="124"/>
      <c r="F33" s="91"/>
      <c r="G33" s="124"/>
      <c r="H33" s="125"/>
    </row>
    <row r="34" spans="1:8" ht="12.75" x14ac:dyDescent="0.2">
      <c r="A34" s="144"/>
      <c r="B34" s="145" t="s">
        <v>65</v>
      </c>
      <c r="C34" s="148"/>
      <c r="D34" s="124"/>
      <c r="E34" s="124"/>
      <c r="F34" s="91"/>
      <c r="G34" s="124"/>
      <c r="H34" s="125"/>
    </row>
    <row r="35" spans="1:8" ht="12.75" x14ac:dyDescent="0.2">
      <c r="A35" s="144"/>
      <c r="B35" s="161" t="s">
        <v>266</v>
      </c>
      <c r="C35" s="148" t="s">
        <v>12</v>
      </c>
      <c r="D35" s="124">
        <v>274</v>
      </c>
      <c r="E35" s="124"/>
      <c r="F35" s="94"/>
      <c r="G35" s="124"/>
      <c r="H35" s="125">
        <f t="shared" ref="H35:H37" si="1">D35*F35</f>
        <v>0</v>
      </c>
    </row>
    <row r="36" spans="1:8" ht="12.75" x14ac:dyDescent="0.2">
      <c r="A36" s="144"/>
      <c r="B36" s="145" t="s">
        <v>66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61" t="s">
        <v>267</v>
      </c>
      <c r="C37" s="148" t="s">
        <v>12</v>
      </c>
      <c r="D37" s="124">
        <v>16</v>
      </c>
      <c r="E37" s="124"/>
      <c r="F37" s="94"/>
      <c r="G37" s="124"/>
      <c r="H37" s="125">
        <f t="shared" si="1"/>
        <v>0</v>
      </c>
    </row>
    <row r="38" spans="1:8" ht="12.75" x14ac:dyDescent="0.2">
      <c r="A38" s="144"/>
      <c r="B38" s="161"/>
      <c r="C38" s="148"/>
      <c r="D38" s="124"/>
      <c r="E38" s="124"/>
      <c r="F38" s="91"/>
      <c r="G38" s="124"/>
      <c r="H38" s="125"/>
    </row>
    <row r="39" spans="1:8" ht="25.5" x14ac:dyDescent="0.2">
      <c r="A39" s="144" t="s">
        <v>10</v>
      </c>
      <c r="B39" s="145" t="s">
        <v>198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45" t="s">
        <v>70</v>
      </c>
      <c r="C40" s="148" t="s">
        <v>12</v>
      </c>
      <c r="D40" s="124">
        <v>2</v>
      </c>
      <c r="E40" s="124"/>
      <c r="F40" s="94"/>
      <c r="G40" s="124"/>
      <c r="H40" s="125">
        <f>D40*F40</f>
        <v>0</v>
      </c>
    </row>
    <row r="41" spans="1:8" ht="12.75" x14ac:dyDescent="0.2">
      <c r="A41" s="144"/>
      <c r="B41" s="161"/>
      <c r="C41" s="148"/>
      <c r="D41" s="124"/>
      <c r="E41" s="124"/>
      <c r="F41" s="91"/>
      <c r="G41" s="124"/>
      <c r="H41" s="125"/>
    </row>
    <row r="42" spans="1:8" ht="12.75" x14ac:dyDescent="0.2">
      <c r="A42" s="144" t="s">
        <v>11</v>
      </c>
      <c r="B42" s="145" t="s">
        <v>21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64" t="s">
        <v>268</v>
      </c>
      <c r="C43" s="148" t="s">
        <v>13</v>
      </c>
      <c r="D43" s="124">
        <v>139</v>
      </c>
      <c r="E43" s="124"/>
      <c r="F43" s="94"/>
      <c r="G43" s="124"/>
      <c r="H43" s="125">
        <f>D43*F43</f>
        <v>0</v>
      </c>
    </row>
    <row r="44" spans="1:8" ht="12.75" x14ac:dyDescent="0.2">
      <c r="B44" s="164"/>
      <c r="C44" s="148"/>
      <c r="D44" s="124"/>
      <c r="E44" s="124"/>
      <c r="F44" s="91"/>
      <c r="G44" s="124"/>
      <c r="H44" s="125"/>
    </row>
    <row r="45" spans="1:8" ht="63.75" x14ac:dyDescent="0.2">
      <c r="A45" s="144" t="s">
        <v>14</v>
      </c>
      <c r="B45" s="145" t="s">
        <v>81</v>
      </c>
    </row>
    <row r="46" spans="1:8" ht="12.75" x14ac:dyDescent="0.2">
      <c r="A46" s="144"/>
      <c r="B46" s="145"/>
      <c r="C46" s="148" t="s">
        <v>12</v>
      </c>
      <c r="D46" s="124">
        <v>14</v>
      </c>
      <c r="E46" s="124"/>
      <c r="F46" s="94"/>
      <c r="G46" s="124"/>
      <c r="H46" s="125">
        <f>D46*F46</f>
        <v>0</v>
      </c>
    </row>
    <row r="47" spans="1:8" ht="12.75" x14ac:dyDescent="0.2">
      <c r="A47" s="144"/>
      <c r="B47" s="145"/>
      <c r="C47" s="148"/>
      <c r="D47" s="124"/>
      <c r="E47" s="124"/>
      <c r="F47" s="91"/>
      <c r="G47" s="124"/>
      <c r="H47" s="125"/>
    </row>
    <row r="48" spans="1:8" ht="55.5" customHeight="1" x14ac:dyDescent="0.2">
      <c r="A48" s="144" t="s">
        <v>15</v>
      </c>
      <c r="B48" s="145" t="s">
        <v>96</v>
      </c>
      <c r="C48" s="148"/>
      <c r="D48" s="124"/>
      <c r="E48" s="124"/>
      <c r="F48" s="91"/>
      <c r="G48" s="124"/>
      <c r="H48" s="125"/>
    </row>
    <row r="49" spans="1:8" ht="12.75" x14ac:dyDescent="0.2">
      <c r="A49" s="144"/>
      <c r="B49" s="145"/>
      <c r="C49" s="148" t="s">
        <v>12</v>
      </c>
      <c r="D49" s="124">
        <v>159</v>
      </c>
      <c r="E49" s="124"/>
      <c r="F49" s="94"/>
      <c r="G49" s="124"/>
      <c r="H49" s="125">
        <f t="shared" ref="H49" si="2">D49*F49</f>
        <v>0</v>
      </c>
    </row>
    <row r="50" spans="1:8" ht="12.75" x14ac:dyDescent="0.2">
      <c r="A50" s="144"/>
      <c r="B50" s="164"/>
      <c r="C50" s="148"/>
      <c r="D50" s="124"/>
      <c r="E50" s="124"/>
      <c r="F50" s="91"/>
      <c r="G50" s="124"/>
      <c r="H50" s="125"/>
    </row>
    <row r="51" spans="1:8" s="167" customFormat="1" ht="44.25" customHeight="1" x14ac:dyDescent="0.2">
      <c r="A51" s="144" t="s">
        <v>17</v>
      </c>
      <c r="B51" s="145" t="s">
        <v>67</v>
      </c>
      <c r="C51" s="165"/>
      <c r="D51" s="166"/>
      <c r="E51" s="166"/>
      <c r="F51" s="91"/>
      <c r="G51" s="124"/>
      <c r="H51" s="125"/>
    </row>
    <row r="52" spans="1:8" s="167" customFormat="1" ht="12.75" x14ac:dyDescent="0.2">
      <c r="A52" s="144"/>
      <c r="B52" s="145"/>
      <c r="C52" s="148" t="s">
        <v>12</v>
      </c>
      <c r="D52" s="124">
        <v>121</v>
      </c>
      <c r="E52" s="124"/>
      <c r="F52" s="94"/>
      <c r="G52" s="124"/>
      <c r="H52" s="125">
        <f>D52*F52</f>
        <v>0</v>
      </c>
    </row>
    <row r="53" spans="1:8" s="167" customFormat="1" ht="12.75" x14ac:dyDescent="0.2">
      <c r="B53" s="145"/>
      <c r="C53" s="148"/>
      <c r="D53" s="124"/>
      <c r="E53" s="124"/>
      <c r="F53" s="91"/>
      <c r="G53" s="124"/>
      <c r="H53" s="125"/>
    </row>
    <row r="54" spans="1:8" s="167" customFormat="1" ht="56.25" customHeight="1" x14ac:dyDescent="0.2">
      <c r="A54" s="144" t="s">
        <v>18</v>
      </c>
      <c r="B54" s="145" t="s">
        <v>122</v>
      </c>
      <c r="C54" s="148"/>
      <c r="D54" s="124"/>
      <c r="E54" s="124"/>
      <c r="F54" s="91"/>
      <c r="G54" s="124"/>
      <c r="H54" s="125"/>
    </row>
    <row r="55" spans="1:8" s="167" customFormat="1" ht="12.75" x14ac:dyDescent="0.2">
      <c r="A55" s="144"/>
      <c r="B55" s="145"/>
      <c r="C55" s="148" t="s">
        <v>12</v>
      </c>
      <c r="D55" s="124">
        <v>85</v>
      </c>
      <c r="E55" s="124"/>
      <c r="F55" s="94"/>
      <c r="G55" s="124"/>
      <c r="H55" s="125">
        <f t="shared" ref="H55" si="3">D55*F55</f>
        <v>0</v>
      </c>
    </row>
    <row r="56" spans="1:8" s="167" customFormat="1" ht="12.75" x14ac:dyDescent="0.2">
      <c r="B56" s="145"/>
      <c r="C56" s="148"/>
      <c r="D56" s="124"/>
      <c r="E56" s="124"/>
      <c r="F56" s="91"/>
      <c r="G56" s="124"/>
      <c r="H56" s="125"/>
    </row>
    <row r="57" spans="1:8" ht="13.5" thickBot="1" x14ac:dyDescent="0.25">
      <c r="A57" s="144"/>
      <c r="B57" s="169" t="s">
        <v>345</v>
      </c>
      <c r="C57" s="152"/>
      <c r="D57" s="170"/>
      <c r="E57" s="170"/>
      <c r="F57" s="96"/>
      <c r="G57" s="153"/>
      <c r="H57" s="154">
        <f>SUM(H34:H55)</f>
        <v>0</v>
      </c>
    </row>
    <row r="58" spans="1:8" ht="13.5" thickTop="1" x14ac:dyDescent="0.2">
      <c r="A58" s="144"/>
      <c r="B58" s="171"/>
      <c r="C58" s="156"/>
      <c r="D58" s="172"/>
      <c r="E58" s="172"/>
      <c r="F58" s="97"/>
      <c r="G58" s="157"/>
      <c r="H58" s="135"/>
    </row>
    <row r="59" spans="1:8" ht="12.75" x14ac:dyDescent="0.2">
      <c r="A59" s="144"/>
      <c r="B59" s="171"/>
      <c r="C59" s="156"/>
      <c r="D59" s="172"/>
      <c r="E59" s="172"/>
      <c r="F59" s="97"/>
      <c r="G59" s="157"/>
      <c r="H59" s="135"/>
    </row>
    <row r="60" spans="1:8" s="175" customFormat="1" ht="12.75" x14ac:dyDescent="0.2">
      <c r="A60" s="173" t="s">
        <v>31</v>
      </c>
      <c r="B60" s="174" t="s">
        <v>28</v>
      </c>
      <c r="C60" s="148"/>
      <c r="D60" s="149"/>
      <c r="E60" s="149"/>
      <c r="F60" s="91"/>
      <c r="G60" s="124"/>
      <c r="H60" s="125"/>
    </row>
    <row r="61" spans="1:8" ht="15.75" x14ac:dyDescent="0.2">
      <c r="A61" s="176"/>
      <c r="B61" s="177"/>
      <c r="C61" s="148"/>
      <c r="D61" s="149"/>
      <c r="E61" s="149"/>
      <c r="F61" s="91"/>
      <c r="G61" s="124"/>
      <c r="H61" s="125"/>
    </row>
    <row r="62" spans="1:8" ht="63.75" x14ac:dyDescent="0.2">
      <c r="A62" s="178" t="s">
        <v>1</v>
      </c>
      <c r="B62" s="180" t="s">
        <v>98</v>
      </c>
    </row>
    <row r="63" spans="1:8" ht="12.75" x14ac:dyDescent="0.2">
      <c r="A63" s="178"/>
      <c r="B63" s="180"/>
      <c r="C63" s="148" t="s">
        <v>16</v>
      </c>
      <c r="D63" s="124">
        <v>154</v>
      </c>
      <c r="E63" s="124"/>
      <c r="F63" s="94"/>
      <c r="G63" s="124"/>
      <c r="H63" s="125">
        <f>D63*F63</f>
        <v>0</v>
      </c>
    </row>
    <row r="64" spans="1:8" ht="12.75" x14ac:dyDescent="0.2">
      <c r="A64" s="178"/>
      <c r="B64" s="145"/>
      <c r="C64" s="148"/>
      <c r="D64" s="124"/>
      <c r="E64" s="124"/>
      <c r="F64" s="91"/>
      <c r="G64" s="124"/>
      <c r="H64" s="125"/>
    </row>
    <row r="65" spans="1:14" ht="109.5" customHeight="1" x14ac:dyDescent="0.2">
      <c r="A65" s="144" t="s">
        <v>10</v>
      </c>
      <c r="B65" s="279" t="s">
        <v>269</v>
      </c>
      <c r="E65" s="124"/>
      <c r="F65" s="91"/>
      <c r="G65" s="124"/>
      <c r="H65" s="125"/>
    </row>
    <row r="66" spans="1:14" ht="12.75" x14ac:dyDescent="0.2">
      <c r="A66" s="144"/>
      <c r="B66" s="145" t="s">
        <v>37</v>
      </c>
      <c r="C66" s="148" t="s">
        <v>9</v>
      </c>
      <c r="D66" s="124">
        <v>7</v>
      </c>
      <c r="E66" s="124"/>
      <c r="F66" s="94"/>
      <c r="G66" s="124"/>
      <c r="H66" s="125">
        <f t="shared" ref="H66" si="4">D66*F66</f>
        <v>0</v>
      </c>
    </row>
    <row r="67" spans="1:14" ht="12.75" x14ac:dyDescent="0.2">
      <c r="A67" s="144"/>
      <c r="B67" s="145"/>
      <c r="C67" s="148"/>
      <c r="D67" s="124"/>
      <c r="E67" s="124"/>
      <c r="F67" s="91"/>
      <c r="G67" s="124"/>
      <c r="H67" s="125"/>
    </row>
    <row r="68" spans="1:14" ht="13.5" thickBot="1" x14ac:dyDescent="0.25">
      <c r="A68" s="144"/>
      <c r="B68" s="169" t="s">
        <v>350</v>
      </c>
      <c r="C68" s="152"/>
      <c r="D68" s="170"/>
      <c r="E68" s="170"/>
      <c r="F68" s="96"/>
      <c r="G68" s="153"/>
      <c r="H68" s="154">
        <f>SUM(H63:H66)</f>
        <v>0</v>
      </c>
    </row>
    <row r="69" spans="1:14" ht="13.5" thickTop="1" x14ac:dyDescent="0.2">
      <c r="A69" s="144"/>
      <c r="B69" s="171"/>
      <c r="C69" s="156"/>
      <c r="D69" s="172"/>
      <c r="E69" s="172"/>
      <c r="F69" s="97"/>
      <c r="G69" s="157"/>
      <c r="H69" s="135"/>
    </row>
    <row r="70" spans="1:14" s="175" customFormat="1" ht="12.75" x14ac:dyDescent="0.2">
      <c r="A70" s="173" t="s">
        <v>32</v>
      </c>
      <c r="B70" s="174" t="s">
        <v>33</v>
      </c>
      <c r="C70" s="156"/>
      <c r="D70" s="172"/>
      <c r="E70" s="172"/>
      <c r="F70" s="91"/>
      <c r="G70" s="124"/>
      <c r="H70" s="125"/>
    </row>
    <row r="71" spans="1:14" ht="12.75" x14ac:dyDescent="0.2">
      <c r="A71" s="144"/>
      <c r="B71" s="138"/>
      <c r="C71" s="148"/>
      <c r="D71" s="124"/>
      <c r="E71" s="124"/>
      <c r="F71" s="91"/>
      <c r="G71" s="124"/>
      <c r="H71" s="125"/>
    </row>
    <row r="72" spans="1:14" ht="25.5" x14ac:dyDescent="0.2">
      <c r="A72" s="144" t="s">
        <v>1</v>
      </c>
      <c r="B72" s="145" t="s">
        <v>41</v>
      </c>
    </row>
    <row r="73" spans="1:14" ht="12.75" x14ac:dyDescent="0.2">
      <c r="A73" s="144"/>
      <c r="B73" s="145"/>
      <c r="C73" s="148" t="s">
        <v>16</v>
      </c>
      <c r="D73" s="124">
        <f>D10</f>
        <v>154</v>
      </c>
      <c r="E73" s="124"/>
      <c r="F73" s="94"/>
      <c r="G73" s="124"/>
      <c r="H73" s="125">
        <f>D73*F73</f>
        <v>0</v>
      </c>
    </row>
    <row r="74" spans="1:14" ht="12.75" x14ac:dyDescent="0.2">
      <c r="A74" s="144"/>
      <c r="B74" s="145"/>
      <c r="C74" s="148"/>
      <c r="D74" s="124"/>
      <c r="E74" s="124"/>
      <c r="F74" s="98"/>
      <c r="G74" s="179"/>
      <c r="H74" s="125"/>
    </row>
    <row r="75" spans="1:14" ht="12.75" x14ac:dyDescent="0.2">
      <c r="A75" s="144" t="s">
        <v>10</v>
      </c>
      <c r="B75" s="145" t="s">
        <v>24</v>
      </c>
      <c r="C75" s="148" t="s">
        <v>23</v>
      </c>
      <c r="D75" s="124">
        <v>1.5</v>
      </c>
      <c r="E75" s="124"/>
      <c r="F75" s="99"/>
      <c r="G75" s="158"/>
      <c r="H75" s="125">
        <f t="shared" ref="H75:H82" si="5">D75*F75</f>
        <v>0</v>
      </c>
    </row>
    <row r="76" spans="1:14" ht="12.75" x14ac:dyDescent="0.2">
      <c r="A76" s="144"/>
      <c r="B76" s="145"/>
      <c r="C76" s="148"/>
      <c r="D76" s="124"/>
      <c r="E76" s="124"/>
      <c r="F76" s="91"/>
      <c r="G76" s="124"/>
      <c r="H76" s="125"/>
    </row>
    <row r="77" spans="1:14" ht="12.75" x14ac:dyDescent="0.2">
      <c r="A77" s="144" t="s">
        <v>11</v>
      </c>
      <c r="B77" s="145" t="s">
        <v>22</v>
      </c>
      <c r="C77" s="148"/>
      <c r="D77" s="149"/>
      <c r="E77" s="149"/>
      <c r="F77" s="91"/>
      <c r="G77" s="124"/>
      <c r="H77" s="125"/>
      <c r="I77" s="180"/>
      <c r="J77" s="181"/>
      <c r="K77" s="182"/>
      <c r="L77" s="183"/>
      <c r="M77" s="183"/>
      <c r="N77" s="184"/>
    </row>
    <row r="78" spans="1:14" s="141" customFormat="1" x14ac:dyDescent="0.2">
      <c r="A78" s="144"/>
      <c r="B78" s="145" t="s">
        <v>214</v>
      </c>
      <c r="C78" s="148" t="s">
        <v>23</v>
      </c>
      <c r="D78" s="124">
        <v>7</v>
      </c>
      <c r="E78" s="124"/>
      <c r="F78" s="94"/>
      <c r="G78" s="124"/>
      <c r="H78" s="125">
        <f t="shared" si="5"/>
        <v>0</v>
      </c>
    </row>
    <row r="79" spans="1:14" s="141" customFormat="1" x14ac:dyDescent="0.2">
      <c r="A79" s="144"/>
      <c r="B79" s="145"/>
      <c r="C79" s="148"/>
      <c r="D79" s="124"/>
      <c r="E79" s="124"/>
      <c r="F79" s="91"/>
      <c r="G79" s="124"/>
      <c r="H79" s="125"/>
    </row>
    <row r="80" spans="1:14" ht="12.75" x14ac:dyDescent="0.2">
      <c r="A80" s="144" t="s">
        <v>14</v>
      </c>
      <c r="B80" s="145" t="s">
        <v>84</v>
      </c>
      <c r="C80" s="148" t="s">
        <v>16</v>
      </c>
      <c r="D80" s="124">
        <f>+D73</f>
        <v>154</v>
      </c>
      <c r="E80" s="124"/>
      <c r="F80" s="94"/>
      <c r="G80" s="124"/>
      <c r="H80" s="125">
        <f t="shared" si="5"/>
        <v>0</v>
      </c>
    </row>
    <row r="81" spans="1:12" ht="12.75" x14ac:dyDescent="0.2">
      <c r="A81" s="144"/>
      <c r="B81" s="145"/>
      <c r="C81" s="148"/>
      <c r="D81" s="124"/>
      <c r="E81" s="124"/>
      <c r="F81" s="91"/>
      <c r="G81" s="124"/>
      <c r="H81" s="125"/>
    </row>
    <row r="82" spans="1:12" ht="12.75" x14ac:dyDescent="0.2">
      <c r="A82" s="144" t="s">
        <v>15</v>
      </c>
      <c r="B82" s="145" t="s">
        <v>44</v>
      </c>
      <c r="C82" s="148" t="s">
        <v>9</v>
      </c>
      <c r="D82" s="124">
        <v>7</v>
      </c>
      <c r="E82" s="124"/>
      <c r="F82" s="94"/>
      <c r="G82" s="124"/>
      <c r="H82" s="125">
        <f t="shared" si="5"/>
        <v>0</v>
      </c>
    </row>
    <row r="83" spans="1:12" ht="12.75" x14ac:dyDescent="0.2">
      <c r="A83" s="144"/>
      <c r="B83" s="145"/>
      <c r="C83" s="148"/>
      <c r="D83" s="124"/>
      <c r="E83" s="124"/>
      <c r="F83" s="91"/>
      <c r="G83" s="124"/>
      <c r="H83" s="125"/>
    </row>
    <row r="84" spans="1:12" ht="25.5" x14ac:dyDescent="0.2">
      <c r="A84" s="144" t="s">
        <v>17</v>
      </c>
      <c r="B84" s="145" t="s">
        <v>42</v>
      </c>
    </row>
    <row r="85" spans="1:12" ht="12.75" x14ac:dyDescent="0.2">
      <c r="A85" s="144"/>
      <c r="B85" s="145"/>
      <c r="C85" s="148" t="s">
        <v>16</v>
      </c>
      <c r="D85" s="124">
        <f>D80</f>
        <v>154</v>
      </c>
      <c r="E85" s="124"/>
      <c r="F85" s="94"/>
      <c r="G85" s="124"/>
      <c r="H85" s="125">
        <f>D85*F85</f>
        <v>0</v>
      </c>
    </row>
    <row r="86" spans="1:12" ht="12.75" x14ac:dyDescent="0.2">
      <c r="A86" s="144"/>
      <c r="B86" s="145"/>
      <c r="C86" s="148"/>
      <c r="D86" s="124"/>
      <c r="E86" s="124"/>
      <c r="F86" s="91"/>
      <c r="G86" s="124"/>
      <c r="H86" s="125"/>
    </row>
    <row r="87" spans="1:12" ht="38.25" x14ac:dyDescent="0.2">
      <c r="A87" s="144" t="s">
        <v>18</v>
      </c>
      <c r="B87" s="145" t="s">
        <v>89</v>
      </c>
      <c r="C87" s="148"/>
      <c r="D87" s="124"/>
      <c r="E87" s="124"/>
      <c r="F87" s="91"/>
      <c r="G87" s="124"/>
      <c r="H87" s="125"/>
    </row>
    <row r="88" spans="1:12" ht="12.75" x14ac:dyDescent="0.2">
      <c r="A88" s="144"/>
      <c r="B88" s="145"/>
      <c r="C88" s="148" t="s">
        <v>16</v>
      </c>
      <c r="D88" s="124">
        <f>D80</f>
        <v>154</v>
      </c>
      <c r="E88" s="124"/>
      <c r="F88" s="94"/>
      <c r="G88" s="124"/>
      <c r="H88" s="125">
        <f>D88*F88</f>
        <v>0</v>
      </c>
    </row>
    <row r="89" spans="1:12" ht="12.75" x14ac:dyDescent="0.2">
      <c r="A89" s="144"/>
      <c r="B89" s="145"/>
      <c r="C89" s="148"/>
      <c r="D89" s="124"/>
      <c r="E89" s="124"/>
      <c r="F89" s="91"/>
      <c r="G89" s="124"/>
      <c r="H89" s="125"/>
    </row>
    <row r="90" spans="1:12" ht="13.5" thickBot="1" x14ac:dyDescent="0.25">
      <c r="A90" s="185"/>
      <c r="B90" s="169" t="s">
        <v>349</v>
      </c>
      <c r="C90" s="152"/>
      <c r="D90" s="170"/>
      <c r="E90" s="170"/>
      <c r="F90" s="101"/>
      <c r="G90" s="170"/>
      <c r="H90" s="154">
        <f>SUM(H73:H89)</f>
        <v>0</v>
      </c>
    </row>
    <row r="91" spans="1:12" ht="13.5" thickTop="1" x14ac:dyDescent="0.2">
      <c r="A91" s="185"/>
      <c r="B91" s="171"/>
      <c r="C91" s="156"/>
      <c r="D91" s="172"/>
      <c r="E91" s="172"/>
      <c r="F91" s="91"/>
      <c r="G91" s="124"/>
      <c r="H91" s="125"/>
    </row>
    <row r="92" spans="1:12" x14ac:dyDescent="0.2">
      <c r="A92" s="185"/>
      <c r="B92" s="171"/>
      <c r="C92" s="122"/>
      <c r="D92" s="186"/>
      <c r="E92" s="186"/>
      <c r="F92" s="97"/>
      <c r="G92" s="157"/>
      <c r="H92" s="187"/>
    </row>
    <row r="93" spans="1:12" x14ac:dyDescent="0.2">
      <c r="A93" s="185"/>
      <c r="B93" s="171"/>
      <c r="C93" s="122"/>
      <c r="D93" s="186"/>
      <c r="E93" s="186"/>
      <c r="F93" s="100"/>
      <c r="G93" s="158"/>
      <c r="H93" s="125"/>
    </row>
    <row r="94" spans="1:12" x14ac:dyDescent="0.2">
      <c r="A94" s="185"/>
      <c r="B94" s="171"/>
      <c r="C94" s="122"/>
      <c r="D94" s="186"/>
      <c r="E94" s="186"/>
      <c r="F94" s="97"/>
      <c r="G94" s="157"/>
      <c r="H94" s="125"/>
    </row>
    <row r="95" spans="1:12" s="175" customFormat="1" ht="12.75" x14ac:dyDescent="0.2">
      <c r="A95" s="185"/>
      <c r="B95" s="188"/>
      <c r="C95" s="156"/>
      <c r="D95" s="172"/>
      <c r="E95" s="172"/>
      <c r="F95" s="100"/>
      <c r="G95" s="158"/>
      <c r="H95" s="189"/>
      <c r="I95" s="190"/>
      <c r="J95" s="190"/>
      <c r="K95" s="190"/>
      <c r="L95" s="190"/>
    </row>
    <row r="96" spans="1:12" ht="13.5" thickBot="1" x14ac:dyDescent="0.25">
      <c r="A96" s="185"/>
      <c r="B96" s="191" t="s">
        <v>348</v>
      </c>
      <c r="C96" s="192"/>
      <c r="D96" s="193"/>
      <c r="E96" s="193"/>
      <c r="F96" s="102"/>
      <c r="G96" s="193"/>
      <c r="H96" s="194">
        <f>H90+H68+H57+H28</f>
        <v>0</v>
      </c>
      <c r="I96" s="195"/>
      <c r="J96" s="195"/>
      <c r="K96" s="195"/>
      <c r="L96" s="195"/>
    </row>
    <row r="97" spans="1:12" ht="12.75" x14ac:dyDescent="0.2">
      <c r="A97" s="185"/>
      <c r="B97" s="188"/>
      <c r="C97" s="156"/>
      <c r="D97" s="172"/>
      <c r="E97" s="172"/>
      <c r="F97" s="97"/>
      <c r="G97" s="157"/>
      <c r="H97" s="189"/>
      <c r="I97" s="195"/>
      <c r="J97" s="195"/>
      <c r="K97" s="195"/>
      <c r="L97" s="195"/>
    </row>
    <row r="98" spans="1:12" ht="12.75" x14ac:dyDescent="0.2">
      <c r="A98" s="196"/>
      <c r="B98" s="197"/>
      <c r="C98" s="198"/>
      <c r="D98" s="199"/>
      <c r="E98" s="199"/>
      <c r="F98" s="97"/>
      <c r="G98" s="157"/>
      <c r="H98" s="189"/>
      <c r="I98" s="195"/>
      <c r="J98" s="195"/>
      <c r="K98" s="195"/>
      <c r="L98" s="195"/>
    </row>
    <row r="99" spans="1:12" ht="12.75" x14ac:dyDescent="0.2">
      <c r="A99" s="196"/>
      <c r="B99" s="197"/>
      <c r="C99" s="198"/>
      <c r="D99" s="199"/>
      <c r="E99" s="200"/>
      <c r="F99" s="103"/>
      <c r="G99" s="201"/>
      <c r="H99" s="202"/>
      <c r="I99" s="195"/>
      <c r="J99" s="195"/>
      <c r="K99" s="195"/>
      <c r="L99" s="195"/>
    </row>
    <row r="100" spans="1:12" ht="12.75" x14ac:dyDescent="0.2">
      <c r="A100" s="196"/>
      <c r="B100" s="197"/>
      <c r="C100" s="198"/>
      <c r="D100" s="199"/>
      <c r="E100" s="200"/>
      <c r="F100" s="103"/>
      <c r="G100" s="201"/>
      <c r="H100" s="202"/>
      <c r="I100" s="195"/>
      <c r="J100" s="195"/>
      <c r="K100" s="195"/>
      <c r="L100" s="195"/>
    </row>
    <row r="101" spans="1:12" ht="12.75" x14ac:dyDescent="0.2">
      <c r="A101" s="196"/>
      <c r="B101" s="197"/>
      <c r="C101" s="198"/>
      <c r="D101" s="199"/>
      <c r="E101" s="200"/>
      <c r="F101" s="104"/>
      <c r="G101" s="203"/>
      <c r="H101" s="202"/>
      <c r="I101" s="195"/>
      <c r="J101" s="195"/>
      <c r="K101" s="195"/>
      <c r="L101" s="195"/>
    </row>
    <row r="102" spans="1:12" ht="12.75" x14ac:dyDescent="0.2">
      <c r="A102" s="196"/>
      <c r="B102" s="197"/>
      <c r="C102" s="198"/>
      <c r="D102" s="199"/>
      <c r="E102" s="200"/>
      <c r="I102" s="195"/>
      <c r="J102" s="195"/>
      <c r="K102" s="195"/>
      <c r="L102" s="195"/>
    </row>
    <row r="103" spans="1:12" ht="12.75" x14ac:dyDescent="0.2">
      <c r="A103" s="196"/>
      <c r="B103" s="197"/>
      <c r="C103" s="198"/>
      <c r="D103" s="199"/>
      <c r="E103" s="200"/>
      <c r="F103" s="105"/>
      <c r="G103" s="204"/>
      <c r="H103" s="202"/>
      <c r="I103" s="195"/>
      <c r="J103" s="195"/>
      <c r="K103" s="195"/>
      <c r="L103" s="195"/>
    </row>
    <row r="104" spans="1:12" ht="12.75" x14ac:dyDescent="0.2">
      <c r="A104" s="196"/>
      <c r="B104" s="197"/>
      <c r="C104" s="198"/>
      <c r="D104" s="199"/>
      <c r="E104" s="200"/>
      <c r="F104" s="106"/>
      <c r="G104" s="205"/>
      <c r="H104" s="206"/>
      <c r="I104" s="195"/>
      <c r="J104" s="195"/>
      <c r="K104" s="195"/>
    </row>
    <row r="105" spans="1:12" ht="12.75" x14ac:dyDescent="0.2">
      <c r="A105" s="196"/>
      <c r="B105" s="197"/>
      <c r="C105" s="198"/>
      <c r="D105" s="199"/>
      <c r="E105" s="200"/>
      <c r="F105" s="106"/>
      <c r="G105" s="205"/>
      <c r="H105" s="206"/>
      <c r="I105" s="195"/>
      <c r="J105" s="195"/>
      <c r="K105" s="195"/>
    </row>
    <row r="106" spans="1:12" ht="12.75" x14ac:dyDescent="0.2">
      <c r="A106" s="196"/>
      <c r="B106" s="197"/>
      <c r="C106" s="198"/>
      <c r="D106" s="199"/>
      <c r="E106" s="200"/>
      <c r="F106" s="106"/>
      <c r="G106" s="205"/>
      <c r="H106" s="206"/>
      <c r="I106" s="195"/>
      <c r="J106" s="195"/>
      <c r="K106" s="195"/>
    </row>
    <row r="107" spans="1:12" ht="12.75" x14ac:dyDescent="0.2">
      <c r="A107" s="196"/>
      <c r="B107" s="197"/>
      <c r="C107" s="198"/>
      <c r="D107" s="199"/>
      <c r="E107" s="200"/>
      <c r="F107" s="106"/>
      <c r="G107" s="205"/>
      <c r="H107" s="206"/>
      <c r="I107" s="195"/>
      <c r="J107" s="195"/>
      <c r="K107" s="195"/>
    </row>
    <row r="108" spans="1:12" ht="12.75" x14ac:dyDescent="0.2">
      <c r="A108" s="196"/>
      <c r="B108" s="197"/>
      <c r="C108" s="198"/>
      <c r="D108" s="199"/>
      <c r="E108" s="200"/>
      <c r="F108" s="106"/>
      <c r="G108" s="205"/>
      <c r="H108" s="206"/>
      <c r="I108" s="195"/>
      <c r="J108" s="195"/>
      <c r="K108" s="195"/>
    </row>
    <row r="109" spans="1:12" ht="12.75" x14ac:dyDescent="0.2">
      <c r="A109" s="196"/>
      <c r="B109" s="197"/>
      <c r="C109" s="198"/>
      <c r="D109" s="199"/>
      <c r="E109" s="200"/>
      <c r="F109" s="106"/>
      <c r="G109" s="205"/>
      <c r="H109" s="206"/>
      <c r="I109" s="195"/>
      <c r="J109" s="195"/>
      <c r="K109" s="195"/>
    </row>
    <row r="110" spans="1:12" ht="12.75" x14ac:dyDescent="0.2">
      <c r="A110" s="196"/>
      <c r="B110" s="197"/>
      <c r="C110" s="198"/>
      <c r="D110" s="199"/>
      <c r="E110" s="200"/>
      <c r="F110" s="106"/>
      <c r="G110" s="205"/>
      <c r="H110" s="206"/>
      <c r="I110" s="195"/>
      <c r="J110" s="195"/>
      <c r="K110" s="195"/>
    </row>
    <row r="111" spans="1:12" ht="12.75" x14ac:dyDescent="0.2">
      <c r="A111" s="196"/>
      <c r="B111" s="197"/>
      <c r="C111" s="198"/>
      <c r="D111" s="199"/>
      <c r="E111" s="200"/>
      <c r="F111" s="106"/>
      <c r="G111" s="205"/>
      <c r="H111" s="206"/>
      <c r="I111" s="195"/>
      <c r="J111" s="195"/>
      <c r="K111" s="195"/>
    </row>
    <row r="112" spans="1:12" ht="12.75" x14ac:dyDescent="0.2">
      <c r="A112" s="196"/>
      <c r="B112" s="197"/>
      <c r="C112" s="198"/>
      <c r="D112" s="199"/>
      <c r="E112" s="200"/>
      <c r="F112" s="106"/>
      <c r="G112" s="205"/>
      <c r="H112" s="206"/>
      <c r="I112" s="195"/>
      <c r="J112" s="195"/>
      <c r="K112" s="195"/>
    </row>
    <row r="113" spans="1:11" ht="12.75" x14ac:dyDescent="0.2">
      <c r="A113" s="196"/>
      <c r="B113" s="197"/>
      <c r="C113" s="198"/>
      <c r="D113" s="199"/>
      <c r="E113" s="200"/>
      <c r="F113" s="106"/>
      <c r="G113" s="205"/>
      <c r="H113" s="206"/>
      <c r="I113" s="195"/>
      <c r="J113" s="195"/>
      <c r="K113" s="195"/>
    </row>
    <row r="114" spans="1:11" ht="12.75" x14ac:dyDescent="0.2">
      <c r="A114" s="196"/>
      <c r="B114" s="197"/>
      <c r="C114" s="198"/>
      <c r="D114" s="199"/>
      <c r="E114" s="200"/>
      <c r="F114" s="106"/>
      <c r="G114" s="205"/>
      <c r="H114" s="206"/>
      <c r="I114" s="195"/>
      <c r="J114" s="195"/>
      <c r="K114" s="195"/>
    </row>
    <row r="115" spans="1:11" ht="12.75" x14ac:dyDescent="0.2">
      <c r="A115" s="196"/>
      <c r="B115" s="197"/>
      <c r="C115" s="198"/>
      <c r="D115" s="199"/>
      <c r="E115" s="200"/>
      <c r="F115" s="106"/>
      <c r="G115" s="205"/>
      <c r="H115" s="206"/>
      <c r="I115" s="195"/>
      <c r="J115" s="195"/>
      <c r="K115" s="195"/>
    </row>
    <row r="116" spans="1:11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1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1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1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1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1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1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1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1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1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1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1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1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4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4" ht="12.75" x14ac:dyDescent="0.2">
      <c r="A338" s="196"/>
      <c r="B338" s="197"/>
      <c r="C338" s="198"/>
      <c r="D338" s="199"/>
      <c r="E338" s="200"/>
    </row>
    <row r="339" spans="1:14" ht="12.75" x14ac:dyDescent="0.2">
      <c r="A339" s="196"/>
      <c r="B339" s="197"/>
      <c r="C339" s="198"/>
      <c r="D339" s="199"/>
      <c r="E339" s="200"/>
    </row>
    <row r="340" spans="1:14" ht="12.75" x14ac:dyDescent="0.2">
      <c r="A340" s="196"/>
      <c r="B340" s="197"/>
      <c r="C340" s="198"/>
      <c r="D340" s="199"/>
      <c r="E340" s="200"/>
    </row>
    <row r="341" spans="1:14" ht="12.75" x14ac:dyDescent="0.2">
      <c r="A341" s="196"/>
      <c r="B341" s="197"/>
      <c r="C341" s="198"/>
      <c r="D341" s="199"/>
      <c r="E341" s="200"/>
    </row>
    <row r="342" spans="1:14" ht="12.75" x14ac:dyDescent="0.2">
      <c r="A342" s="196"/>
      <c r="B342" s="197"/>
      <c r="C342" s="198"/>
      <c r="D342" s="199"/>
      <c r="E342" s="200"/>
    </row>
    <row r="343" spans="1:14" ht="12.75" x14ac:dyDescent="0.2">
      <c r="A343" s="196"/>
      <c r="B343" s="197"/>
      <c r="C343" s="198"/>
      <c r="D343" s="199"/>
      <c r="E343" s="200"/>
    </row>
    <row r="344" spans="1:14" ht="12.75" x14ac:dyDescent="0.2">
      <c r="A344" s="196"/>
      <c r="B344" s="197"/>
      <c r="C344" s="198"/>
      <c r="D344" s="199"/>
      <c r="E344" s="200"/>
    </row>
    <row r="345" spans="1:14" ht="12.75" x14ac:dyDescent="0.2">
      <c r="A345" s="196"/>
      <c r="B345" s="197"/>
      <c r="C345" s="198"/>
      <c r="D345" s="199"/>
      <c r="E345" s="200"/>
    </row>
    <row r="346" spans="1:14" ht="12.75" x14ac:dyDescent="0.2">
      <c r="A346" s="196"/>
      <c r="B346" s="197"/>
      <c r="C346" s="198"/>
      <c r="D346" s="199"/>
      <c r="E346" s="200"/>
    </row>
    <row r="347" spans="1:14" ht="12.75" x14ac:dyDescent="0.2">
      <c r="A347" s="196"/>
      <c r="B347" s="197"/>
      <c r="C347" s="198"/>
      <c r="D347" s="199"/>
      <c r="E347" s="200"/>
    </row>
    <row r="348" spans="1:14" ht="12.75" x14ac:dyDescent="0.2">
      <c r="A348" s="196"/>
      <c r="B348" s="197"/>
      <c r="C348" s="198"/>
      <c r="D348" s="199"/>
      <c r="E348" s="200"/>
    </row>
    <row r="349" spans="1:14" s="119" customFormat="1" ht="12.75" x14ac:dyDescent="0.2">
      <c r="A349" s="196"/>
      <c r="B349" s="197"/>
      <c r="C349" s="198"/>
      <c r="D349" s="199"/>
      <c r="E349" s="200"/>
      <c r="F349" s="90"/>
      <c r="H349" s="120"/>
      <c r="I349" s="1"/>
      <c r="J349" s="1"/>
      <c r="K349" s="1"/>
      <c r="L349" s="1"/>
      <c r="M349" s="1"/>
      <c r="N349" s="1"/>
    </row>
    <row r="350" spans="1:14" s="119" customFormat="1" ht="12.75" x14ac:dyDescent="0.2">
      <c r="A350" s="196"/>
      <c r="B350" s="197"/>
      <c r="C350" s="198"/>
      <c r="D350" s="199"/>
      <c r="E350" s="200"/>
      <c r="F350" s="90"/>
      <c r="H350" s="120"/>
      <c r="I350" s="1"/>
      <c r="J350" s="1"/>
      <c r="K350" s="1"/>
      <c r="L350" s="1"/>
      <c r="M350" s="1"/>
      <c r="N350" s="1"/>
    </row>
    <row r="351" spans="1:14" s="119" customFormat="1" ht="12.75" x14ac:dyDescent="0.2">
      <c r="A351" s="196"/>
      <c r="B351" s="197"/>
      <c r="C351" s="198"/>
      <c r="D351" s="199"/>
      <c r="E351" s="200"/>
      <c r="F351" s="90"/>
      <c r="H351" s="120"/>
      <c r="I351" s="1"/>
      <c r="J351" s="1"/>
      <c r="K351" s="1"/>
      <c r="L351" s="1"/>
      <c r="M351" s="1"/>
      <c r="N351" s="1"/>
    </row>
    <row r="352" spans="1:14" s="119" customFormat="1" ht="12.75" x14ac:dyDescent="0.2">
      <c r="A352" s="196"/>
      <c r="B352" s="197"/>
      <c r="C352" s="198"/>
      <c r="D352" s="199"/>
      <c r="E352" s="200"/>
      <c r="F352" s="90"/>
      <c r="H352" s="120"/>
      <c r="I352" s="1"/>
      <c r="J352" s="1"/>
      <c r="K352" s="1"/>
      <c r="L352" s="1"/>
      <c r="M352" s="1"/>
      <c r="N352" s="1"/>
    </row>
    <row r="353" spans="1:14" s="119" customFormat="1" ht="12.75" x14ac:dyDescent="0.2">
      <c r="A353" s="196"/>
      <c r="B353" s="197"/>
      <c r="C353" s="198"/>
      <c r="D353" s="199"/>
      <c r="E353" s="200"/>
      <c r="F353" s="90"/>
      <c r="H353" s="120"/>
      <c r="I353" s="1"/>
      <c r="J353" s="1"/>
      <c r="K353" s="1"/>
      <c r="L353" s="1"/>
      <c r="M353" s="1"/>
      <c r="N353" s="1"/>
    </row>
    <row r="354" spans="1:14" s="119" customFormat="1" ht="12.75" x14ac:dyDescent="0.2">
      <c r="A354" s="196"/>
      <c r="B354" s="197"/>
      <c r="C354" s="198"/>
      <c r="D354" s="199"/>
      <c r="E354" s="200"/>
      <c r="F354" s="90"/>
      <c r="H354" s="120"/>
      <c r="I354" s="1"/>
      <c r="J354" s="1"/>
      <c r="K354" s="1"/>
      <c r="L354" s="1"/>
      <c r="M354" s="1"/>
      <c r="N354" s="1"/>
    </row>
    <row r="355" spans="1:14" s="119" customFormat="1" ht="12.75" x14ac:dyDescent="0.2">
      <c r="A355" s="196"/>
      <c r="B355" s="197"/>
      <c r="C355" s="198"/>
      <c r="D355" s="199"/>
      <c r="E355" s="200"/>
      <c r="F355" s="90"/>
      <c r="H355" s="120"/>
      <c r="I355" s="1"/>
      <c r="J355" s="1"/>
      <c r="K355" s="1"/>
      <c r="L355" s="1"/>
      <c r="M355" s="1"/>
      <c r="N355" s="1"/>
    </row>
    <row r="356" spans="1:14" s="119" customFormat="1" ht="12.75" x14ac:dyDescent="0.2">
      <c r="A356" s="196"/>
      <c r="B356" s="197"/>
      <c r="C356" s="198"/>
      <c r="D356" s="199"/>
      <c r="E356" s="200"/>
      <c r="F356" s="90"/>
      <c r="H356" s="120"/>
      <c r="I356" s="1"/>
      <c r="J356" s="1"/>
      <c r="K356" s="1"/>
      <c r="L356" s="1"/>
      <c r="M356" s="1"/>
      <c r="N356" s="1"/>
    </row>
    <row r="357" spans="1:14" s="119" customFormat="1" ht="12.75" x14ac:dyDescent="0.2">
      <c r="A357" s="196"/>
      <c r="B357" s="197"/>
      <c r="C357" s="198"/>
      <c r="D357" s="199"/>
      <c r="E357" s="200"/>
      <c r="F357" s="90"/>
      <c r="H357" s="120"/>
      <c r="I357" s="1"/>
      <c r="J357" s="1"/>
      <c r="K357" s="1"/>
      <c r="L357" s="1"/>
      <c r="M357" s="1"/>
      <c r="N357" s="1"/>
    </row>
    <row r="358" spans="1:14" s="119" customFormat="1" ht="12.75" x14ac:dyDescent="0.2">
      <c r="A358" s="196"/>
      <c r="B358" s="197"/>
      <c r="C358" s="198"/>
      <c r="D358" s="199"/>
      <c r="E358" s="200"/>
      <c r="F358" s="90"/>
      <c r="H358" s="120"/>
      <c r="I358" s="1"/>
      <c r="J358" s="1"/>
      <c r="K358" s="1"/>
      <c r="L358" s="1"/>
      <c r="M358" s="1"/>
      <c r="N358" s="1"/>
    </row>
    <row r="359" spans="1:14" s="119" customFormat="1" ht="12.75" x14ac:dyDescent="0.2">
      <c r="A359" s="196"/>
      <c r="B359" s="197"/>
      <c r="C359" s="198"/>
      <c r="D359" s="199"/>
      <c r="E359" s="200"/>
      <c r="F359" s="90"/>
      <c r="H359" s="120"/>
      <c r="I359" s="1"/>
      <c r="J359" s="1"/>
      <c r="K359" s="1"/>
      <c r="L359" s="1"/>
      <c r="M359" s="1"/>
      <c r="N359" s="1"/>
    </row>
    <row r="360" spans="1:14" s="119" customFormat="1" ht="12.75" x14ac:dyDescent="0.2">
      <c r="A360" s="196"/>
      <c r="B360" s="197"/>
      <c r="C360" s="198"/>
      <c r="D360" s="199"/>
      <c r="E360" s="200"/>
      <c r="F360" s="90"/>
      <c r="H360" s="120"/>
      <c r="I360" s="1"/>
      <c r="J360" s="1"/>
      <c r="K360" s="1"/>
      <c r="L360" s="1"/>
      <c r="M360" s="1"/>
      <c r="N360" s="1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207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207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207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207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207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207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207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207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207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207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207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207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114"/>
      <c r="B1076" s="208"/>
      <c r="C1076" s="165"/>
      <c r="D1076" s="166"/>
      <c r="E1076" s="209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114"/>
      <c r="B1077" s="208"/>
      <c r="C1077" s="165"/>
      <c r="D1077" s="166"/>
      <c r="E1077" s="209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114"/>
      <c r="B1078" s="208"/>
      <c r="C1078" s="165"/>
      <c r="D1078" s="166"/>
      <c r="E1078" s="209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114"/>
      <c r="B1079" s="208"/>
      <c r="C1079" s="165"/>
      <c r="D1079" s="166"/>
      <c r="E1079" s="209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114"/>
      <c r="B1080" s="208"/>
      <c r="C1080" s="165"/>
      <c r="D1080" s="166"/>
      <c r="E1080" s="209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114"/>
      <c r="B1081" s="208"/>
      <c r="C1081" s="165"/>
      <c r="D1081" s="166"/>
      <c r="E1081" s="209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114"/>
      <c r="B1082" s="208"/>
      <c r="C1082" s="165"/>
      <c r="D1082" s="166"/>
      <c r="E1082" s="209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114"/>
      <c r="B1083" s="208"/>
      <c r="C1083" s="165"/>
      <c r="D1083" s="166"/>
      <c r="E1083" s="209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114"/>
      <c r="B1084" s="208"/>
      <c r="C1084" s="165"/>
      <c r="D1084" s="166"/>
      <c r="E1084" s="209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114"/>
      <c r="B1085" s="208"/>
      <c r="C1085" s="165"/>
      <c r="D1085" s="166"/>
      <c r="E1085" s="209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114"/>
      <c r="B1086" s="208"/>
      <c r="C1086" s="165"/>
      <c r="D1086" s="166"/>
      <c r="E1086" s="209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114"/>
      <c r="B1087" s="208"/>
      <c r="C1087" s="165"/>
      <c r="D1087" s="166"/>
      <c r="E1087" s="209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1567"/>
  <sheetViews>
    <sheetView view="pageBreakPreview" zoomScale="115" zoomScaleNormal="100" zoomScaleSheetLayoutView="115" workbookViewId="0">
      <selection activeCell="H20" sqref="H20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229" customWidth="1"/>
    <col min="5" max="5" width="0.85546875" style="230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8" ht="25.5" x14ac:dyDescent="0.2">
      <c r="A1" s="109" t="s">
        <v>0</v>
      </c>
      <c r="B1" s="109" t="s">
        <v>3</v>
      </c>
      <c r="C1" s="110" t="s">
        <v>4</v>
      </c>
      <c r="D1" s="210" t="s">
        <v>5</v>
      </c>
      <c r="E1" s="210"/>
      <c r="F1" s="89"/>
      <c r="G1" s="112"/>
      <c r="H1" s="113" t="s">
        <v>57</v>
      </c>
    </row>
    <row r="2" spans="1:8" x14ac:dyDescent="0.2">
      <c r="D2" s="211"/>
      <c r="E2" s="212"/>
    </row>
    <row r="3" spans="1:8" s="175" customFormat="1" ht="12.75" x14ac:dyDescent="0.2">
      <c r="A3" s="213"/>
      <c r="B3" s="274" t="s">
        <v>270</v>
      </c>
      <c r="C3" s="215"/>
      <c r="D3" s="215"/>
      <c r="E3" s="216"/>
      <c r="F3" s="281"/>
      <c r="G3" s="216"/>
      <c r="H3" s="217"/>
    </row>
    <row r="4" spans="1:8" ht="15.75" x14ac:dyDescent="0.2">
      <c r="A4" s="218"/>
      <c r="B4" s="218"/>
      <c r="C4" s="219"/>
      <c r="D4" s="219"/>
      <c r="E4" s="220"/>
      <c r="F4" s="282"/>
      <c r="G4" s="220"/>
      <c r="H4" s="221"/>
    </row>
    <row r="5" spans="1:8" s="175" customFormat="1" ht="12.75" x14ac:dyDescent="0.2">
      <c r="A5" s="222"/>
      <c r="B5" s="131" t="s">
        <v>103</v>
      </c>
      <c r="C5" s="223"/>
      <c r="D5" s="224"/>
      <c r="E5" s="224"/>
      <c r="F5" s="283"/>
      <c r="G5" s="225"/>
      <c r="H5" s="226"/>
    </row>
    <row r="6" spans="1:8" x14ac:dyDescent="0.2">
      <c r="A6" s="208"/>
      <c r="D6" s="211"/>
      <c r="E6" s="211"/>
      <c r="F6" s="283"/>
      <c r="G6" s="225"/>
      <c r="H6" s="226"/>
    </row>
    <row r="7" spans="1:8" s="175" customFormat="1" ht="12.75" x14ac:dyDescent="0.2">
      <c r="A7" s="213" t="s">
        <v>29</v>
      </c>
      <c r="B7" s="213" t="s">
        <v>7</v>
      </c>
      <c r="C7" s="198"/>
      <c r="D7" s="227"/>
      <c r="E7" s="227"/>
      <c r="F7" s="283"/>
      <c r="G7" s="225"/>
      <c r="H7" s="226"/>
    </row>
    <row r="8" spans="1:8" x14ac:dyDescent="0.2">
      <c r="D8" s="211"/>
      <c r="E8" s="211"/>
      <c r="F8" s="283"/>
      <c r="G8" s="225"/>
      <c r="H8" s="226"/>
    </row>
    <row r="9" spans="1:8" ht="25.5" x14ac:dyDescent="0.2">
      <c r="A9" s="228" t="s">
        <v>1</v>
      </c>
      <c r="B9" s="145" t="s">
        <v>8</v>
      </c>
    </row>
    <row r="10" spans="1:8" ht="12.75" x14ac:dyDescent="0.2">
      <c r="A10" s="228"/>
      <c r="B10" s="145"/>
      <c r="C10" s="165" t="s">
        <v>6</v>
      </c>
      <c r="D10" s="231">
        <v>157</v>
      </c>
      <c r="E10" s="231"/>
      <c r="F10" s="94"/>
      <c r="G10" s="124"/>
      <c r="H10" s="125">
        <f>D10*F10</f>
        <v>0</v>
      </c>
    </row>
    <row r="11" spans="1:8" ht="12.75" x14ac:dyDescent="0.2">
      <c r="A11" s="175"/>
      <c r="B11" s="232"/>
      <c r="C11" s="165"/>
      <c r="D11" s="231"/>
      <c r="E11" s="231"/>
      <c r="F11" s="91"/>
      <c r="G11" s="124"/>
      <c r="H11" s="125"/>
    </row>
    <row r="12" spans="1:8" ht="25.5" x14ac:dyDescent="0.2">
      <c r="A12" s="228">
        <v>2</v>
      </c>
      <c r="B12" s="180" t="s">
        <v>2</v>
      </c>
      <c r="C12" s="233"/>
      <c r="D12" s="231"/>
      <c r="E12" s="231"/>
      <c r="F12" s="91"/>
      <c r="G12" s="124"/>
      <c r="H12" s="125"/>
    </row>
    <row r="13" spans="1:8" ht="12.75" x14ac:dyDescent="0.2">
      <c r="A13" s="228"/>
      <c r="B13" s="180"/>
      <c r="C13" s="165" t="s">
        <v>9</v>
      </c>
      <c r="D13" s="179">
        <v>43</v>
      </c>
      <c r="E13" s="179"/>
      <c r="F13" s="94"/>
      <c r="G13" s="124"/>
      <c r="H13" s="125">
        <f>D13*F13</f>
        <v>0</v>
      </c>
    </row>
    <row r="14" spans="1:8" ht="12.75" x14ac:dyDescent="0.2">
      <c r="A14" s="175"/>
      <c r="B14" s="232"/>
      <c r="C14" s="165"/>
      <c r="D14" s="179"/>
      <c r="E14" s="179"/>
      <c r="F14" s="91"/>
      <c r="G14" s="124"/>
      <c r="H14" s="125"/>
    </row>
    <row r="15" spans="1:8" ht="25.5" x14ac:dyDescent="0.2">
      <c r="A15" s="228" t="s">
        <v>11</v>
      </c>
      <c r="B15" s="180" t="s">
        <v>34</v>
      </c>
      <c r="C15" s="165"/>
      <c r="D15" s="179"/>
      <c r="E15" s="179"/>
      <c r="F15" s="91"/>
      <c r="G15" s="124"/>
      <c r="H15" s="125"/>
    </row>
    <row r="16" spans="1:8" ht="12.75" x14ac:dyDescent="0.2">
      <c r="A16" s="228"/>
      <c r="B16" s="145" t="s">
        <v>35</v>
      </c>
      <c r="C16" s="148" t="s">
        <v>9</v>
      </c>
      <c r="D16" s="124">
        <v>18</v>
      </c>
      <c r="E16" s="179"/>
      <c r="F16" s="94"/>
      <c r="G16" s="124"/>
      <c r="H16" s="125">
        <f>D16*F16</f>
        <v>0</v>
      </c>
    </row>
    <row r="17" spans="1:8" ht="12.75" x14ac:dyDescent="0.2">
      <c r="A17" s="228"/>
      <c r="B17" s="145" t="s">
        <v>92</v>
      </c>
      <c r="C17" s="148" t="s">
        <v>9</v>
      </c>
      <c r="D17" s="124">
        <v>6</v>
      </c>
      <c r="E17" s="179"/>
      <c r="F17" s="94"/>
      <c r="G17" s="124"/>
      <c r="H17" s="125">
        <f>D17*F17</f>
        <v>0</v>
      </c>
    </row>
    <row r="18" spans="1:8" ht="12.75" x14ac:dyDescent="0.2">
      <c r="A18" s="228"/>
      <c r="B18" s="145" t="s">
        <v>106</v>
      </c>
      <c r="C18" s="148" t="s">
        <v>9</v>
      </c>
      <c r="D18" s="124">
        <v>3</v>
      </c>
      <c r="E18" s="179"/>
      <c r="F18" s="94"/>
      <c r="G18" s="124"/>
      <c r="H18" s="125">
        <f>D18*F18</f>
        <v>0</v>
      </c>
    </row>
    <row r="19" spans="1:8" x14ac:dyDescent="0.2">
      <c r="A19" s="175"/>
      <c r="B19" s="232"/>
      <c r="C19" s="233"/>
      <c r="D19" s="179"/>
      <c r="E19" s="179"/>
      <c r="F19" s="107"/>
      <c r="G19" s="124"/>
      <c r="H19" s="125"/>
    </row>
    <row r="20" spans="1:8" ht="76.5" x14ac:dyDescent="0.2">
      <c r="A20" s="228" t="s">
        <v>14</v>
      </c>
      <c r="B20" s="145" t="s">
        <v>74</v>
      </c>
      <c r="C20" s="165"/>
      <c r="D20" s="179"/>
      <c r="E20" s="179"/>
      <c r="F20" s="107"/>
      <c r="G20" s="141"/>
      <c r="H20" s="147"/>
    </row>
    <row r="21" spans="1:8" x14ac:dyDescent="0.2">
      <c r="A21" s="228"/>
      <c r="B21" s="145" t="s">
        <v>35</v>
      </c>
      <c r="C21" s="148" t="s">
        <v>9</v>
      </c>
      <c r="D21" s="124">
        <f>+D16</f>
        <v>18</v>
      </c>
      <c r="E21" s="179"/>
      <c r="F21" s="94"/>
      <c r="G21" s="141"/>
      <c r="H21" s="125">
        <f>D21*F21</f>
        <v>0</v>
      </c>
    </row>
    <row r="22" spans="1:8" ht="12.75" x14ac:dyDescent="0.2">
      <c r="A22" s="228"/>
      <c r="B22" s="145" t="s">
        <v>92</v>
      </c>
      <c r="C22" s="148" t="s">
        <v>9</v>
      </c>
      <c r="D22" s="124">
        <f>D17</f>
        <v>6</v>
      </c>
      <c r="E22" s="179"/>
      <c r="F22" s="94"/>
      <c r="G22" s="124"/>
      <c r="H22" s="125">
        <f>D22*F22</f>
        <v>0</v>
      </c>
    </row>
    <row r="23" spans="1:8" ht="12.75" x14ac:dyDescent="0.2">
      <c r="A23" s="228"/>
      <c r="B23" s="145" t="s">
        <v>106</v>
      </c>
      <c r="C23" s="148" t="s">
        <v>9</v>
      </c>
      <c r="D23" s="124">
        <f>+D18</f>
        <v>3</v>
      </c>
      <c r="E23" s="179"/>
      <c r="F23" s="94"/>
      <c r="G23" s="124"/>
      <c r="H23" s="125">
        <f>D23*F23</f>
        <v>0</v>
      </c>
    </row>
    <row r="24" spans="1:8" ht="12.75" x14ac:dyDescent="0.2">
      <c r="A24" s="175"/>
      <c r="B24" s="232"/>
      <c r="C24" s="233"/>
      <c r="D24" s="179"/>
      <c r="E24" s="179"/>
      <c r="F24" s="91"/>
      <c r="G24" s="124"/>
      <c r="H24" s="125"/>
    </row>
    <row r="25" spans="1:8" ht="54.75" customHeight="1" x14ac:dyDescent="0.2">
      <c r="A25" s="228" t="s">
        <v>15</v>
      </c>
      <c r="B25" s="180" t="s">
        <v>271</v>
      </c>
      <c r="C25" s="165"/>
      <c r="D25" s="179"/>
      <c r="E25" s="179"/>
      <c r="F25" s="91"/>
      <c r="G25" s="124"/>
      <c r="H25" s="125"/>
    </row>
    <row r="26" spans="1:8" ht="12.75" x14ac:dyDescent="0.2">
      <c r="A26" s="228"/>
      <c r="B26" s="180" t="s">
        <v>38</v>
      </c>
      <c r="C26" s="165" t="s">
        <v>13</v>
      </c>
      <c r="D26" s="179">
        <f>D10*2</f>
        <v>314</v>
      </c>
      <c r="E26" s="179"/>
      <c r="F26" s="94"/>
      <c r="G26" s="124"/>
      <c r="H26" s="125">
        <f>D26*F26</f>
        <v>0</v>
      </c>
    </row>
    <row r="27" spans="1:8" ht="12.75" x14ac:dyDescent="0.2">
      <c r="A27" s="228"/>
      <c r="B27" s="180" t="s">
        <v>40</v>
      </c>
      <c r="C27" s="165" t="s">
        <v>13</v>
      </c>
      <c r="D27" s="179">
        <f>D26</f>
        <v>314</v>
      </c>
      <c r="E27" s="179"/>
      <c r="F27" s="94"/>
      <c r="G27" s="124"/>
      <c r="H27" s="125">
        <f>D27*F27</f>
        <v>0</v>
      </c>
    </row>
    <row r="28" spans="1:8" ht="12.75" x14ac:dyDescent="0.2">
      <c r="A28" s="228"/>
      <c r="B28" s="180"/>
      <c r="C28" s="165"/>
      <c r="D28" s="179"/>
      <c r="E28" s="179"/>
      <c r="F28" s="91"/>
      <c r="G28" s="124"/>
      <c r="H28" s="125"/>
    </row>
    <row r="29" spans="1:8" ht="43.5" customHeight="1" x14ac:dyDescent="0.2">
      <c r="A29" s="228" t="s">
        <v>17</v>
      </c>
      <c r="B29" s="180" t="s">
        <v>68</v>
      </c>
    </row>
    <row r="30" spans="1:8" ht="12.75" x14ac:dyDescent="0.2">
      <c r="A30" s="228"/>
      <c r="B30" s="180"/>
      <c r="C30" s="165" t="s">
        <v>13</v>
      </c>
      <c r="D30" s="231">
        <v>17</v>
      </c>
      <c r="E30" s="231"/>
      <c r="F30" s="94"/>
      <c r="G30" s="124"/>
      <c r="H30" s="125">
        <f>D30*F30</f>
        <v>0</v>
      </c>
    </row>
    <row r="31" spans="1:8" ht="12.75" x14ac:dyDescent="0.2">
      <c r="A31" s="228"/>
      <c r="B31" s="180"/>
      <c r="C31" s="165"/>
      <c r="D31" s="179"/>
      <c r="E31" s="179"/>
      <c r="F31" s="91"/>
      <c r="G31" s="124"/>
      <c r="H31" s="125"/>
    </row>
    <row r="32" spans="1:8" s="175" customFormat="1" ht="13.5" thickBot="1" x14ac:dyDescent="0.25">
      <c r="A32" s="228"/>
      <c r="B32" s="234" t="s">
        <v>77</v>
      </c>
      <c r="C32" s="235"/>
      <c r="D32" s="236"/>
      <c r="E32" s="236"/>
      <c r="F32" s="96"/>
      <c r="G32" s="153"/>
      <c r="H32" s="154">
        <f>SUM(H10:H30)</f>
        <v>0</v>
      </c>
    </row>
    <row r="33" spans="1:8" s="175" customFormat="1" ht="13.5" thickTop="1" x14ac:dyDescent="0.2">
      <c r="A33" s="228"/>
      <c r="B33" s="275"/>
      <c r="C33" s="198"/>
      <c r="D33" s="276"/>
      <c r="E33" s="276"/>
      <c r="F33" s="293"/>
      <c r="G33" s="277"/>
      <c r="H33" s="135"/>
    </row>
    <row r="34" spans="1:8" ht="12.75" x14ac:dyDescent="0.2">
      <c r="A34" s="228"/>
      <c r="B34" s="208"/>
      <c r="C34" s="165"/>
      <c r="D34" s="231"/>
      <c r="E34" s="231"/>
      <c r="F34" s="98"/>
      <c r="G34" s="179"/>
      <c r="H34" s="187"/>
    </row>
    <row r="35" spans="1:8" s="175" customFormat="1" ht="12.75" x14ac:dyDescent="0.2">
      <c r="A35" s="213" t="s">
        <v>30</v>
      </c>
      <c r="B35" s="213" t="s">
        <v>36</v>
      </c>
      <c r="C35" s="198"/>
      <c r="D35" s="227"/>
      <c r="E35" s="227"/>
      <c r="F35" s="98"/>
      <c r="G35" s="179"/>
      <c r="H35" s="187"/>
    </row>
    <row r="36" spans="1:8" ht="12.75" x14ac:dyDescent="0.2">
      <c r="A36" s="1"/>
      <c r="B36" s="237"/>
      <c r="C36" s="219"/>
      <c r="D36" s="231"/>
      <c r="E36" s="231"/>
      <c r="F36" s="283"/>
      <c r="G36" s="225"/>
      <c r="H36" s="226"/>
    </row>
    <row r="37" spans="1:8" ht="25.5" x14ac:dyDescent="0.2">
      <c r="A37" s="228" t="s">
        <v>1</v>
      </c>
      <c r="B37" s="180" t="s">
        <v>45</v>
      </c>
    </row>
    <row r="38" spans="1:8" ht="12.75" x14ac:dyDescent="0.2">
      <c r="A38" s="228"/>
      <c r="B38" s="180"/>
      <c r="C38" s="165" t="s">
        <v>12</v>
      </c>
      <c r="D38" s="231">
        <v>7</v>
      </c>
      <c r="E38" s="231"/>
      <c r="F38" s="94"/>
      <c r="G38" s="124"/>
      <c r="H38" s="125">
        <f>D38*F38</f>
        <v>0</v>
      </c>
    </row>
    <row r="39" spans="1:8" ht="12.75" x14ac:dyDescent="0.2">
      <c r="A39" s="175"/>
      <c r="B39" s="232"/>
      <c r="C39" s="233"/>
      <c r="D39" s="231"/>
      <c r="E39" s="231"/>
      <c r="F39" s="91"/>
      <c r="G39" s="124"/>
      <c r="H39" s="125"/>
    </row>
    <row r="40" spans="1:8" ht="25.5" x14ac:dyDescent="0.2">
      <c r="A40" s="144" t="s">
        <v>10</v>
      </c>
      <c r="B40" s="145" t="s">
        <v>90</v>
      </c>
      <c r="C40" s="148"/>
      <c r="D40" s="124"/>
      <c r="E40" s="124"/>
      <c r="F40" s="91"/>
      <c r="G40" s="124"/>
      <c r="H40" s="125"/>
    </row>
    <row r="41" spans="1:8" ht="12.75" x14ac:dyDescent="0.2">
      <c r="A41" s="144"/>
      <c r="B41" s="145" t="s">
        <v>65</v>
      </c>
      <c r="C41" s="148"/>
      <c r="D41" s="124"/>
      <c r="E41" s="124"/>
      <c r="F41" s="91"/>
      <c r="G41" s="124"/>
      <c r="H41" s="125"/>
    </row>
    <row r="42" spans="1:8" ht="12.75" x14ac:dyDescent="0.2">
      <c r="A42" s="144"/>
      <c r="B42" s="161" t="s">
        <v>272</v>
      </c>
      <c r="C42" s="148" t="s">
        <v>12</v>
      </c>
      <c r="D42" s="124">
        <v>132</v>
      </c>
      <c r="E42" s="124"/>
      <c r="F42" s="94"/>
      <c r="G42" s="124"/>
      <c r="H42" s="125">
        <f t="shared" ref="H42" si="0">D42*F42</f>
        <v>0</v>
      </c>
    </row>
    <row r="43" spans="1:8" ht="12.75" x14ac:dyDescent="0.2">
      <c r="A43" s="144"/>
      <c r="B43" s="145" t="s">
        <v>66</v>
      </c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61" t="s">
        <v>273</v>
      </c>
      <c r="C44" s="148" t="s">
        <v>12</v>
      </c>
      <c r="D44" s="124">
        <v>3</v>
      </c>
      <c r="E44" s="124"/>
      <c r="F44" s="94"/>
      <c r="G44" s="124"/>
      <c r="H44" s="125">
        <f>D44*F44</f>
        <v>0</v>
      </c>
    </row>
    <row r="45" spans="1:8" ht="12.75" x14ac:dyDescent="0.2">
      <c r="A45" s="144"/>
      <c r="B45" s="161"/>
      <c r="C45" s="148"/>
      <c r="D45" s="124"/>
      <c r="E45" s="124"/>
      <c r="F45" s="91"/>
      <c r="G45" s="124"/>
      <c r="H45" s="125"/>
    </row>
    <row r="46" spans="1:8" ht="25.5" x14ac:dyDescent="0.2">
      <c r="A46" s="144" t="s">
        <v>11</v>
      </c>
      <c r="B46" s="145" t="s">
        <v>198</v>
      </c>
      <c r="C46" s="148"/>
      <c r="D46" s="124"/>
      <c r="E46" s="124"/>
      <c r="F46" s="91"/>
      <c r="G46" s="124"/>
      <c r="H46" s="125"/>
    </row>
    <row r="47" spans="1:8" ht="12.75" x14ac:dyDescent="0.2">
      <c r="A47" s="144"/>
      <c r="B47" s="145" t="s">
        <v>70</v>
      </c>
      <c r="C47" s="148" t="s">
        <v>12</v>
      </c>
      <c r="D47" s="124">
        <v>2</v>
      </c>
      <c r="E47" s="124"/>
      <c r="F47" s="94"/>
      <c r="G47" s="124"/>
      <c r="H47" s="125">
        <f>D47*F47</f>
        <v>0</v>
      </c>
    </row>
    <row r="48" spans="1:8" ht="12.75" x14ac:dyDescent="0.2">
      <c r="A48" s="228"/>
      <c r="B48" s="180"/>
      <c r="C48" s="165"/>
      <c r="D48" s="231"/>
      <c r="E48" s="231"/>
      <c r="F48" s="91"/>
      <c r="G48" s="124"/>
      <c r="H48" s="125"/>
    </row>
    <row r="49" spans="1:8" ht="12.75" x14ac:dyDescent="0.2">
      <c r="A49" s="228" t="s">
        <v>14</v>
      </c>
      <c r="B49" s="180" t="s">
        <v>21</v>
      </c>
      <c r="C49" s="165"/>
      <c r="D49" s="231"/>
      <c r="E49" s="231"/>
      <c r="F49" s="91"/>
      <c r="G49" s="124"/>
      <c r="H49" s="125"/>
    </row>
    <row r="50" spans="1:8" ht="12.75" x14ac:dyDescent="0.2">
      <c r="A50" s="175"/>
      <c r="B50" s="238" t="s">
        <v>274</v>
      </c>
      <c r="C50" s="165" t="s">
        <v>13</v>
      </c>
      <c r="D50" s="239">
        <v>110</v>
      </c>
      <c r="E50" s="239"/>
      <c r="F50" s="94"/>
      <c r="G50" s="124"/>
      <c r="H50" s="125">
        <f>D50*F50</f>
        <v>0</v>
      </c>
    </row>
    <row r="51" spans="1:8" ht="12.75" x14ac:dyDescent="0.2">
      <c r="A51" s="228"/>
      <c r="B51" s="232"/>
      <c r="C51" s="233"/>
      <c r="D51" s="231"/>
      <c r="E51" s="231"/>
      <c r="F51" s="91"/>
      <c r="G51" s="124"/>
      <c r="H51" s="125"/>
    </row>
    <row r="52" spans="1:8" ht="63.75" x14ac:dyDescent="0.2">
      <c r="A52" s="228" t="s">
        <v>15</v>
      </c>
      <c r="B52" s="145" t="s">
        <v>81</v>
      </c>
    </row>
    <row r="53" spans="1:8" ht="12.75" x14ac:dyDescent="0.2">
      <c r="A53" s="228"/>
      <c r="B53" s="145"/>
      <c r="C53" s="165" t="s">
        <v>12</v>
      </c>
      <c r="D53" s="231">
        <v>11</v>
      </c>
      <c r="E53" s="231"/>
      <c r="F53" s="94"/>
      <c r="G53" s="124"/>
      <c r="H53" s="125">
        <f>D53*F53</f>
        <v>0</v>
      </c>
    </row>
    <row r="54" spans="1:8" ht="12.75" x14ac:dyDescent="0.2">
      <c r="A54" s="228"/>
      <c r="B54" s="232"/>
      <c r="C54" s="165"/>
      <c r="D54" s="231"/>
      <c r="E54" s="231"/>
      <c r="F54" s="91"/>
      <c r="G54" s="124"/>
      <c r="H54" s="125"/>
    </row>
    <row r="55" spans="1:8" ht="45.75" customHeight="1" x14ac:dyDescent="0.2">
      <c r="A55" s="228" t="s">
        <v>17</v>
      </c>
      <c r="B55" s="180" t="s">
        <v>51</v>
      </c>
      <c r="C55" s="233"/>
      <c r="D55" s="231"/>
      <c r="E55" s="231"/>
      <c r="F55" s="91"/>
      <c r="G55" s="124"/>
      <c r="H55" s="125"/>
    </row>
    <row r="56" spans="1:8" ht="12.75" x14ac:dyDescent="0.2">
      <c r="A56" s="228"/>
      <c r="B56" s="180"/>
      <c r="C56" s="165" t="s">
        <v>12</v>
      </c>
      <c r="D56" s="231">
        <v>60</v>
      </c>
      <c r="E56" s="231"/>
      <c r="F56" s="94"/>
      <c r="G56" s="124"/>
      <c r="H56" s="125">
        <f>D56*F56</f>
        <v>0</v>
      </c>
    </row>
    <row r="57" spans="1:8" ht="12.75" x14ac:dyDescent="0.2">
      <c r="A57" s="228"/>
      <c r="B57" s="232"/>
      <c r="C57" s="165"/>
      <c r="D57" s="231"/>
      <c r="E57" s="231"/>
      <c r="F57" s="91"/>
      <c r="G57" s="124"/>
      <c r="H57" s="125"/>
    </row>
    <row r="58" spans="1:8" ht="51" x14ac:dyDescent="0.2">
      <c r="A58" s="228" t="s">
        <v>18</v>
      </c>
      <c r="B58" s="180" t="s">
        <v>49</v>
      </c>
      <c r="C58" s="233"/>
      <c r="D58" s="231"/>
      <c r="E58" s="231"/>
      <c r="F58" s="91"/>
      <c r="G58" s="124"/>
      <c r="H58" s="125"/>
    </row>
    <row r="59" spans="1:8" ht="12.75" x14ac:dyDescent="0.2">
      <c r="A59" s="228"/>
      <c r="B59" s="180"/>
      <c r="C59" s="165" t="s">
        <v>12</v>
      </c>
      <c r="D59" s="231">
        <v>47</v>
      </c>
      <c r="E59" s="231"/>
      <c r="F59" s="94"/>
      <c r="G59" s="124"/>
      <c r="H59" s="125">
        <f>D59*F59</f>
        <v>0</v>
      </c>
    </row>
    <row r="60" spans="1:8" ht="12.75" x14ac:dyDescent="0.2">
      <c r="A60" s="228"/>
      <c r="B60" s="180"/>
      <c r="C60" s="165"/>
      <c r="D60" s="231"/>
      <c r="E60" s="231"/>
      <c r="F60" s="91"/>
      <c r="G60" s="124"/>
      <c r="H60" s="125"/>
    </row>
    <row r="61" spans="1:8" ht="12.75" x14ac:dyDescent="0.2">
      <c r="A61" s="228" t="s">
        <v>19</v>
      </c>
      <c r="B61" s="145" t="s">
        <v>64</v>
      </c>
      <c r="C61" s="165"/>
      <c r="D61" s="231"/>
      <c r="E61" s="231"/>
      <c r="G61" s="124"/>
      <c r="H61" s="125"/>
    </row>
    <row r="62" spans="1:8" ht="12.75" x14ac:dyDescent="0.2">
      <c r="A62" s="144"/>
      <c r="B62" s="232"/>
      <c r="C62" s="148" t="s">
        <v>12</v>
      </c>
      <c r="D62" s="124">
        <v>50</v>
      </c>
      <c r="E62" s="231"/>
      <c r="F62" s="94"/>
      <c r="G62" s="124"/>
      <c r="H62" s="125">
        <f t="shared" ref="H62" si="1">D62*F62</f>
        <v>0</v>
      </c>
    </row>
    <row r="63" spans="1:8" ht="41.25" customHeight="1" x14ac:dyDescent="0.2">
      <c r="A63" s="228" t="s">
        <v>20</v>
      </c>
      <c r="B63" s="145" t="s">
        <v>67</v>
      </c>
      <c r="C63" s="233"/>
      <c r="D63" s="231"/>
      <c r="E63" s="231"/>
      <c r="F63" s="91"/>
      <c r="G63" s="124"/>
      <c r="H63" s="125"/>
    </row>
    <row r="64" spans="1:8" ht="12.75" x14ac:dyDescent="0.2">
      <c r="A64" s="228"/>
      <c r="B64" s="145"/>
      <c r="C64" s="148" t="s">
        <v>12</v>
      </c>
      <c r="D64" s="231">
        <v>38</v>
      </c>
      <c r="E64" s="231"/>
      <c r="F64" s="94"/>
      <c r="G64" s="124"/>
      <c r="H64" s="125">
        <f>D64*F64</f>
        <v>0</v>
      </c>
    </row>
    <row r="65" spans="1:8" ht="12.75" x14ac:dyDescent="0.2">
      <c r="A65" s="228"/>
      <c r="B65" s="145"/>
      <c r="C65" s="148"/>
      <c r="D65" s="231"/>
      <c r="E65" s="231"/>
      <c r="F65" s="91"/>
      <c r="G65" s="124"/>
      <c r="H65" s="125"/>
    </row>
    <row r="66" spans="1:8" ht="12.75" x14ac:dyDescent="0.2">
      <c r="A66" s="228" t="s">
        <v>25</v>
      </c>
      <c r="B66" s="145" t="s">
        <v>140</v>
      </c>
      <c r="C66" s="148"/>
      <c r="D66" s="231"/>
      <c r="E66" s="231"/>
      <c r="F66" s="91"/>
      <c r="G66" s="124"/>
      <c r="H66" s="226"/>
    </row>
    <row r="67" spans="1:8" ht="12.75" x14ac:dyDescent="0.2">
      <c r="A67" s="228"/>
      <c r="B67" s="145"/>
      <c r="C67" s="148" t="s">
        <v>16</v>
      </c>
      <c r="D67" s="124">
        <v>33</v>
      </c>
      <c r="E67" s="231"/>
      <c r="F67" s="94"/>
      <c r="G67" s="124"/>
      <c r="H67" s="125">
        <f>D67*F67</f>
        <v>0</v>
      </c>
    </row>
    <row r="68" spans="1:8" ht="12.75" x14ac:dyDescent="0.2">
      <c r="A68" s="228"/>
      <c r="B68" s="145"/>
      <c r="C68" s="148"/>
      <c r="D68" s="124"/>
      <c r="E68" s="231"/>
      <c r="F68" s="91"/>
      <c r="G68" s="124"/>
      <c r="H68" s="125"/>
    </row>
    <row r="69" spans="1:8" ht="53.25" customHeight="1" x14ac:dyDescent="0.2">
      <c r="A69" s="228" t="s">
        <v>26</v>
      </c>
      <c r="B69" s="145" t="s">
        <v>107</v>
      </c>
    </row>
    <row r="70" spans="1:8" ht="12.75" x14ac:dyDescent="0.2">
      <c r="A70" s="228"/>
      <c r="B70" s="145"/>
      <c r="C70" s="148" t="s">
        <v>12</v>
      </c>
      <c r="D70" s="240">
        <v>16</v>
      </c>
      <c r="E70" s="231"/>
      <c r="F70" s="94"/>
      <c r="G70" s="124"/>
      <c r="H70" s="125">
        <f>D70*F70</f>
        <v>0</v>
      </c>
    </row>
    <row r="71" spans="1:8" ht="12.75" x14ac:dyDescent="0.2">
      <c r="A71" s="228"/>
      <c r="B71" s="145"/>
      <c r="C71" s="148"/>
      <c r="D71" s="240"/>
      <c r="E71" s="231"/>
      <c r="F71" s="91"/>
      <c r="G71" s="124"/>
      <c r="H71" s="125"/>
    </row>
    <row r="72" spans="1:8" ht="54" customHeight="1" x14ac:dyDescent="0.2">
      <c r="A72" s="144" t="s">
        <v>27</v>
      </c>
      <c r="B72" s="145" t="s">
        <v>122</v>
      </c>
      <c r="C72" s="148"/>
      <c r="D72" s="231"/>
      <c r="E72" s="231"/>
      <c r="F72" s="91"/>
      <c r="G72" s="124"/>
      <c r="H72" s="125"/>
    </row>
    <row r="73" spans="1:8" ht="12.75" x14ac:dyDescent="0.2">
      <c r="A73" s="144"/>
      <c r="B73" s="145"/>
      <c r="C73" s="148" t="s">
        <v>12</v>
      </c>
      <c r="D73" s="124">
        <v>84</v>
      </c>
      <c r="E73" s="231"/>
      <c r="F73" s="94"/>
      <c r="G73" s="124"/>
      <c r="H73" s="125">
        <f>D73*F73</f>
        <v>0</v>
      </c>
    </row>
    <row r="74" spans="1:8" ht="12.75" x14ac:dyDescent="0.2">
      <c r="A74" s="144"/>
      <c r="B74" s="145"/>
      <c r="C74" s="148"/>
      <c r="D74" s="124"/>
      <c r="E74" s="231"/>
      <c r="F74" s="91"/>
      <c r="G74" s="124"/>
      <c r="H74" s="125"/>
    </row>
    <row r="75" spans="1:8" ht="70.5" customHeight="1" x14ac:dyDescent="0.2">
      <c r="A75" s="144" t="s">
        <v>43</v>
      </c>
      <c r="B75" s="145" t="s">
        <v>108</v>
      </c>
      <c r="C75" s="148"/>
      <c r="D75" s="124"/>
      <c r="E75" s="231"/>
      <c r="H75" s="125"/>
    </row>
    <row r="76" spans="1:8" ht="12.75" x14ac:dyDescent="0.2">
      <c r="A76" s="144"/>
      <c r="B76" s="145"/>
      <c r="C76" s="148" t="s">
        <v>13</v>
      </c>
      <c r="D76" s="240">
        <f>D10*4</f>
        <v>628</v>
      </c>
      <c r="E76" s="231"/>
      <c r="F76" s="94"/>
      <c r="G76" s="124"/>
      <c r="H76" s="125">
        <f>D76*F76</f>
        <v>0</v>
      </c>
    </row>
    <row r="77" spans="1:8" ht="12.75" x14ac:dyDescent="0.2">
      <c r="A77" s="228"/>
      <c r="B77" s="145"/>
      <c r="C77" s="148"/>
      <c r="D77" s="231"/>
      <c r="E77" s="231"/>
      <c r="F77" s="91"/>
      <c r="G77" s="124"/>
      <c r="H77" s="125"/>
    </row>
    <row r="78" spans="1:8" ht="38.25" x14ac:dyDescent="0.2">
      <c r="A78" s="228" t="s">
        <v>139</v>
      </c>
      <c r="B78" s="180" t="s">
        <v>374</v>
      </c>
    </row>
    <row r="79" spans="1:8" ht="12.75" x14ac:dyDescent="0.2">
      <c r="A79" s="228"/>
      <c r="B79" s="180"/>
      <c r="C79" s="148" t="s">
        <v>13</v>
      </c>
      <c r="D79" s="124">
        <v>17</v>
      </c>
      <c r="E79" s="124"/>
      <c r="F79" s="94"/>
      <c r="G79" s="124"/>
      <c r="H79" s="125">
        <f>D79*F79</f>
        <v>0</v>
      </c>
    </row>
    <row r="80" spans="1:8" ht="12.75" x14ac:dyDescent="0.2">
      <c r="A80" s="228"/>
      <c r="B80" s="145"/>
      <c r="C80" s="148"/>
      <c r="D80" s="231"/>
      <c r="E80" s="231"/>
      <c r="F80" s="283"/>
      <c r="G80" s="225"/>
      <c r="H80" s="125"/>
    </row>
    <row r="81" spans="1:8" ht="31.5" customHeight="1" x14ac:dyDescent="0.2">
      <c r="A81" s="228" t="s">
        <v>158</v>
      </c>
      <c r="B81" s="180" t="s">
        <v>46</v>
      </c>
      <c r="E81" s="231"/>
      <c r="F81" s="91"/>
      <c r="G81" s="124"/>
      <c r="H81" s="125"/>
    </row>
    <row r="82" spans="1:8" ht="12.75" x14ac:dyDescent="0.2">
      <c r="A82" s="228"/>
      <c r="B82" s="241" t="s">
        <v>275</v>
      </c>
      <c r="C82" s="165" t="s">
        <v>13</v>
      </c>
      <c r="D82" s="231">
        <f>7/0.2</f>
        <v>35</v>
      </c>
      <c r="E82" s="231"/>
      <c r="F82" s="94"/>
      <c r="G82" s="124"/>
      <c r="H82" s="125">
        <f t="shared" ref="H82" si="2">D82*F82</f>
        <v>0</v>
      </c>
    </row>
    <row r="83" spans="1:8" ht="12.75" x14ac:dyDescent="0.2">
      <c r="A83" s="228"/>
      <c r="B83" s="241"/>
      <c r="C83" s="165"/>
      <c r="D83" s="231"/>
      <c r="E83" s="231"/>
      <c r="F83" s="91"/>
      <c r="G83" s="124"/>
      <c r="H83" s="125"/>
    </row>
    <row r="84" spans="1:8" ht="30" customHeight="1" x14ac:dyDescent="0.2">
      <c r="A84" s="228" t="s">
        <v>159</v>
      </c>
      <c r="B84" s="180" t="s">
        <v>47</v>
      </c>
    </row>
    <row r="85" spans="1:8" ht="12.75" x14ac:dyDescent="0.2">
      <c r="A85" s="228"/>
      <c r="B85" s="180"/>
      <c r="C85" s="165" t="s">
        <v>13</v>
      </c>
      <c r="D85" s="231">
        <f>D82</f>
        <v>35</v>
      </c>
      <c r="E85" s="231"/>
      <c r="F85" s="94"/>
      <c r="G85" s="124"/>
      <c r="H85" s="125">
        <f>D85*F85</f>
        <v>0</v>
      </c>
    </row>
    <row r="86" spans="1:8" ht="12.75" x14ac:dyDescent="0.2">
      <c r="A86" s="228"/>
      <c r="B86" s="242"/>
      <c r="C86" s="165"/>
      <c r="D86" s="231"/>
      <c r="E86" s="231"/>
      <c r="F86" s="91"/>
      <c r="G86" s="124"/>
      <c r="H86" s="125"/>
    </row>
    <row r="87" spans="1:8" s="175" customFormat="1" ht="13.5" thickBot="1" x14ac:dyDescent="0.25">
      <c r="A87" s="228"/>
      <c r="B87" s="244" t="s">
        <v>80</v>
      </c>
      <c r="C87" s="235"/>
      <c r="D87" s="245"/>
      <c r="E87" s="245"/>
      <c r="F87" s="284"/>
      <c r="G87" s="246"/>
      <c r="H87" s="154">
        <f>SUM(H38:H85)</f>
        <v>0</v>
      </c>
    </row>
    <row r="88" spans="1:8" s="175" customFormat="1" ht="13.5" thickTop="1" x14ac:dyDescent="0.2">
      <c r="A88" s="228"/>
      <c r="B88" s="247"/>
      <c r="C88" s="198"/>
      <c r="D88" s="248"/>
      <c r="E88" s="248"/>
      <c r="F88" s="100"/>
      <c r="G88" s="158"/>
      <c r="H88" s="135"/>
    </row>
    <row r="89" spans="1:8" s="175" customFormat="1" ht="12.75" x14ac:dyDescent="0.2">
      <c r="A89" s="249" t="s">
        <v>31</v>
      </c>
      <c r="B89" s="214" t="s">
        <v>28</v>
      </c>
      <c r="C89" s="165"/>
      <c r="D89" s="243"/>
      <c r="E89" s="243"/>
      <c r="F89" s="98"/>
      <c r="G89" s="179"/>
      <c r="H89" s="187"/>
    </row>
    <row r="90" spans="1:8" ht="15.75" x14ac:dyDescent="0.2">
      <c r="A90" s="250"/>
      <c r="B90" s="251"/>
      <c r="C90" s="165"/>
      <c r="D90" s="243"/>
      <c r="E90" s="243"/>
      <c r="F90" s="98"/>
      <c r="G90" s="179"/>
      <c r="H90" s="187"/>
    </row>
    <row r="91" spans="1:8" ht="66" customHeight="1" x14ac:dyDescent="0.2">
      <c r="A91" s="252" t="s">
        <v>1</v>
      </c>
      <c r="B91" s="145" t="s">
        <v>97</v>
      </c>
    </row>
    <row r="92" spans="1:8" ht="12.75" x14ac:dyDescent="0.2">
      <c r="A92" s="252"/>
      <c r="B92" s="145"/>
      <c r="C92" s="165" t="s">
        <v>16</v>
      </c>
      <c r="D92" s="253">
        <v>151</v>
      </c>
      <c r="E92" s="253"/>
      <c r="F92" s="285"/>
      <c r="G92" s="225"/>
      <c r="H92" s="226">
        <f>D92*F92</f>
        <v>0</v>
      </c>
    </row>
    <row r="93" spans="1:8" ht="12.75" x14ac:dyDescent="0.2">
      <c r="A93" s="252"/>
      <c r="B93" s="145"/>
      <c r="C93" s="165"/>
      <c r="D93" s="253"/>
      <c r="E93" s="253"/>
      <c r="F93" s="283"/>
      <c r="G93" s="225"/>
      <c r="H93" s="226"/>
    </row>
    <row r="94" spans="1:8" ht="69" customHeight="1" x14ac:dyDescent="0.2">
      <c r="A94" s="252" t="s">
        <v>10</v>
      </c>
      <c r="B94" s="145" t="s">
        <v>164</v>
      </c>
      <c r="C94" s="165"/>
      <c r="D94" s="253"/>
      <c r="E94" s="253"/>
      <c r="F94" s="283"/>
      <c r="G94" s="225"/>
      <c r="H94" s="226"/>
    </row>
    <row r="95" spans="1:8" ht="12.75" x14ac:dyDescent="0.2">
      <c r="A95" s="252"/>
      <c r="B95" s="145"/>
      <c r="C95" s="165" t="s">
        <v>16</v>
      </c>
      <c r="D95" s="253">
        <v>6</v>
      </c>
      <c r="E95" s="253"/>
      <c r="F95" s="285"/>
      <c r="G95" s="225"/>
      <c r="H95" s="226">
        <f>D95*F95</f>
        <v>0</v>
      </c>
    </row>
    <row r="96" spans="1:8" ht="12.75" x14ac:dyDescent="0.2">
      <c r="A96" s="175"/>
      <c r="B96" s="145"/>
      <c r="C96" s="165"/>
      <c r="D96" s="253"/>
      <c r="E96" s="253"/>
      <c r="F96" s="283"/>
      <c r="G96" s="225"/>
      <c r="H96" s="226"/>
    </row>
    <row r="97" spans="1:8" ht="25.5" x14ac:dyDescent="0.2">
      <c r="A97" s="228" t="s">
        <v>11</v>
      </c>
      <c r="B97" s="180" t="s">
        <v>104</v>
      </c>
      <c r="C97" s="233"/>
      <c r="D97" s="231"/>
      <c r="E97" s="231"/>
      <c r="F97" s="283"/>
      <c r="G97" s="225"/>
      <c r="H97" s="226"/>
    </row>
    <row r="98" spans="1:8" ht="12.75" x14ac:dyDescent="0.2">
      <c r="A98" s="228"/>
      <c r="B98" s="180"/>
      <c r="C98" s="165" t="s">
        <v>9</v>
      </c>
      <c r="D98" s="231">
        <v>28</v>
      </c>
      <c r="E98" s="231"/>
      <c r="F98" s="285"/>
      <c r="G98" s="225"/>
      <c r="H98" s="226">
        <f>D95*F98</f>
        <v>0</v>
      </c>
    </row>
    <row r="99" spans="1:8" ht="12.75" x14ac:dyDescent="0.2">
      <c r="A99" s="228"/>
      <c r="B99" s="180"/>
      <c r="C99" s="165"/>
      <c r="D99" s="231"/>
      <c r="E99" s="231"/>
      <c r="F99" s="283"/>
      <c r="G99" s="225"/>
      <c r="H99" s="226"/>
    </row>
    <row r="100" spans="1:8" ht="84" customHeight="1" x14ac:dyDescent="0.2">
      <c r="A100" s="228" t="s">
        <v>14</v>
      </c>
      <c r="B100" s="278" t="s">
        <v>163</v>
      </c>
      <c r="C100" s="165"/>
      <c r="D100" s="231"/>
      <c r="E100" s="231"/>
      <c r="F100" s="283"/>
      <c r="G100" s="225"/>
      <c r="H100" s="226"/>
    </row>
    <row r="101" spans="1:8" ht="12.75" x14ac:dyDescent="0.2">
      <c r="A101" s="228"/>
      <c r="B101" s="278"/>
      <c r="C101" s="165" t="s">
        <v>9</v>
      </c>
      <c r="D101" s="231">
        <v>28</v>
      </c>
      <c r="E101" s="231"/>
      <c r="F101" s="285"/>
      <c r="G101" s="225"/>
      <c r="H101" s="226">
        <f>D98*F101</f>
        <v>0</v>
      </c>
    </row>
    <row r="102" spans="1:8" ht="12.75" x14ac:dyDescent="0.2">
      <c r="A102" s="228"/>
      <c r="B102" s="278"/>
      <c r="C102" s="165"/>
      <c r="D102" s="231"/>
      <c r="E102" s="231"/>
      <c r="F102" s="283"/>
      <c r="G102" s="225"/>
      <c r="H102" s="226"/>
    </row>
    <row r="103" spans="1:8" s="175" customFormat="1" ht="13.5" thickBot="1" x14ac:dyDescent="0.25">
      <c r="A103" s="228"/>
      <c r="B103" s="244" t="s">
        <v>79</v>
      </c>
      <c r="C103" s="235"/>
      <c r="D103" s="245"/>
      <c r="E103" s="245"/>
      <c r="F103" s="286"/>
      <c r="G103" s="254"/>
      <c r="H103" s="154">
        <f>SUM(H92:H101)</f>
        <v>0</v>
      </c>
    </row>
    <row r="104" spans="1:8" s="175" customFormat="1" ht="13.5" thickTop="1" x14ac:dyDescent="0.2">
      <c r="A104" s="228"/>
      <c r="B104" s="247"/>
      <c r="C104" s="198"/>
      <c r="D104" s="248"/>
      <c r="E104" s="248"/>
      <c r="F104" s="287"/>
      <c r="G104" s="199"/>
      <c r="H104" s="135"/>
    </row>
    <row r="105" spans="1:8" x14ac:dyDescent="0.2">
      <c r="A105" s="228"/>
      <c r="B105" s="247"/>
      <c r="C105" s="255"/>
      <c r="D105" s="256"/>
      <c r="E105" s="256"/>
      <c r="F105" s="287"/>
      <c r="G105" s="199"/>
      <c r="H105" s="135"/>
    </row>
    <row r="106" spans="1:8" s="175" customFormat="1" ht="12.75" x14ac:dyDescent="0.2">
      <c r="A106" s="249" t="s">
        <v>32</v>
      </c>
      <c r="B106" s="214" t="s">
        <v>33</v>
      </c>
      <c r="C106" s="198"/>
      <c r="D106" s="248"/>
      <c r="E106" s="248"/>
      <c r="F106" s="98"/>
      <c r="G106" s="179"/>
      <c r="H106" s="187"/>
    </row>
    <row r="107" spans="1:8" ht="12.75" x14ac:dyDescent="0.2">
      <c r="A107" s="228"/>
      <c r="B107" s="208"/>
      <c r="C107" s="165"/>
      <c r="D107" s="231"/>
      <c r="E107" s="231"/>
      <c r="F107" s="98"/>
      <c r="G107" s="179"/>
      <c r="H107" s="187"/>
    </row>
    <row r="108" spans="1:8" ht="12.75" x14ac:dyDescent="0.2">
      <c r="A108" s="228" t="s">
        <v>1</v>
      </c>
      <c r="B108" s="180" t="s">
        <v>63</v>
      </c>
      <c r="C108" s="165" t="s">
        <v>23</v>
      </c>
      <c r="D108" s="231">
        <v>1.5</v>
      </c>
      <c r="E108" s="231"/>
      <c r="F108" s="285"/>
      <c r="G108" s="225"/>
      <c r="H108" s="226">
        <f>D108*F108</f>
        <v>0</v>
      </c>
    </row>
    <row r="109" spans="1:8" ht="12.75" x14ac:dyDescent="0.2">
      <c r="A109" s="228"/>
      <c r="B109" s="208"/>
      <c r="C109" s="165"/>
      <c r="D109" s="231"/>
      <c r="E109" s="231"/>
      <c r="F109" s="283"/>
      <c r="G109" s="225"/>
      <c r="H109" s="226"/>
    </row>
    <row r="110" spans="1:8" ht="12.75" x14ac:dyDescent="0.2">
      <c r="A110" s="228" t="s">
        <v>10</v>
      </c>
      <c r="B110" s="180" t="s">
        <v>22</v>
      </c>
      <c r="C110" s="165"/>
      <c r="D110" s="243"/>
      <c r="E110" s="243"/>
      <c r="F110" s="283"/>
      <c r="G110" s="225"/>
      <c r="H110" s="226"/>
    </row>
    <row r="111" spans="1:8" ht="12.75" x14ac:dyDescent="0.2">
      <c r="A111" s="228"/>
      <c r="B111" s="145" t="s">
        <v>276</v>
      </c>
      <c r="C111" s="165" t="s">
        <v>23</v>
      </c>
      <c r="D111" s="231">
        <v>8</v>
      </c>
      <c r="E111" s="231"/>
      <c r="F111" s="285"/>
      <c r="G111" s="225"/>
      <c r="H111" s="226">
        <f t="shared" ref="H111:H113" si="3">D111*F111</f>
        <v>0</v>
      </c>
    </row>
    <row r="112" spans="1:8" ht="12.75" x14ac:dyDescent="0.2">
      <c r="A112" s="228"/>
      <c r="B112" s="180"/>
      <c r="C112" s="165"/>
      <c r="D112" s="231"/>
      <c r="E112" s="231"/>
      <c r="F112" s="283"/>
      <c r="G112" s="225"/>
      <c r="H112" s="226"/>
    </row>
    <row r="113" spans="1:8" ht="12.75" x14ac:dyDescent="0.2">
      <c r="A113" s="228" t="s">
        <v>11</v>
      </c>
      <c r="B113" s="180" t="s">
        <v>50</v>
      </c>
      <c r="C113" s="165" t="s">
        <v>6</v>
      </c>
      <c r="D113" s="231">
        <f>D10</f>
        <v>157</v>
      </c>
      <c r="E113" s="231"/>
      <c r="F113" s="285"/>
      <c r="G113" s="225"/>
      <c r="H113" s="226">
        <f t="shared" si="3"/>
        <v>0</v>
      </c>
    </row>
    <row r="114" spans="1:8" ht="12.75" x14ac:dyDescent="0.2">
      <c r="A114" s="228"/>
      <c r="B114" s="180"/>
      <c r="C114" s="165"/>
      <c r="D114" s="231"/>
      <c r="E114" s="231"/>
      <c r="F114" s="283"/>
      <c r="G114" s="225"/>
      <c r="H114" s="226"/>
    </row>
    <row r="115" spans="1:8" ht="48" customHeight="1" x14ac:dyDescent="0.2">
      <c r="A115" s="228" t="s">
        <v>14</v>
      </c>
      <c r="B115" s="180" t="s">
        <v>72</v>
      </c>
    </row>
    <row r="116" spans="1:8" ht="12.75" x14ac:dyDescent="0.2">
      <c r="A116" s="228"/>
      <c r="B116" s="180"/>
      <c r="C116" s="165" t="s">
        <v>16</v>
      </c>
      <c r="D116" s="231">
        <f>D113</f>
        <v>157</v>
      </c>
      <c r="E116" s="231"/>
      <c r="F116" s="285"/>
      <c r="G116" s="225"/>
      <c r="H116" s="226">
        <f>D116*F116</f>
        <v>0</v>
      </c>
    </row>
    <row r="117" spans="1:8" ht="12.75" x14ac:dyDescent="0.2">
      <c r="A117" s="228"/>
      <c r="B117" s="180"/>
      <c r="C117" s="165"/>
      <c r="D117" s="231"/>
      <c r="E117" s="231"/>
      <c r="F117" s="283"/>
      <c r="G117" s="225"/>
      <c r="H117" s="226"/>
    </row>
    <row r="118" spans="1:8" ht="42.75" customHeight="1" x14ac:dyDescent="0.2">
      <c r="A118" s="228" t="s">
        <v>15</v>
      </c>
      <c r="B118" s="145" t="s">
        <v>89</v>
      </c>
      <c r="C118" s="165"/>
      <c r="D118" s="231"/>
      <c r="E118" s="231"/>
      <c r="F118" s="283"/>
      <c r="G118" s="225"/>
      <c r="H118" s="226"/>
    </row>
    <row r="119" spans="1:8" ht="12.75" x14ac:dyDescent="0.2">
      <c r="A119" s="228"/>
      <c r="B119" s="145"/>
      <c r="C119" s="165" t="s">
        <v>16</v>
      </c>
      <c r="D119" s="231">
        <f>D116</f>
        <v>157</v>
      </c>
      <c r="E119" s="231"/>
      <c r="F119" s="285"/>
      <c r="G119" s="225"/>
      <c r="H119" s="226">
        <f>D119*F119</f>
        <v>0</v>
      </c>
    </row>
    <row r="120" spans="1:8" ht="12.75" x14ac:dyDescent="0.2">
      <c r="A120" s="228"/>
      <c r="B120" s="180"/>
      <c r="C120" s="165"/>
      <c r="D120" s="231"/>
      <c r="E120" s="231"/>
      <c r="F120" s="283"/>
      <c r="G120" s="225"/>
      <c r="H120" s="226"/>
    </row>
    <row r="121" spans="1:8" ht="30" customHeight="1" x14ac:dyDescent="0.2">
      <c r="A121" s="228" t="s">
        <v>17</v>
      </c>
      <c r="B121" s="180" t="s">
        <v>41</v>
      </c>
      <c r="C121" s="165"/>
      <c r="D121" s="231"/>
      <c r="E121" s="231"/>
      <c r="F121" s="283"/>
      <c r="G121" s="225"/>
      <c r="H121" s="226"/>
    </row>
    <row r="122" spans="1:8" ht="12.75" x14ac:dyDescent="0.2">
      <c r="A122" s="228"/>
      <c r="B122" s="180"/>
      <c r="C122" s="165" t="s">
        <v>39</v>
      </c>
      <c r="D122" s="231">
        <f>D113</f>
        <v>157</v>
      </c>
      <c r="E122" s="231"/>
      <c r="F122" s="285"/>
      <c r="G122" s="225"/>
      <c r="H122" s="226">
        <f>D122*F122</f>
        <v>0</v>
      </c>
    </row>
    <row r="123" spans="1:8" ht="12.75" x14ac:dyDescent="0.2">
      <c r="A123" s="228"/>
      <c r="B123" s="180"/>
      <c r="C123" s="165"/>
      <c r="D123" s="231"/>
      <c r="E123" s="231"/>
      <c r="F123" s="283"/>
      <c r="G123" s="225"/>
      <c r="H123" s="226"/>
    </row>
    <row r="124" spans="1:8" s="175" customFormat="1" ht="13.5" thickBot="1" x14ac:dyDescent="0.25">
      <c r="A124" s="228"/>
      <c r="B124" s="244" t="s">
        <v>78</v>
      </c>
      <c r="C124" s="235"/>
      <c r="D124" s="245"/>
      <c r="E124" s="245"/>
      <c r="F124" s="286"/>
      <c r="G124" s="254"/>
      <c r="H124" s="154">
        <f>SUM(H108:H122)</f>
        <v>0</v>
      </c>
    </row>
    <row r="125" spans="1:8" ht="13.5" thickTop="1" x14ac:dyDescent="0.2">
      <c r="A125" s="228"/>
      <c r="B125" s="180"/>
      <c r="C125" s="165"/>
      <c r="D125" s="231"/>
      <c r="E125" s="231"/>
      <c r="F125" s="98"/>
      <c r="G125" s="179"/>
      <c r="H125" s="187"/>
    </row>
    <row r="126" spans="1:8" ht="12.75" x14ac:dyDescent="0.2">
      <c r="A126" s="228"/>
      <c r="B126" s="180"/>
      <c r="C126" s="165"/>
      <c r="D126" s="231"/>
      <c r="E126" s="231"/>
      <c r="F126" s="98"/>
      <c r="G126" s="179"/>
      <c r="H126" s="187"/>
    </row>
    <row r="127" spans="1:8" ht="12.75" x14ac:dyDescent="0.2">
      <c r="A127" s="228"/>
      <c r="B127" s="257"/>
      <c r="C127" s="215"/>
      <c r="D127" s="215"/>
      <c r="E127" s="216"/>
      <c r="F127" s="281"/>
      <c r="G127" s="216"/>
      <c r="H127" s="187"/>
    </row>
    <row r="128" spans="1:8" ht="12.75" x14ac:dyDescent="0.2">
      <c r="A128" s="228"/>
      <c r="B128" s="237"/>
      <c r="C128" s="219"/>
      <c r="D128" s="219"/>
      <c r="E128" s="220"/>
      <c r="F128" s="282"/>
      <c r="G128" s="220"/>
      <c r="H128" s="187"/>
    </row>
    <row r="129" spans="1:8" ht="12.75" x14ac:dyDescent="0.2">
      <c r="A129" s="228"/>
      <c r="B129" s="180"/>
      <c r="C129" s="165"/>
      <c r="D129" s="243"/>
      <c r="E129" s="243"/>
      <c r="F129" s="98"/>
      <c r="G129" s="179"/>
      <c r="H129" s="187"/>
    </row>
    <row r="130" spans="1:8" s="175" customFormat="1" ht="13.5" thickBot="1" x14ac:dyDescent="0.25">
      <c r="A130" s="196"/>
      <c r="B130" s="258" t="s">
        <v>105</v>
      </c>
      <c r="C130" s="259"/>
      <c r="D130" s="260"/>
      <c r="E130" s="260"/>
      <c r="F130" s="288"/>
      <c r="G130" s="261"/>
      <c r="H130" s="194">
        <f>H124+H103+H87+H32</f>
        <v>0</v>
      </c>
    </row>
    <row r="131" spans="1:8" s="175" customFormat="1" ht="12.75" x14ac:dyDescent="0.2">
      <c r="A131" s="196"/>
      <c r="B131" s="262"/>
      <c r="C131" s="198"/>
      <c r="D131" s="248"/>
      <c r="E131" s="248"/>
      <c r="F131" s="289"/>
      <c r="G131" s="263"/>
      <c r="H131" s="135"/>
    </row>
    <row r="132" spans="1:8" s="175" customFormat="1" ht="12.75" x14ac:dyDescent="0.2">
      <c r="A132" s="196"/>
      <c r="B132" s="262"/>
      <c r="C132" s="198"/>
      <c r="D132" s="248"/>
      <c r="E132" s="248"/>
      <c r="F132" s="289"/>
      <c r="G132" s="263"/>
      <c r="H132" s="135"/>
    </row>
    <row r="133" spans="1:8" s="175" customFormat="1" ht="12.75" x14ac:dyDescent="0.2">
      <c r="A133" s="196"/>
      <c r="B133" s="262"/>
      <c r="C133" s="198"/>
      <c r="D133" s="248"/>
      <c r="E133" s="248"/>
      <c r="F133" s="289"/>
      <c r="G133" s="263"/>
      <c r="H133" s="135"/>
    </row>
    <row r="134" spans="1:8" ht="12.75" x14ac:dyDescent="0.2">
      <c r="A134" s="196"/>
      <c r="B134" s="197" t="s">
        <v>82</v>
      </c>
      <c r="C134" s="198"/>
      <c r="D134" s="248"/>
      <c r="E134" s="248"/>
      <c r="F134" s="98"/>
      <c r="G134" s="179"/>
      <c r="H134" s="187"/>
    </row>
    <row r="135" spans="1:8" ht="43.5" customHeight="1" x14ac:dyDescent="0.2">
      <c r="A135" s="196"/>
      <c r="B135" s="264" t="s">
        <v>277</v>
      </c>
      <c r="C135" s="264"/>
      <c r="D135" s="264"/>
      <c r="E135" s="264"/>
      <c r="F135" s="290"/>
      <c r="G135" s="264"/>
      <c r="H135" s="187"/>
    </row>
    <row r="136" spans="1:8" ht="12.75" x14ac:dyDescent="0.2">
      <c r="A136" s="196"/>
      <c r="B136" s="265"/>
      <c r="C136" s="265"/>
      <c r="D136" s="265"/>
      <c r="E136" s="265"/>
      <c r="F136" s="291"/>
      <c r="G136" s="265"/>
      <c r="H136" s="187"/>
    </row>
    <row r="137" spans="1:8" ht="12.75" x14ac:dyDescent="0.2">
      <c r="A137" s="196"/>
      <c r="B137" s="197"/>
      <c r="C137" s="198"/>
      <c r="D137" s="248"/>
      <c r="E137" s="248"/>
      <c r="F137" s="98"/>
      <c r="G137" s="179"/>
      <c r="H137" s="187"/>
    </row>
    <row r="138" spans="1:8" ht="12.75" x14ac:dyDescent="0.2">
      <c r="A138" s="196"/>
      <c r="B138" s="197"/>
      <c r="C138" s="198"/>
      <c r="D138" s="248"/>
      <c r="E138" s="248"/>
      <c r="F138" s="98"/>
      <c r="G138" s="179"/>
      <c r="H138" s="187"/>
    </row>
    <row r="139" spans="1:8" ht="12.75" x14ac:dyDescent="0.2">
      <c r="A139" s="196"/>
      <c r="B139" s="197"/>
      <c r="C139" s="198"/>
      <c r="D139" s="248"/>
      <c r="E139" s="248"/>
      <c r="F139" s="98"/>
      <c r="G139" s="179"/>
      <c r="H139" s="187"/>
    </row>
    <row r="140" spans="1:8" ht="12.75" x14ac:dyDescent="0.2">
      <c r="A140" s="196"/>
      <c r="B140" s="197"/>
      <c r="C140" s="198"/>
      <c r="D140" s="248"/>
      <c r="E140" s="266"/>
    </row>
    <row r="141" spans="1:8" s="119" customFormat="1" ht="12.75" x14ac:dyDescent="0.2">
      <c r="A141" s="196"/>
      <c r="B141" s="197"/>
      <c r="C141" s="198"/>
      <c r="D141" s="248"/>
      <c r="E141" s="266"/>
      <c r="F141" s="90"/>
      <c r="H141" s="120"/>
    </row>
    <row r="142" spans="1:8" s="119" customFormat="1" ht="12.75" x14ac:dyDescent="0.2">
      <c r="A142" s="196"/>
      <c r="B142" s="197"/>
      <c r="C142" s="198"/>
      <c r="D142" s="248"/>
      <c r="E142" s="266"/>
      <c r="F142" s="90"/>
      <c r="H142" s="120"/>
    </row>
    <row r="143" spans="1:8" s="119" customFormat="1" ht="12.75" x14ac:dyDescent="0.2">
      <c r="A143" s="196"/>
      <c r="B143" s="197"/>
      <c r="C143" s="198"/>
      <c r="D143" s="248"/>
      <c r="E143" s="266"/>
      <c r="F143" s="90"/>
      <c r="H143" s="120"/>
    </row>
    <row r="144" spans="1:8" s="119" customFormat="1" ht="12.75" x14ac:dyDescent="0.2">
      <c r="A144" s="196"/>
      <c r="B144" s="197"/>
      <c r="C144" s="198"/>
      <c r="D144" s="248"/>
      <c r="E144" s="266"/>
      <c r="F144" s="90"/>
      <c r="H144" s="120"/>
    </row>
    <row r="145" spans="1:8" s="119" customFormat="1" ht="12.75" x14ac:dyDescent="0.2">
      <c r="A145" s="196"/>
      <c r="B145" s="197"/>
      <c r="C145" s="198"/>
      <c r="D145" s="248"/>
      <c r="E145" s="266"/>
      <c r="F145" s="90"/>
      <c r="H145" s="120"/>
    </row>
    <row r="146" spans="1:8" s="119" customFormat="1" ht="12.75" x14ac:dyDescent="0.2">
      <c r="A146" s="196"/>
      <c r="B146" s="197"/>
      <c r="C146" s="198"/>
      <c r="D146" s="248"/>
      <c r="E146" s="266"/>
      <c r="F146" s="90"/>
      <c r="H146" s="120"/>
    </row>
    <row r="147" spans="1:8" s="119" customFormat="1" ht="12.75" x14ac:dyDescent="0.2">
      <c r="A147" s="196"/>
      <c r="B147" s="197"/>
      <c r="C147" s="198"/>
      <c r="D147" s="248"/>
      <c r="E147" s="266"/>
      <c r="F147" s="90"/>
      <c r="H147" s="120"/>
    </row>
    <row r="148" spans="1:8" s="119" customFormat="1" ht="12.75" x14ac:dyDescent="0.2">
      <c r="A148" s="196"/>
      <c r="B148" s="197"/>
      <c r="C148" s="198"/>
      <c r="D148" s="248"/>
      <c r="E148" s="266"/>
      <c r="F148" s="90"/>
      <c r="H148" s="120"/>
    </row>
    <row r="149" spans="1:8" s="119" customFormat="1" ht="12.75" x14ac:dyDescent="0.2">
      <c r="A149" s="196"/>
      <c r="B149" s="197"/>
      <c r="C149" s="198"/>
      <c r="D149" s="248"/>
      <c r="E149" s="266"/>
      <c r="F149" s="90"/>
      <c r="H149" s="120"/>
    </row>
    <row r="150" spans="1:8" s="119" customFormat="1" ht="12.75" x14ac:dyDescent="0.2">
      <c r="A150" s="196"/>
      <c r="B150" s="197"/>
      <c r="C150" s="198"/>
      <c r="D150" s="248"/>
      <c r="E150" s="266"/>
      <c r="F150" s="90"/>
      <c r="H150" s="120"/>
    </row>
    <row r="151" spans="1:8" s="119" customFormat="1" ht="12.75" x14ac:dyDescent="0.2">
      <c r="A151" s="196"/>
      <c r="B151" s="197"/>
      <c r="C151" s="198"/>
      <c r="D151" s="248"/>
      <c r="E151" s="266"/>
      <c r="F151" s="90"/>
      <c r="H151" s="120"/>
    </row>
    <row r="152" spans="1:8" s="119" customFormat="1" ht="12.75" x14ac:dyDescent="0.2">
      <c r="A152" s="196"/>
      <c r="B152" s="197"/>
      <c r="C152" s="198"/>
      <c r="D152" s="248"/>
      <c r="E152" s="266"/>
      <c r="F152" s="90"/>
      <c r="H152" s="120"/>
    </row>
    <row r="153" spans="1:8" s="119" customFormat="1" ht="12.75" x14ac:dyDescent="0.2">
      <c r="A153" s="196"/>
      <c r="B153" s="197"/>
      <c r="C153" s="198"/>
      <c r="D153" s="248"/>
      <c r="E153" s="266"/>
      <c r="F153" s="90"/>
      <c r="H153" s="120"/>
    </row>
    <row r="154" spans="1:8" s="119" customFormat="1" ht="12.75" x14ac:dyDescent="0.2">
      <c r="A154" s="196"/>
      <c r="B154" s="197"/>
      <c r="C154" s="198"/>
      <c r="D154" s="248"/>
      <c r="E154" s="266"/>
      <c r="F154" s="90"/>
      <c r="H154" s="120"/>
    </row>
    <row r="155" spans="1:8" s="119" customFormat="1" ht="12.75" x14ac:dyDescent="0.2">
      <c r="A155" s="196"/>
      <c r="B155" s="197"/>
      <c r="C155" s="198"/>
      <c r="D155" s="248"/>
      <c r="E155" s="266"/>
      <c r="F155" s="90"/>
      <c r="H155" s="120"/>
    </row>
    <row r="156" spans="1:8" s="119" customFormat="1" ht="12.75" x14ac:dyDescent="0.2">
      <c r="A156" s="196"/>
      <c r="B156" s="197"/>
      <c r="C156" s="198"/>
      <c r="D156" s="248"/>
      <c r="E156" s="266"/>
      <c r="F156" s="90"/>
      <c r="H156" s="120"/>
    </row>
    <row r="157" spans="1:8" s="119" customFormat="1" ht="12.75" x14ac:dyDescent="0.2">
      <c r="A157" s="196"/>
      <c r="B157" s="197"/>
      <c r="C157" s="198"/>
      <c r="D157" s="248"/>
      <c r="E157" s="266"/>
      <c r="F157" s="90"/>
      <c r="H157" s="120"/>
    </row>
    <row r="158" spans="1:8" s="119" customFormat="1" ht="12.75" x14ac:dyDescent="0.2">
      <c r="A158" s="196"/>
      <c r="B158" s="197"/>
      <c r="C158" s="198"/>
      <c r="D158" s="248"/>
      <c r="E158" s="266"/>
      <c r="F158" s="90"/>
      <c r="H158" s="120"/>
    </row>
    <row r="159" spans="1:8" s="119" customFormat="1" ht="12.75" x14ac:dyDescent="0.2">
      <c r="A159" s="196"/>
      <c r="B159" s="197"/>
      <c r="C159" s="198"/>
      <c r="D159" s="248"/>
      <c r="E159" s="266"/>
      <c r="F159" s="90"/>
      <c r="H159" s="120"/>
    </row>
    <row r="160" spans="1:8" s="119" customFormat="1" ht="12.75" x14ac:dyDescent="0.2">
      <c r="A160" s="196"/>
      <c r="B160" s="197"/>
      <c r="C160" s="198"/>
      <c r="D160" s="248"/>
      <c r="E160" s="266"/>
      <c r="F160" s="90"/>
      <c r="H160" s="120"/>
    </row>
    <row r="161" spans="1:8" s="119" customFormat="1" ht="12.75" x14ac:dyDescent="0.2">
      <c r="A161" s="196"/>
      <c r="B161" s="197"/>
      <c r="C161" s="198"/>
      <c r="D161" s="248"/>
      <c r="E161" s="266"/>
      <c r="F161" s="90"/>
      <c r="H161" s="120"/>
    </row>
    <row r="162" spans="1:8" s="119" customFormat="1" ht="12.75" x14ac:dyDescent="0.2">
      <c r="A162" s="196"/>
      <c r="B162" s="197"/>
      <c r="C162" s="198"/>
      <c r="D162" s="248"/>
      <c r="E162" s="266"/>
      <c r="F162" s="90"/>
      <c r="H162" s="120"/>
    </row>
    <row r="163" spans="1:8" s="119" customFormat="1" ht="12.75" x14ac:dyDescent="0.2">
      <c r="A163" s="196"/>
      <c r="B163" s="197"/>
      <c r="C163" s="198"/>
      <c r="D163" s="248"/>
      <c r="E163" s="266"/>
      <c r="F163" s="90"/>
      <c r="H163" s="120"/>
    </row>
    <row r="164" spans="1:8" s="119" customFormat="1" ht="12.75" x14ac:dyDescent="0.2">
      <c r="A164" s="196"/>
      <c r="B164" s="197"/>
      <c r="C164" s="198"/>
      <c r="D164" s="248"/>
      <c r="E164" s="266"/>
      <c r="F164" s="90"/>
      <c r="H164" s="120"/>
    </row>
    <row r="165" spans="1:8" s="119" customFormat="1" ht="12.75" x14ac:dyDescent="0.2">
      <c r="A165" s="196"/>
      <c r="B165" s="197"/>
      <c r="C165" s="198"/>
      <c r="D165" s="248"/>
      <c r="E165" s="266"/>
      <c r="F165" s="90"/>
      <c r="H165" s="120"/>
    </row>
    <row r="166" spans="1:8" s="119" customFormat="1" ht="12.75" x14ac:dyDescent="0.2">
      <c r="A166" s="196"/>
      <c r="B166" s="197"/>
      <c r="C166" s="198"/>
      <c r="D166" s="248"/>
      <c r="E166" s="266"/>
      <c r="F166" s="90"/>
      <c r="H166" s="120"/>
    </row>
    <row r="167" spans="1:8" s="119" customFormat="1" ht="12.75" x14ac:dyDescent="0.2">
      <c r="A167" s="196"/>
      <c r="B167" s="197"/>
      <c r="C167" s="198"/>
      <c r="D167" s="248"/>
      <c r="E167" s="266"/>
      <c r="F167" s="90"/>
      <c r="H167" s="120"/>
    </row>
    <row r="168" spans="1:8" s="119" customFormat="1" ht="12.75" x14ac:dyDescent="0.2">
      <c r="A168" s="196"/>
      <c r="B168" s="197"/>
      <c r="C168" s="198"/>
      <c r="D168" s="248"/>
      <c r="E168" s="266"/>
      <c r="F168" s="90"/>
      <c r="H168" s="120"/>
    </row>
    <row r="169" spans="1:8" s="119" customFormat="1" ht="12.75" x14ac:dyDescent="0.2">
      <c r="A169" s="196"/>
      <c r="B169" s="197"/>
      <c r="C169" s="198"/>
      <c r="D169" s="248"/>
      <c r="E169" s="266"/>
      <c r="F169" s="90"/>
      <c r="H169" s="120"/>
    </row>
    <row r="170" spans="1:8" s="119" customFormat="1" ht="12.75" x14ac:dyDescent="0.2">
      <c r="A170" s="196"/>
      <c r="B170" s="197"/>
      <c r="C170" s="198"/>
      <c r="D170" s="248"/>
      <c r="E170" s="266"/>
      <c r="F170" s="90"/>
      <c r="H170" s="120"/>
    </row>
    <row r="171" spans="1:8" s="119" customFormat="1" ht="12.75" x14ac:dyDescent="0.2">
      <c r="A171" s="196"/>
      <c r="B171" s="197"/>
      <c r="C171" s="198"/>
      <c r="D171" s="248"/>
      <c r="E171" s="266"/>
      <c r="F171" s="90"/>
      <c r="H171" s="120"/>
    </row>
    <row r="172" spans="1:8" s="119" customFormat="1" ht="12.75" x14ac:dyDescent="0.2">
      <c r="A172" s="196"/>
      <c r="B172" s="197"/>
      <c r="C172" s="198"/>
      <c r="D172" s="248"/>
      <c r="E172" s="266"/>
      <c r="F172" s="90"/>
      <c r="H172" s="120"/>
    </row>
    <row r="173" spans="1:8" s="119" customFormat="1" ht="12.75" x14ac:dyDescent="0.2">
      <c r="A173" s="196"/>
      <c r="B173" s="197"/>
      <c r="C173" s="198"/>
      <c r="D173" s="248"/>
      <c r="E173" s="266"/>
      <c r="F173" s="90"/>
      <c r="H173" s="120"/>
    </row>
    <row r="174" spans="1:8" s="119" customFormat="1" ht="12.75" x14ac:dyDescent="0.2">
      <c r="A174" s="196"/>
      <c r="B174" s="197"/>
      <c r="C174" s="198"/>
      <c r="D174" s="248"/>
      <c r="E174" s="266"/>
      <c r="F174" s="90"/>
      <c r="H174" s="120"/>
    </row>
    <row r="175" spans="1:8" s="119" customFormat="1" ht="12.75" x14ac:dyDescent="0.2">
      <c r="A175" s="196"/>
      <c r="B175" s="197"/>
      <c r="C175" s="198"/>
      <c r="D175" s="248"/>
      <c r="E175" s="266"/>
      <c r="F175" s="90"/>
      <c r="H175" s="120"/>
    </row>
    <row r="176" spans="1:8" s="119" customFormat="1" ht="12.75" x14ac:dyDescent="0.2">
      <c r="A176" s="196"/>
      <c r="B176" s="197"/>
      <c r="C176" s="198"/>
      <c r="D176" s="248"/>
      <c r="E176" s="266"/>
      <c r="F176" s="90"/>
      <c r="H176" s="120"/>
    </row>
    <row r="177" spans="1:8" s="119" customFormat="1" ht="12.75" x14ac:dyDescent="0.2">
      <c r="A177" s="196"/>
      <c r="B177" s="197"/>
      <c r="C177" s="198"/>
      <c r="D177" s="248"/>
      <c r="E177" s="266"/>
      <c r="F177" s="90"/>
      <c r="H177" s="120"/>
    </row>
    <row r="178" spans="1:8" s="119" customFormat="1" ht="12.75" x14ac:dyDescent="0.2">
      <c r="A178" s="196"/>
      <c r="B178" s="197"/>
      <c r="C178" s="198"/>
      <c r="D178" s="248"/>
      <c r="E178" s="266"/>
      <c r="F178" s="90"/>
      <c r="H178" s="120"/>
    </row>
    <row r="179" spans="1:8" s="119" customFormat="1" ht="12.75" x14ac:dyDescent="0.2">
      <c r="A179" s="196"/>
      <c r="B179" s="197"/>
      <c r="C179" s="198"/>
      <c r="D179" s="248"/>
      <c r="E179" s="266"/>
      <c r="F179" s="90"/>
      <c r="H179" s="120"/>
    </row>
    <row r="180" spans="1:8" s="119" customFormat="1" ht="12.75" x14ac:dyDescent="0.2">
      <c r="A180" s="196"/>
      <c r="B180" s="197"/>
      <c r="C180" s="198"/>
      <c r="D180" s="248"/>
      <c r="E180" s="266"/>
      <c r="F180" s="90"/>
      <c r="H180" s="120"/>
    </row>
    <row r="181" spans="1:8" s="119" customFormat="1" ht="12.75" x14ac:dyDescent="0.2">
      <c r="A181" s="196"/>
      <c r="B181" s="197"/>
      <c r="C181" s="198"/>
      <c r="D181" s="248"/>
      <c r="E181" s="266"/>
      <c r="F181" s="90"/>
      <c r="H181" s="120"/>
    </row>
    <row r="182" spans="1:8" s="119" customFormat="1" ht="12.75" x14ac:dyDescent="0.2">
      <c r="A182" s="196"/>
      <c r="B182" s="197"/>
      <c r="C182" s="198"/>
      <c r="D182" s="248"/>
      <c r="E182" s="266"/>
      <c r="F182" s="90"/>
      <c r="H182" s="120"/>
    </row>
    <row r="183" spans="1:8" s="119" customFormat="1" ht="12.75" x14ac:dyDescent="0.2">
      <c r="A183" s="196"/>
      <c r="B183" s="197"/>
      <c r="C183" s="198"/>
      <c r="D183" s="248"/>
      <c r="E183" s="266"/>
      <c r="F183" s="90"/>
      <c r="H183" s="120"/>
    </row>
    <row r="184" spans="1:8" s="119" customFormat="1" ht="12.75" x14ac:dyDescent="0.2">
      <c r="A184" s="196"/>
      <c r="B184" s="197"/>
      <c r="C184" s="198"/>
      <c r="D184" s="248"/>
      <c r="E184" s="266"/>
      <c r="F184" s="90"/>
      <c r="H184" s="120"/>
    </row>
    <row r="185" spans="1:8" s="119" customFormat="1" ht="12.75" x14ac:dyDescent="0.2">
      <c r="A185" s="196"/>
      <c r="B185" s="197"/>
      <c r="C185" s="198"/>
      <c r="D185" s="248"/>
      <c r="E185" s="266"/>
      <c r="F185" s="90"/>
      <c r="H185" s="120"/>
    </row>
    <row r="186" spans="1:8" s="119" customFormat="1" ht="12.75" x14ac:dyDescent="0.2">
      <c r="A186" s="196"/>
      <c r="B186" s="197"/>
      <c r="C186" s="198"/>
      <c r="D186" s="248"/>
      <c r="E186" s="266"/>
      <c r="F186" s="90"/>
      <c r="H186" s="120"/>
    </row>
    <row r="187" spans="1:8" s="119" customFormat="1" ht="12.75" x14ac:dyDescent="0.2">
      <c r="A187" s="196"/>
      <c r="B187" s="197"/>
      <c r="C187" s="198"/>
      <c r="D187" s="248"/>
      <c r="E187" s="266"/>
      <c r="F187" s="90"/>
      <c r="H187" s="120"/>
    </row>
    <row r="188" spans="1:8" s="119" customFormat="1" ht="12.75" x14ac:dyDescent="0.2">
      <c r="A188" s="196"/>
      <c r="B188" s="197"/>
      <c r="C188" s="198"/>
      <c r="D188" s="248"/>
      <c r="E188" s="266"/>
      <c r="F188" s="90"/>
      <c r="H188" s="120"/>
    </row>
    <row r="189" spans="1:8" s="119" customFormat="1" ht="12.75" x14ac:dyDescent="0.2">
      <c r="A189" s="196"/>
      <c r="B189" s="197"/>
      <c r="C189" s="198"/>
      <c r="D189" s="248"/>
      <c r="E189" s="266"/>
      <c r="F189" s="90"/>
      <c r="H189" s="120"/>
    </row>
    <row r="190" spans="1:8" s="119" customFormat="1" ht="12.75" x14ac:dyDescent="0.2">
      <c r="A190" s="196"/>
      <c r="B190" s="197"/>
      <c r="C190" s="198"/>
      <c r="D190" s="248"/>
      <c r="E190" s="266"/>
      <c r="F190" s="90"/>
      <c r="H190" s="120"/>
    </row>
    <row r="191" spans="1:8" s="119" customFormat="1" ht="12.75" x14ac:dyDescent="0.2">
      <c r="A191" s="196"/>
      <c r="B191" s="197"/>
      <c r="C191" s="198"/>
      <c r="D191" s="248"/>
      <c r="E191" s="266"/>
      <c r="F191" s="90"/>
      <c r="H191" s="120"/>
    </row>
    <row r="192" spans="1:8" s="119" customFormat="1" ht="12.75" x14ac:dyDescent="0.2">
      <c r="A192" s="196"/>
      <c r="B192" s="197"/>
      <c r="C192" s="198"/>
      <c r="D192" s="248"/>
      <c r="E192" s="266"/>
      <c r="F192" s="90"/>
      <c r="H192" s="120"/>
    </row>
    <row r="193" spans="1:8" s="119" customFormat="1" ht="12.75" x14ac:dyDescent="0.2">
      <c r="A193" s="196"/>
      <c r="B193" s="197"/>
      <c r="C193" s="198"/>
      <c r="D193" s="248"/>
      <c r="E193" s="266"/>
      <c r="F193" s="90"/>
      <c r="H193" s="120"/>
    </row>
    <row r="194" spans="1:8" s="119" customFormat="1" ht="12.75" x14ac:dyDescent="0.2">
      <c r="A194" s="196"/>
      <c r="B194" s="197"/>
      <c r="C194" s="198"/>
      <c r="D194" s="248"/>
      <c r="E194" s="266"/>
      <c r="F194" s="90"/>
      <c r="H194" s="120"/>
    </row>
    <row r="195" spans="1:8" s="119" customFormat="1" ht="12.75" x14ac:dyDescent="0.2">
      <c r="A195" s="196"/>
      <c r="B195" s="197"/>
      <c r="C195" s="198"/>
      <c r="D195" s="248"/>
      <c r="E195" s="266"/>
      <c r="F195" s="90"/>
      <c r="H195" s="120"/>
    </row>
    <row r="196" spans="1:8" s="119" customFormat="1" ht="12.75" x14ac:dyDescent="0.2">
      <c r="A196" s="196"/>
      <c r="B196" s="197"/>
      <c r="C196" s="198"/>
      <c r="D196" s="248"/>
      <c r="E196" s="266"/>
      <c r="F196" s="90"/>
      <c r="H196" s="120"/>
    </row>
    <row r="197" spans="1:8" s="119" customFormat="1" ht="12.75" x14ac:dyDescent="0.2">
      <c r="A197" s="196"/>
      <c r="B197" s="197"/>
      <c r="C197" s="198"/>
      <c r="D197" s="248"/>
      <c r="E197" s="266"/>
      <c r="F197" s="90"/>
      <c r="H197" s="120"/>
    </row>
    <row r="198" spans="1:8" s="119" customFormat="1" ht="12.75" x14ac:dyDescent="0.2">
      <c r="A198" s="196"/>
      <c r="B198" s="197"/>
      <c r="C198" s="198"/>
      <c r="D198" s="248"/>
      <c r="E198" s="266"/>
      <c r="F198" s="90"/>
      <c r="H198" s="120"/>
    </row>
    <row r="199" spans="1:8" s="119" customFormat="1" ht="12.75" x14ac:dyDescent="0.2">
      <c r="A199" s="196"/>
      <c r="B199" s="197"/>
      <c r="C199" s="198"/>
      <c r="D199" s="248"/>
      <c r="E199" s="266"/>
      <c r="F199" s="90"/>
      <c r="H199" s="120"/>
    </row>
    <row r="200" spans="1:8" s="119" customFormat="1" ht="12.75" x14ac:dyDescent="0.2">
      <c r="A200" s="196"/>
      <c r="B200" s="197"/>
      <c r="C200" s="198"/>
      <c r="D200" s="248"/>
      <c r="E200" s="266"/>
      <c r="F200" s="90"/>
      <c r="H200" s="120"/>
    </row>
    <row r="201" spans="1:8" s="119" customFormat="1" ht="12.75" x14ac:dyDescent="0.2">
      <c r="A201" s="196"/>
      <c r="B201" s="197"/>
      <c r="C201" s="198"/>
      <c r="D201" s="248"/>
      <c r="E201" s="266"/>
      <c r="F201" s="90"/>
      <c r="H201" s="120"/>
    </row>
    <row r="202" spans="1:8" s="119" customFormat="1" ht="12.75" x14ac:dyDescent="0.2">
      <c r="A202" s="196"/>
      <c r="B202" s="197"/>
      <c r="C202" s="198"/>
      <c r="D202" s="248"/>
      <c r="E202" s="266"/>
      <c r="F202" s="90"/>
      <c r="H202" s="120"/>
    </row>
    <row r="203" spans="1:8" s="119" customFormat="1" ht="12.75" x14ac:dyDescent="0.2">
      <c r="A203" s="196"/>
      <c r="B203" s="197"/>
      <c r="C203" s="198"/>
      <c r="D203" s="248"/>
      <c r="E203" s="266"/>
      <c r="F203" s="90"/>
      <c r="H203" s="120"/>
    </row>
    <row r="204" spans="1:8" s="119" customFormat="1" ht="12.75" x14ac:dyDescent="0.2">
      <c r="A204" s="196"/>
      <c r="B204" s="197"/>
      <c r="C204" s="198"/>
      <c r="D204" s="248"/>
      <c r="E204" s="266"/>
      <c r="F204" s="90"/>
      <c r="H204" s="120"/>
    </row>
    <row r="205" spans="1:8" s="119" customFormat="1" ht="12.75" x14ac:dyDescent="0.2">
      <c r="A205" s="196"/>
      <c r="B205" s="197"/>
      <c r="C205" s="198"/>
      <c r="D205" s="248"/>
      <c r="E205" s="266"/>
      <c r="F205" s="90"/>
      <c r="H205" s="120"/>
    </row>
    <row r="206" spans="1:8" s="119" customFormat="1" ht="12.75" x14ac:dyDescent="0.2">
      <c r="A206" s="196"/>
      <c r="B206" s="197"/>
      <c r="C206" s="198"/>
      <c r="D206" s="248"/>
      <c r="E206" s="266"/>
      <c r="F206" s="90"/>
      <c r="H206" s="120"/>
    </row>
    <row r="207" spans="1:8" s="119" customFormat="1" ht="12.75" x14ac:dyDescent="0.2">
      <c r="A207" s="196"/>
      <c r="B207" s="197"/>
      <c r="C207" s="198"/>
      <c r="D207" s="248"/>
      <c r="E207" s="266"/>
      <c r="F207" s="90"/>
      <c r="H207" s="120"/>
    </row>
    <row r="208" spans="1:8" s="119" customFormat="1" ht="12.75" x14ac:dyDescent="0.2">
      <c r="A208" s="196"/>
      <c r="B208" s="197"/>
      <c r="C208" s="198"/>
      <c r="D208" s="248"/>
      <c r="E208" s="266"/>
      <c r="F208" s="90"/>
      <c r="H208" s="120"/>
    </row>
    <row r="209" spans="1:8" s="119" customFormat="1" ht="12.75" x14ac:dyDescent="0.2">
      <c r="A209" s="196"/>
      <c r="B209" s="197"/>
      <c r="C209" s="198"/>
      <c r="D209" s="248"/>
      <c r="E209" s="266"/>
      <c r="F209" s="90"/>
      <c r="H209" s="120"/>
    </row>
    <row r="210" spans="1:8" s="119" customFormat="1" ht="12.75" x14ac:dyDescent="0.2">
      <c r="A210" s="196"/>
      <c r="B210" s="197"/>
      <c r="C210" s="198"/>
      <c r="D210" s="248"/>
      <c r="E210" s="266"/>
      <c r="F210" s="90"/>
      <c r="H210" s="120"/>
    </row>
    <row r="211" spans="1:8" s="119" customFormat="1" ht="12.75" x14ac:dyDescent="0.2">
      <c r="A211" s="196"/>
      <c r="B211" s="197"/>
      <c r="C211" s="198"/>
      <c r="D211" s="248"/>
      <c r="E211" s="266"/>
      <c r="F211" s="90"/>
      <c r="H211" s="120"/>
    </row>
    <row r="212" spans="1:8" s="119" customFormat="1" ht="12.75" x14ac:dyDescent="0.2">
      <c r="A212" s="196"/>
      <c r="B212" s="197"/>
      <c r="C212" s="198"/>
      <c r="D212" s="248"/>
      <c r="E212" s="266"/>
      <c r="F212" s="90"/>
      <c r="H212" s="120"/>
    </row>
    <row r="213" spans="1:8" s="119" customFormat="1" ht="12.75" x14ac:dyDescent="0.2">
      <c r="A213" s="196"/>
      <c r="B213" s="197"/>
      <c r="C213" s="198"/>
      <c r="D213" s="248"/>
      <c r="E213" s="266"/>
      <c r="F213" s="90"/>
      <c r="H213" s="120"/>
    </row>
    <row r="214" spans="1:8" s="119" customFormat="1" ht="12.75" x14ac:dyDescent="0.2">
      <c r="A214" s="196"/>
      <c r="B214" s="197"/>
      <c r="C214" s="198"/>
      <c r="D214" s="248"/>
      <c r="E214" s="266"/>
      <c r="F214" s="90"/>
      <c r="H214" s="120"/>
    </row>
    <row r="215" spans="1:8" s="119" customFormat="1" ht="12.75" x14ac:dyDescent="0.2">
      <c r="A215" s="196"/>
      <c r="B215" s="197"/>
      <c r="C215" s="198"/>
      <c r="D215" s="248"/>
      <c r="E215" s="266"/>
      <c r="F215" s="90"/>
      <c r="H215" s="120"/>
    </row>
    <row r="216" spans="1:8" s="119" customFormat="1" ht="12.75" x14ac:dyDescent="0.2">
      <c r="A216" s="196"/>
      <c r="B216" s="197"/>
      <c r="C216" s="198"/>
      <c r="D216" s="248"/>
      <c r="E216" s="266"/>
      <c r="F216" s="90"/>
      <c r="H216" s="120"/>
    </row>
    <row r="217" spans="1:8" s="119" customFormat="1" ht="12.75" x14ac:dyDescent="0.2">
      <c r="A217" s="196"/>
      <c r="B217" s="197"/>
      <c r="C217" s="198"/>
      <c r="D217" s="248"/>
      <c r="E217" s="266"/>
      <c r="F217" s="90"/>
      <c r="H217" s="120"/>
    </row>
    <row r="218" spans="1:8" s="119" customFormat="1" ht="12.75" x14ac:dyDescent="0.2">
      <c r="A218" s="196"/>
      <c r="B218" s="197"/>
      <c r="C218" s="198"/>
      <c r="D218" s="248"/>
      <c r="E218" s="266"/>
      <c r="F218" s="90"/>
      <c r="H218" s="120"/>
    </row>
    <row r="219" spans="1:8" s="119" customFormat="1" ht="12.75" x14ac:dyDescent="0.2">
      <c r="A219" s="196"/>
      <c r="B219" s="197"/>
      <c r="C219" s="198"/>
      <c r="D219" s="248"/>
      <c r="E219" s="266"/>
      <c r="F219" s="90"/>
      <c r="H219" s="120"/>
    </row>
    <row r="220" spans="1:8" s="119" customFormat="1" ht="12.75" x14ac:dyDescent="0.2">
      <c r="A220" s="196"/>
      <c r="B220" s="197"/>
      <c r="C220" s="198"/>
      <c r="D220" s="248"/>
      <c r="E220" s="266"/>
      <c r="F220" s="90"/>
      <c r="H220" s="120"/>
    </row>
    <row r="221" spans="1:8" s="119" customFormat="1" ht="12.75" x14ac:dyDescent="0.2">
      <c r="A221" s="196"/>
      <c r="B221" s="197"/>
      <c r="C221" s="198"/>
      <c r="D221" s="248"/>
      <c r="E221" s="266"/>
      <c r="F221" s="90"/>
      <c r="H221" s="120"/>
    </row>
    <row r="222" spans="1:8" s="119" customFormat="1" ht="12.75" x14ac:dyDescent="0.2">
      <c r="A222" s="196"/>
      <c r="B222" s="197"/>
      <c r="C222" s="198"/>
      <c r="D222" s="248"/>
      <c r="E222" s="266"/>
      <c r="F222" s="90"/>
      <c r="H222" s="120"/>
    </row>
    <row r="223" spans="1:8" s="119" customFormat="1" ht="12.75" x14ac:dyDescent="0.2">
      <c r="A223" s="196"/>
      <c r="B223" s="197"/>
      <c r="C223" s="198"/>
      <c r="D223" s="248"/>
      <c r="E223" s="266"/>
      <c r="F223" s="90"/>
      <c r="H223" s="120"/>
    </row>
    <row r="224" spans="1:8" s="119" customFormat="1" ht="12.75" x14ac:dyDescent="0.2">
      <c r="A224" s="196"/>
      <c r="B224" s="197"/>
      <c r="C224" s="198"/>
      <c r="D224" s="248"/>
      <c r="E224" s="266"/>
      <c r="F224" s="90"/>
      <c r="H224" s="120"/>
    </row>
    <row r="225" spans="1:8" s="119" customFormat="1" ht="12.75" x14ac:dyDescent="0.2">
      <c r="A225" s="196"/>
      <c r="B225" s="197"/>
      <c r="C225" s="198"/>
      <c r="D225" s="248"/>
      <c r="E225" s="266"/>
      <c r="F225" s="90"/>
      <c r="H225" s="120"/>
    </row>
    <row r="226" spans="1:8" s="119" customFormat="1" ht="12.75" x14ac:dyDescent="0.2">
      <c r="A226" s="196"/>
      <c r="B226" s="197"/>
      <c r="C226" s="198"/>
      <c r="D226" s="248"/>
      <c r="E226" s="266"/>
      <c r="F226" s="90"/>
      <c r="H226" s="120"/>
    </row>
    <row r="227" spans="1:8" s="119" customFormat="1" ht="12.75" x14ac:dyDescent="0.2">
      <c r="A227" s="196"/>
      <c r="B227" s="197"/>
      <c r="C227" s="198"/>
      <c r="D227" s="248"/>
      <c r="E227" s="266"/>
      <c r="F227" s="90"/>
      <c r="H227" s="120"/>
    </row>
    <row r="228" spans="1:8" s="119" customFormat="1" ht="12.75" x14ac:dyDescent="0.2">
      <c r="A228" s="196"/>
      <c r="B228" s="197"/>
      <c r="C228" s="198"/>
      <c r="D228" s="248"/>
      <c r="E228" s="266"/>
      <c r="F228" s="90"/>
      <c r="H228" s="120"/>
    </row>
    <row r="229" spans="1:8" s="119" customFormat="1" ht="12.75" x14ac:dyDescent="0.2">
      <c r="A229" s="196"/>
      <c r="B229" s="197"/>
      <c r="C229" s="198"/>
      <c r="D229" s="248"/>
      <c r="E229" s="266"/>
      <c r="F229" s="90"/>
      <c r="H229" s="120"/>
    </row>
    <row r="230" spans="1:8" s="119" customFormat="1" ht="12.75" x14ac:dyDescent="0.2">
      <c r="A230" s="196"/>
      <c r="B230" s="197"/>
      <c r="C230" s="198"/>
      <c r="D230" s="248"/>
      <c r="E230" s="266"/>
      <c r="F230" s="90"/>
      <c r="H230" s="120"/>
    </row>
    <row r="231" spans="1:8" s="119" customFormat="1" ht="12.75" x14ac:dyDescent="0.2">
      <c r="A231" s="196"/>
      <c r="B231" s="197"/>
      <c r="C231" s="198"/>
      <c r="D231" s="248"/>
      <c r="E231" s="266"/>
      <c r="F231" s="90"/>
      <c r="H231" s="120"/>
    </row>
    <row r="232" spans="1:8" s="119" customFormat="1" ht="12.75" x14ac:dyDescent="0.2">
      <c r="A232" s="196"/>
      <c r="B232" s="197"/>
      <c r="C232" s="198"/>
      <c r="D232" s="248"/>
      <c r="E232" s="266"/>
      <c r="F232" s="90"/>
      <c r="H232" s="120"/>
    </row>
    <row r="233" spans="1:8" s="119" customFormat="1" ht="12.75" x14ac:dyDescent="0.2">
      <c r="A233" s="196"/>
      <c r="B233" s="197"/>
      <c r="C233" s="198"/>
      <c r="D233" s="248"/>
      <c r="E233" s="266"/>
      <c r="F233" s="90"/>
      <c r="H233" s="120"/>
    </row>
    <row r="234" spans="1:8" s="119" customFormat="1" ht="12.75" x14ac:dyDescent="0.2">
      <c r="A234" s="196"/>
      <c r="B234" s="197"/>
      <c r="C234" s="198"/>
      <c r="D234" s="248"/>
      <c r="E234" s="266"/>
      <c r="F234" s="90"/>
      <c r="H234" s="120"/>
    </row>
    <row r="235" spans="1:8" s="119" customFormat="1" ht="12.75" x14ac:dyDescent="0.2">
      <c r="A235" s="196"/>
      <c r="B235" s="197"/>
      <c r="C235" s="198"/>
      <c r="D235" s="248"/>
      <c r="E235" s="266"/>
      <c r="F235" s="90"/>
      <c r="H235" s="120"/>
    </row>
    <row r="236" spans="1:8" s="119" customFormat="1" ht="12.75" x14ac:dyDescent="0.2">
      <c r="A236" s="196"/>
      <c r="B236" s="197"/>
      <c r="C236" s="198"/>
      <c r="D236" s="248"/>
      <c r="E236" s="266"/>
      <c r="F236" s="90"/>
      <c r="H236" s="120"/>
    </row>
    <row r="237" spans="1:8" s="119" customFormat="1" ht="12.75" x14ac:dyDescent="0.2">
      <c r="A237" s="196"/>
      <c r="B237" s="197"/>
      <c r="C237" s="198"/>
      <c r="D237" s="248"/>
      <c r="E237" s="266"/>
      <c r="F237" s="90"/>
      <c r="H237" s="120"/>
    </row>
    <row r="238" spans="1:8" s="119" customFormat="1" ht="12.75" x14ac:dyDescent="0.2">
      <c r="A238" s="196"/>
      <c r="B238" s="197"/>
      <c r="C238" s="198"/>
      <c r="D238" s="248"/>
      <c r="E238" s="266"/>
      <c r="F238" s="90"/>
      <c r="H238" s="120"/>
    </row>
    <row r="239" spans="1:8" s="119" customFormat="1" ht="12.75" x14ac:dyDescent="0.2">
      <c r="A239" s="196"/>
      <c r="B239" s="197"/>
      <c r="C239" s="198"/>
      <c r="D239" s="248"/>
      <c r="E239" s="266"/>
      <c r="F239" s="90"/>
      <c r="H239" s="120"/>
    </row>
    <row r="240" spans="1:8" s="119" customFormat="1" ht="12.75" x14ac:dyDescent="0.2">
      <c r="A240" s="196"/>
      <c r="B240" s="197"/>
      <c r="C240" s="198"/>
      <c r="D240" s="248"/>
      <c r="E240" s="266"/>
      <c r="F240" s="90"/>
      <c r="H240" s="120"/>
    </row>
    <row r="241" spans="1:8" s="119" customFormat="1" ht="12.75" x14ac:dyDescent="0.2">
      <c r="A241" s="196"/>
      <c r="B241" s="197"/>
      <c r="C241" s="198"/>
      <c r="D241" s="248"/>
      <c r="E241" s="266"/>
      <c r="F241" s="90"/>
      <c r="H241" s="120"/>
    </row>
    <row r="242" spans="1:8" s="119" customFormat="1" ht="12.75" x14ac:dyDescent="0.2">
      <c r="A242" s="196"/>
      <c r="B242" s="197"/>
      <c r="C242" s="198"/>
      <c r="D242" s="248"/>
      <c r="E242" s="266"/>
      <c r="F242" s="90"/>
      <c r="H242" s="120"/>
    </row>
    <row r="243" spans="1:8" s="119" customFormat="1" ht="12.75" x14ac:dyDescent="0.2">
      <c r="A243" s="196"/>
      <c r="B243" s="197"/>
      <c r="C243" s="198"/>
      <c r="D243" s="248"/>
      <c r="E243" s="266"/>
      <c r="F243" s="90"/>
      <c r="H243" s="120"/>
    </row>
    <row r="244" spans="1:8" s="119" customFormat="1" ht="12.75" x14ac:dyDescent="0.2">
      <c r="A244" s="196"/>
      <c r="B244" s="197"/>
      <c r="C244" s="198"/>
      <c r="D244" s="248"/>
      <c r="E244" s="266"/>
      <c r="F244" s="90"/>
      <c r="H244" s="120"/>
    </row>
    <row r="245" spans="1:8" s="119" customFormat="1" ht="12.75" x14ac:dyDescent="0.2">
      <c r="A245" s="196"/>
      <c r="B245" s="197"/>
      <c r="C245" s="198"/>
      <c r="D245" s="248"/>
      <c r="E245" s="266"/>
      <c r="F245" s="90"/>
      <c r="H245" s="120"/>
    </row>
    <row r="246" spans="1:8" s="119" customFormat="1" ht="12.75" x14ac:dyDescent="0.2">
      <c r="A246" s="196"/>
      <c r="B246" s="197"/>
      <c r="C246" s="198"/>
      <c r="D246" s="248"/>
      <c r="E246" s="266"/>
      <c r="F246" s="90"/>
      <c r="H246" s="120"/>
    </row>
    <row r="247" spans="1:8" s="119" customFormat="1" ht="12.75" x14ac:dyDescent="0.2">
      <c r="A247" s="196"/>
      <c r="B247" s="197"/>
      <c r="C247" s="198"/>
      <c r="D247" s="248"/>
      <c r="E247" s="266"/>
      <c r="F247" s="90"/>
      <c r="H247" s="120"/>
    </row>
    <row r="248" spans="1:8" s="119" customFormat="1" ht="12.75" x14ac:dyDescent="0.2">
      <c r="A248" s="196"/>
      <c r="B248" s="197"/>
      <c r="C248" s="198"/>
      <c r="D248" s="248"/>
      <c r="E248" s="266"/>
      <c r="F248" s="90"/>
      <c r="H248" s="120"/>
    </row>
    <row r="249" spans="1:8" s="119" customFormat="1" ht="12.75" x14ac:dyDescent="0.2">
      <c r="A249" s="196"/>
      <c r="B249" s="197"/>
      <c r="C249" s="198"/>
      <c r="D249" s="248"/>
      <c r="E249" s="266"/>
      <c r="F249" s="90"/>
      <c r="H249" s="120"/>
    </row>
    <row r="250" spans="1:8" s="119" customFormat="1" ht="12.75" x14ac:dyDescent="0.2">
      <c r="A250" s="196"/>
      <c r="B250" s="197"/>
      <c r="C250" s="198"/>
      <c r="D250" s="248"/>
      <c r="E250" s="266"/>
      <c r="F250" s="90"/>
      <c r="H250" s="120"/>
    </row>
    <row r="251" spans="1:8" s="119" customFormat="1" ht="12.75" x14ac:dyDescent="0.2">
      <c r="A251" s="196"/>
      <c r="B251" s="197"/>
      <c r="C251" s="198"/>
      <c r="D251" s="248"/>
      <c r="E251" s="266"/>
      <c r="F251" s="90"/>
      <c r="H251" s="120"/>
    </row>
    <row r="252" spans="1:8" s="119" customFormat="1" ht="12.75" x14ac:dyDescent="0.2">
      <c r="A252" s="196"/>
      <c r="B252" s="197"/>
      <c r="C252" s="198"/>
      <c r="D252" s="248"/>
      <c r="E252" s="266"/>
      <c r="F252" s="90"/>
      <c r="H252" s="120"/>
    </row>
    <row r="253" spans="1:8" s="119" customFormat="1" ht="12.75" x14ac:dyDescent="0.2">
      <c r="A253" s="196"/>
      <c r="B253" s="197"/>
      <c r="C253" s="198"/>
      <c r="D253" s="248"/>
      <c r="E253" s="266"/>
      <c r="F253" s="90"/>
      <c r="H253" s="120"/>
    </row>
    <row r="254" spans="1:8" s="119" customFormat="1" ht="12.75" x14ac:dyDescent="0.2">
      <c r="A254" s="196"/>
      <c r="B254" s="197"/>
      <c r="C254" s="198"/>
      <c r="D254" s="248"/>
      <c r="E254" s="266"/>
      <c r="F254" s="90"/>
      <c r="H254" s="120"/>
    </row>
    <row r="255" spans="1:8" s="119" customFormat="1" ht="12.75" x14ac:dyDescent="0.2">
      <c r="A255" s="196"/>
      <c r="B255" s="197"/>
      <c r="C255" s="198"/>
      <c r="D255" s="248"/>
      <c r="E255" s="266"/>
      <c r="F255" s="90"/>
      <c r="H255" s="120"/>
    </row>
    <row r="256" spans="1:8" s="119" customFormat="1" ht="12.75" x14ac:dyDescent="0.2">
      <c r="A256" s="196"/>
      <c r="B256" s="197"/>
      <c r="C256" s="198"/>
      <c r="D256" s="248"/>
      <c r="E256" s="266"/>
      <c r="F256" s="90"/>
      <c r="H256" s="120"/>
    </row>
    <row r="257" spans="1:8" s="119" customFormat="1" ht="12.75" x14ac:dyDescent="0.2">
      <c r="A257" s="196"/>
      <c r="B257" s="197"/>
      <c r="C257" s="198"/>
      <c r="D257" s="248"/>
      <c r="E257" s="266"/>
      <c r="F257" s="90"/>
      <c r="H257" s="120"/>
    </row>
    <row r="258" spans="1:8" s="119" customFormat="1" ht="12.75" x14ac:dyDescent="0.2">
      <c r="A258" s="196"/>
      <c r="B258" s="197"/>
      <c r="C258" s="198"/>
      <c r="D258" s="248"/>
      <c r="E258" s="266"/>
      <c r="F258" s="90"/>
      <c r="H258" s="120"/>
    </row>
    <row r="259" spans="1:8" s="119" customFormat="1" ht="12.75" x14ac:dyDescent="0.2">
      <c r="A259" s="196"/>
      <c r="B259" s="197"/>
      <c r="C259" s="198"/>
      <c r="D259" s="248"/>
      <c r="E259" s="266"/>
      <c r="F259" s="90"/>
      <c r="H259" s="120"/>
    </row>
    <row r="260" spans="1:8" s="119" customFormat="1" ht="12.75" x14ac:dyDescent="0.2">
      <c r="A260" s="196"/>
      <c r="B260" s="197"/>
      <c r="C260" s="198"/>
      <c r="D260" s="248"/>
      <c r="E260" s="266"/>
      <c r="F260" s="90"/>
      <c r="H260" s="120"/>
    </row>
    <row r="261" spans="1:8" s="119" customFormat="1" ht="12.75" x14ac:dyDescent="0.2">
      <c r="A261" s="196"/>
      <c r="B261" s="197"/>
      <c r="C261" s="198"/>
      <c r="D261" s="248"/>
      <c r="E261" s="266"/>
      <c r="F261" s="90"/>
      <c r="H261" s="120"/>
    </row>
    <row r="262" spans="1:8" s="119" customFormat="1" ht="12.75" x14ac:dyDescent="0.2">
      <c r="A262" s="196"/>
      <c r="B262" s="197"/>
      <c r="C262" s="198"/>
      <c r="D262" s="248"/>
      <c r="E262" s="266"/>
      <c r="F262" s="90"/>
      <c r="H262" s="120"/>
    </row>
    <row r="263" spans="1:8" s="119" customFormat="1" ht="12.75" x14ac:dyDescent="0.2">
      <c r="A263" s="196"/>
      <c r="B263" s="197"/>
      <c r="C263" s="198"/>
      <c r="D263" s="248"/>
      <c r="E263" s="266"/>
      <c r="F263" s="90"/>
      <c r="H263" s="120"/>
    </row>
    <row r="264" spans="1:8" s="119" customFormat="1" ht="12.75" x14ac:dyDescent="0.2">
      <c r="A264" s="196"/>
      <c r="B264" s="197"/>
      <c r="C264" s="198"/>
      <c r="D264" s="248"/>
      <c r="E264" s="266"/>
      <c r="F264" s="90"/>
      <c r="H264" s="120"/>
    </row>
    <row r="265" spans="1:8" s="119" customFormat="1" ht="12.75" x14ac:dyDescent="0.2">
      <c r="A265" s="196"/>
      <c r="B265" s="197"/>
      <c r="C265" s="198"/>
      <c r="D265" s="248"/>
      <c r="E265" s="266"/>
      <c r="F265" s="90"/>
      <c r="H265" s="120"/>
    </row>
    <row r="266" spans="1:8" s="119" customFormat="1" ht="12.75" x14ac:dyDescent="0.2">
      <c r="A266" s="196"/>
      <c r="B266" s="197"/>
      <c r="C266" s="198"/>
      <c r="D266" s="248"/>
      <c r="E266" s="266"/>
      <c r="F266" s="90"/>
      <c r="H266" s="120"/>
    </row>
    <row r="267" spans="1:8" s="119" customFormat="1" ht="12.75" x14ac:dyDescent="0.2">
      <c r="A267" s="196"/>
      <c r="B267" s="197"/>
      <c r="C267" s="198"/>
      <c r="D267" s="248"/>
      <c r="E267" s="266"/>
      <c r="F267" s="90"/>
      <c r="H267" s="120"/>
    </row>
    <row r="268" spans="1:8" s="119" customFormat="1" ht="12.75" x14ac:dyDescent="0.2">
      <c r="A268" s="196"/>
      <c r="B268" s="197"/>
      <c r="C268" s="198"/>
      <c r="D268" s="248"/>
      <c r="E268" s="266"/>
      <c r="F268" s="90"/>
      <c r="H268" s="120"/>
    </row>
    <row r="269" spans="1:8" s="119" customFormat="1" ht="12.75" x14ac:dyDescent="0.2">
      <c r="A269" s="196"/>
      <c r="B269" s="197"/>
      <c r="C269" s="198"/>
      <c r="D269" s="248"/>
      <c r="E269" s="266"/>
      <c r="F269" s="90"/>
      <c r="H269" s="120"/>
    </row>
    <row r="270" spans="1:8" s="119" customFormat="1" ht="12.75" x14ac:dyDescent="0.2">
      <c r="A270" s="196"/>
      <c r="B270" s="197"/>
      <c r="C270" s="198"/>
      <c r="D270" s="248"/>
      <c r="E270" s="266"/>
      <c r="F270" s="90"/>
      <c r="H270" s="120"/>
    </row>
    <row r="271" spans="1:8" s="119" customFormat="1" ht="12.75" x14ac:dyDescent="0.2">
      <c r="A271" s="196"/>
      <c r="B271" s="197"/>
      <c r="C271" s="198"/>
      <c r="D271" s="248"/>
      <c r="E271" s="266"/>
      <c r="F271" s="90"/>
      <c r="H271" s="120"/>
    </row>
    <row r="272" spans="1:8" s="119" customFormat="1" ht="12.75" x14ac:dyDescent="0.2">
      <c r="A272" s="196"/>
      <c r="B272" s="197"/>
      <c r="C272" s="198"/>
      <c r="D272" s="248"/>
      <c r="E272" s="266"/>
      <c r="F272" s="90"/>
      <c r="H272" s="120"/>
    </row>
    <row r="273" spans="1:8" s="119" customFormat="1" ht="12.75" x14ac:dyDescent="0.2">
      <c r="A273" s="196"/>
      <c r="B273" s="197"/>
      <c r="C273" s="198"/>
      <c r="D273" s="248"/>
      <c r="E273" s="266"/>
      <c r="F273" s="90"/>
      <c r="H273" s="120"/>
    </row>
    <row r="274" spans="1:8" s="119" customFormat="1" ht="12.75" x14ac:dyDescent="0.2">
      <c r="A274" s="196"/>
      <c r="B274" s="197"/>
      <c r="C274" s="198"/>
      <c r="D274" s="248"/>
      <c r="E274" s="266"/>
      <c r="F274" s="90"/>
      <c r="H274" s="120"/>
    </row>
    <row r="275" spans="1:8" s="119" customFormat="1" ht="12.75" x14ac:dyDescent="0.2">
      <c r="A275" s="196"/>
      <c r="B275" s="197"/>
      <c r="C275" s="198"/>
      <c r="D275" s="248"/>
      <c r="E275" s="266"/>
      <c r="F275" s="90"/>
      <c r="H275" s="120"/>
    </row>
    <row r="276" spans="1:8" s="119" customFormat="1" ht="12.75" x14ac:dyDescent="0.2">
      <c r="A276" s="196"/>
      <c r="B276" s="197"/>
      <c r="C276" s="198"/>
      <c r="D276" s="248"/>
      <c r="E276" s="266"/>
      <c r="F276" s="90"/>
      <c r="H276" s="120"/>
    </row>
    <row r="277" spans="1:8" s="119" customFormat="1" ht="12.75" x14ac:dyDescent="0.2">
      <c r="A277" s="196"/>
      <c r="B277" s="197"/>
      <c r="C277" s="198"/>
      <c r="D277" s="248"/>
      <c r="E277" s="266"/>
      <c r="F277" s="90"/>
      <c r="H277" s="120"/>
    </row>
    <row r="278" spans="1:8" s="119" customFormat="1" ht="12.75" x14ac:dyDescent="0.2">
      <c r="A278" s="196"/>
      <c r="B278" s="197"/>
      <c r="C278" s="198"/>
      <c r="D278" s="248"/>
      <c r="E278" s="266"/>
      <c r="F278" s="90"/>
      <c r="H278" s="120"/>
    </row>
    <row r="279" spans="1:8" s="119" customFormat="1" ht="12.75" x14ac:dyDescent="0.2">
      <c r="A279" s="196"/>
      <c r="B279" s="197"/>
      <c r="C279" s="198"/>
      <c r="D279" s="248"/>
      <c r="E279" s="266"/>
      <c r="F279" s="90"/>
      <c r="H279" s="120"/>
    </row>
    <row r="280" spans="1:8" s="119" customFormat="1" ht="12.75" x14ac:dyDescent="0.2">
      <c r="A280" s="196"/>
      <c r="B280" s="197"/>
      <c r="C280" s="198"/>
      <c r="D280" s="248"/>
      <c r="E280" s="266"/>
      <c r="F280" s="90"/>
      <c r="H280" s="120"/>
    </row>
    <row r="281" spans="1:8" s="119" customFormat="1" ht="12.75" x14ac:dyDescent="0.2">
      <c r="A281" s="196"/>
      <c r="B281" s="197"/>
      <c r="C281" s="198"/>
      <c r="D281" s="248"/>
      <c r="E281" s="266"/>
      <c r="F281" s="90"/>
      <c r="H281" s="120"/>
    </row>
    <row r="282" spans="1:8" s="119" customFormat="1" ht="12.75" x14ac:dyDescent="0.2">
      <c r="A282" s="196"/>
      <c r="B282" s="197"/>
      <c r="C282" s="198"/>
      <c r="D282" s="248"/>
      <c r="E282" s="266"/>
      <c r="F282" s="90"/>
      <c r="H282" s="120"/>
    </row>
    <row r="283" spans="1:8" s="119" customFormat="1" ht="12.75" x14ac:dyDescent="0.2">
      <c r="A283" s="196"/>
      <c r="B283" s="197"/>
      <c r="C283" s="198"/>
      <c r="D283" s="248"/>
      <c r="E283" s="266"/>
      <c r="F283" s="90"/>
      <c r="H283" s="120"/>
    </row>
    <row r="284" spans="1:8" s="119" customFormat="1" ht="12.75" x14ac:dyDescent="0.2">
      <c r="A284" s="196"/>
      <c r="B284" s="197"/>
      <c r="C284" s="198"/>
      <c r="D284" s="248"/>
      <c r="E284" s="266"/>
      <c r="F284" s="90"/>
      <c r="H284" s="120"/>
    </row>
    <row r="285" spans="1:8" s="119" customFormat="1" ht="12.75" x14ac:dyDescent="0.2">
      <c r="A285" s="196"/>
      <c r="B285" s="197"/>
      <c r="C285" s="198"/>
      <c r="D285" s="248"/>
      <c r="E285" s="266"/>
      <c r="F285" s="90"/>
      <c r="H285" s="120"/>
    </row>
    <row r="286" spans="1:8" s="119" customFormat="1" ht="12.75" x14ac:dyDescent="0.2">
      <c r="A286" s="196"/>
      <c r="B286" s="197"/>
      <c r="C286" s="198"/>
      <c r="D286" s="248"/>
      <c r="E286" s="266"/>
      <c r="F286" s="90"/>
      <c r="H286" s="120"/>
    </row>
    <row r="287" spans="1:8" s="119" customFormat="1" ht="12.75" x14ac:dyDescent="0.2">
      <c r="A287" s="196"/>
      <c r="B287" s="197"/>
      <c r="C287" s="198"/>
      <c r="D287" s="248"/>
      <c r="E287" s="266"/>
      <c r="F287" s="90"/>
      <c r="H287" s="120"/>
    </row>
    <row r="288" spans="1:8" s="119" customFormat="1" ht="12.75" x14ac:dyDescent="0.2">
      <c r="A288" s="196"/>
      <c r="B288" s="197"/>
      <c r="C288" s="198"/>
      <c r="D288" s="248"/>
      <c r="E288" s="266"/>
      <c r="F288" s="90"/>
      <c r="H288" s="120"/>
    </row>
    <row r="289" spans="1:8" s="119" customFormat="1" ht="12.75" x14ac:dyDescent="0.2">
      <c r="A289" s="196"/>
      <c r="B289" s="197"/>
      <c r="C289" s="198"/>
      <c r="D289" s="248"/>
      <c r="E289" s="266"/>
      <c r="F289" s="90"/>
      <c r="H289" s="120"/>
    </row>
    <row r="290" spans="1:8" s="119" customFormat="1" ht="12.75" x14ac:dyDescent="0.2">
      <c r="A290" s="196"/>
      <c r="B290" s="197"/>
      <c r="C290" s="198"/>
      <c r="D290" s="248"/>
      <c r="E290" s="266"/>
      <c r="F290" s="90"/>
      <c r="H290" s="120"/>
    </row>
    <row r="291" spans="1:8" s="119" customFormat="1" ht="12.75" x14ac:dyDescent="0.2">
      <c r="A291" s="196"/>
      <c r="B291" s="197"/>
      <c r="C291" s="198"/>
      <c r="D291" s="248"/>
      <c r="E291" s="266"/>
      <c r="F291" s="90"/>
      <c r="H291" s="120"/>
    </row>
    <row r="292" spans="1:8" s="119" customFormat="1" ht="12.75" x14ac:dyDescent="0.2">
      <c r="A292" s="196"/>
      <c r="B292" s="197"/>
      <c r="C292" s="198"/>
      <c r="D292" s="248"/>
      <c r="E292" s="266"/>
      <c r="F292" s="90"/>
      <c r="H292" s="120"/>
    </row>
    <row r="293" spans="1:8" s="119" customFormat="1" ht="12.75" x14ac:dyDescent="0.2">
      <c r="A293" s="196"/>
      <c r="B293" s="197"/>
      <c r="C293" s="198"/>
      <c r="D293" s="248"/>
      <c r="E293" s="266"/>
      <c r="F293" s="90"/>
      <c r="H293" s="120"/>
    </row>
    <row r="294" spans="1:8" s="119" customFormat="1" ht="12.75" x14ac:dyDescent="0.2">
      <c r="A294" s="196"/>
      <c r="B294" s="197"/>
      <c r="C294" s="198"/>
      <c r="D294" s="248"/>
      <c r="E294" s="266"/>
      <c r="F294" s="90"/>
      <c r="H294" s="120"/>
    </row>
    <row r="295" spans="1:8" s="119" customFormat="1" ht="12.75" x14ac:dyDescent="0.2">
      <c r="A295" s="196"/>
      <c r="B295" s="197"/>
      <c r="C295" s="198"/>
      <c r="D295" s="248"/>
      <c r="E295" s="266"/>
      <c r="F295" s="90"/>
      <c r="H295" s="120"/>
    </row>
    <row r="296" spans="1:8" s="119" customFormat="1" ht="12.75" x14ac:dyDescent="0.2">
      <c r="A296" s="196"/>
      <c r="B296" s="197"/>
      <c r="C296" s="198"/>
      <c r="D296" s="248"/>
      <c r="E296" s="266"/>
      <c r="F296" s="90"/>
      <c r="H296" s="120"/>
    </row>
    <row r="297" spans="1:8" s="119" customFormat="1" ht="12.75" x14ac:dyDescent="0.2">
      <c r="A297" s="196"/>
      <c r="B297" s="197"/>
      <c r="C297" s="198"/>
      <c r="D297" s="248"/>
      <c r="E297" s="266"/>
      <c r="F297" s="90"/>
      <c r="H297" s="120"/>
    </row>
    <row r="298" spans="1:8" s="119" customFormat="1" ht="12.75" x14ac:dyDescent="0.2">
      <c r="A298" s="196"/>
      <c r="B298" s="197"/>
      <c r="C298" s="198"/>
      <c r="D298" s="248"/>
      <c r="E298" s="266"/>
      <c r="F298" s="90"/>
      <c r="H298" s="120"/>
    </row>
    <row r="299" spans="1:8" s="119" customFormat="1" ht="12.75" x14ac:dyDescent="0.2">
      <c r="A299" s="196"/>
      <c r="B299" s="197"/>
      <c r="C299" s="198"/>
      <c r="D299" s="248"/>
      <c r="E299" s="266"/>
      <c r="F299" s="90"/>
      <c r="H299" s="120"/>
    </row>
    <row r="300" spans="1:8" s="119" customFormat="1" ht="12.75" x14ac:dyDescent="0.2">
      <c r="A300" s="196"/>
      <c r="B300" s="197"/>
      <c r="C300" s="198"/>
      <c r="D300" s="248"/>
      <c r="E300" s="266"/>
      <c r="F300" s="90"/>
      <c r="H300" s="120"/>
    </row>
    <row r="301" spans="1:8" s="119" customFormat="1" ht="12.75" x14ac:dyDescent="0.2">
      <c r="A301" s="196"/>
      <c r="B301" s="197"/>
      <c r="C301" s="198"/>
      <c r="D301" s="248"/>
      <c r="E301" s="266"/>
      <c r="F301" s="90"/>
      <c r="H301" s="120"/>
    </row>
    <row r="302" spans="1:8" s="119" customFormat="1" ht="12.75" x14ac:dyDescent="0.2">
      <c r="A302" s="196"/>
      <c r="B302" s="197"/>
      <c r="C302" s="198"/>
      <c r="D302" s="248"/>
      <c r="E302" s="266"/>
      <c r="F302" s="90"/>
      <c r="H302" s="120"/>
    </row>
    <row r="303" spans="1:8" s="119" customFormat="1" ht="12.75" x14ac:dyDescent="0.2">
      <c r="A303" s="196"/>
      <c r="B303" s="197"/>
      <c r="C303" s="198"/>
      <c r="D303" s="248"/>
      <c r="E303" s="266"/>
      <c r="F303" s="90"/>
      <c r="H303" s="120"/>
    </row>
    <row r="304" spans="1:8" s="119" customFormat="1" ht="12.75" x14ac:dyDescent="0.2">
      <c r="A304" s="196"/>
      <c r="B304" s="197"/>
      <c r="C304" s="198"/>
      <c r="D304" s="248"/>
      <c r="E304" s="266"/>
      <c r="F304" s="90"/>
      <c r="H304" s="120"/>
    </row>
    <row r="305" spans="1:8" s="119" customFormat="1" ht="12.75" x14ac:dyDescent="0.2">
      <c r="A305" s="196"/>
      <c r="B305" s="197"/>
      <c r="C305" s="198"/>
      <c r="D305" s="248"/>
      <c r="E305" s="266"/>
      <c r="F305" s="90"/>
      <c r="H305" s="120"/>
    </row>
    <row r="306" spans="1:8" s="119" customFormat="1" ht="12.75" x14ac:dyDescent="0.2">
      <c r="A306" s="196"/>
      <c r="B306" s="197"/>
      <c r="C306" s="198"/>
      <c r="D306" s="248"/>
      <c r="E306" s="266"/>
      <c r="F306" s="90"/>
      <c r="H306" s="120"/>
    </row>
    <row r="307" spans="1:8" s="119" customFormat="1" ht="12.75" x14ac:dyDescent="0.2">
      <c r="A307" s="196"/>
      <c r="B307" s="197"/>
      <c r="C307" s="198"/>
      <c r="D307" s="248"/>
      <c r="E307" s="266"/>
      <c r="F307" s="90"/>
      <c r="H307" s="120"/>
    </row>
    <row r="308" spans="1:8" s="119" customFormat="1" ht="12.75" x14ac:dyDescent="0.2">
      <c r="A308" s="196"/>
      <c r="B308" s="197"/>
      <c r="C308" s="198"/>
      <c r="D308" s="248"/>
      <c r="E308" s="266"/>
      <c r="F308" s="90"/>
      <c r="H308" s="120"/>
    </row>
    <row r="309" spans="1:8" s="119" customFormat="1" ht="12.75" x14ac:dyDescent="0.2">
      <c r="A309" s="196"/>
      <c r="B309" s="197"/>
      <c r="C309" s="198"/>
      <c r="D309" s="248"/>
      <c r="E309" s="266"/>
      <c r="F309" s="90"/>
      <c r="H309" s="120"/>
    </row>
    <row r="310" spans="1:8" s="119" customFormat="1" ht="12.75" x14ac:dyDescent="0.2">
      <c r="A310" s="196"/>
      <c r="B310" s="197"/>
      <c r="C310" s="198"/>
      <c r="D310" s="248"/>
      <c r="E310" s="266"/>
      <c r="F310" s="90"/>
      <c r="H310" s="120"/>
    </row>
    <row r="311" spans="1:8" s="119" customFormat="1" ht="12.75" x14ac:dyDescent="0.2">
      <c r="A311" s="196"/>
      <c r="B311" s="197"/>
      <c r="C311" s="198"/>
      <c r="D311" s="248"/>
      <c r="E311" s="266"/>
      <c r="F311" s="90"/>
      <c r="H311" s="120"/>
    </row>
    <row r="312" spans="1:8" s="119" customFormat="1" ht="12.75" x14ac:dyDescent="0.2">
      <c r="A312" s="196"/>
      <c r="B312" s="197"/>
      <c r="C312" s="198"/>
      <c r="D312" s="248"/>
      <c r="E312" s="266"/>
      <c r="F312" s="90"/>
      <c r="H312" s="120"/>
    </row>
    <row r="313" spans="1:8" s="119" customFormat="1" ht="12.75" x14ac:dyDescent="0.2">
      <c r="A313" s="196"/>
      <c r="B313" s="197"/>
      <c r="C313" s="198"/>
      <c r="D313" s="248"/>
      <c r="E313" s="266"/>
      <c r="F313" s="90"/>
      <c r="H313" s="120"/>
    </row>
    <row r="314" spans="1:8" s="119" customFormat="1" ht="12.75" x14ac:dyDescent="0.2">
      <c r="A314" s="196"/>
      <c r="B314" s="197"/>
      <c r="C314" s="198"/>
      <c r="D314" s="248"/>
      <c r="E314" s="266"/>
      <c r="F314" s="90"/>
      <c r="H314" s="120"/>
    </row>
    <row r="315" spans="1:8" s="119" customFormat="1" ht="12.75" x14ac:dyDescent="0.2">
      <c r="A315" s="196"/>
      <c r="B315" s="197"/>
      <c r="C315" s="198"/>
      <c r="D315" s="248"/>
      <c r="E315" s="266"/>
      <c r="F315" s="90"/>
      <c r="H315" s="120"/>
    </row>
    <row r="316" spans="1:8" s="119" customFormat="1" ht="12.75" x14ac:dyDescent="0.2">
      <c r="A316" s="196"/>
      <c r="B316" s="197"/>
      <c r="C316" s="198"/>
      <c r="D316" s="248"/>
      <c r="E316" s="266"/>
      <c r="F316" s="90"/>
      <c r="H316" s="120"/>
    </row>
    <row r="317" spans="1:8" s="119" customFormat="1" ht="12.75" x14ac:dyDescent="0.2">
      <c r="A317" s="196"/>
      <c r="B317" s="197"/>
      <c r="C317" s="198"/>
      <c r="D317" s="248"/>
      <c r="E317" s="266"/>
      <c r="F317" s="90"/>
      <c r="H317" s="120"/>
    </row>
    <row r="318" spans="1:8" s="119" customFormat="1" ht="12.75" x14ac:dyDescent="0.2">
      <c r="A318" s="196"/>
      <c r="B318" s="197"/>
      <c r="C318" s="198"/>
      <c r="D318" s="248"/>
      <c r="E318" s="266"/>
      <c r="F318" s="90"/>
      <c r="H318" s="120"/>
    </row>
    <row r="319" spans="1:8" s="119" customFormat="1" ht="12.75" x14ac:dyDescent="0.2">
      <c r="A319" s="196"/>
      <c r="B319" s="197"/>
      <c r="C319" s="198"/>
      <c r="D319" s="248"/>
      <c r="E319" s="266"/>
      <c r="F319" s="90"/>
      <c r="H319" s="120"/>
    </row>
    <row r="320" spans="1:8" s="119" customFormat="1" ht="12.75" x14ac:dyDescent="0.2">
      <c r="A320" s="196"/>
      <c r="B320" s="197"/>
      <c r="C320" s="198"/>
      <c r="D320" s="248"/>
      <c r="E320" s="266"/>
      <c r="F320" s="90"/>
      <c r="H320" s="120"/>
    </row>
    <row r="321" spans="1:8" s="119" customFormat="1" ht="12.75" x14ac:dyDescent="0.2">
      <c r="A321" s="196"/>
      <c r="B321" s="197"/>
      <c r="C321" s="198"/>
      <c r="D321" s="248"/>
      <c r="E321" s="266"/>
      <c r="F321" s="90"/>
      <c r="H321" s="120"/>
    </row>
    <row r="322" spans="1:8" s="119" customFormat="1" ht="12.75" x14ac:dyDescent="0.2">
      <c r="A322" s="196"/>
      <c r="B322" s="197"/>
      <c r="C322" s="198"/>
      <c r="D322" s="248"/>
      <c r="E322" s="266"/>
      <c r="F322" s="90"/>
      <c r="H322" s="120"/>
    </row>
    <row r="323" spans="1:8" s="119" customFormat="1" ht="12.75" x14ac:dyDescent="0.2">
      <c r="A323" s="196"/>
      <c r="B323" s="197"/>
      <c r="C323" s="198"/>
      <c r="D323" s="248"/>
      <c r="E323" s="266"/>
      <c r="F323" s="90"/>
      <c r="H323" s="120"/>
    </row>
    <row r="324" spans="1:8" s="119" customFormat="1" ht="12.75" x14ac:dyDescent="0.2">
      <c r="A324" s="196"/>
      <c r="B324" s="197"/>
      <c r="C324" s="198"/>
      <c r="D324" s="248"/>
      <c r="E324" s="266"/>
      <c r="F324" s="90"/>
      <c r="H324" s="120"/>
    </row>
    <row r="325" spans="1:8" s="119" customFormat="1" ht="12.75" x14ac:dyDescent="0.2">
      <c r="A325" s="196"/>
      <c r="B325" s="197"/>
      <c r="C325" s="198"/>
      <c r="D325" s="248"/>
      <c r="E325" s="266"/>
      <c r="F325" s="90"/>
      <c r="H325" s="120"/>
    </row>
    <row r="326" spans="1:8" s="119" customFormat="1" ht="12.75" x14ac:dyDescent="0.2">
      <c r="A326" s="196"/>
      <c r="B326" s="197"/>
      <c r="C326" s="198"/>
      <c r="D326" s="248"/>
      <c r="E326" s="266"/>
      <c r="F326" s="90"/>
      <c r="H326" s="120"/>
    </row>
    <row r="327" spans="1:8" s="119" customFormat="1" ht="12.75" x14ac:dyDescent="0.2">
      <c r="A327" s="196"/>
      <c r="B327" s="197"/>
      <c r="C327" s="198"/>
      <c r="D327" s="248"/>
      <c r="E327" s="266"/>
      <c r="F327" s="90"/>
      <c r="H327" s="120"/>
    </row>
    <row r="328" spans="1:8" s="119" customFormat="1" ht="12.75" x14ac:dyDescent="0.2">
      <c r="A328" s="196"/>
      <c r="B328" s="197"/>
      <c r="C328" s="198"/>
      <c r="D328" s="248"/>
      <c r="E328" s="266"/>
      <c r="F328" s="90"/>
      <c r="H328" s="120"/>
    </row>
    <row r="329" spans="1:8" s="119" customFormat="1" ht="12.75" x14ac:dyDescent="0.2">
      <c r="A329" s="196"/>
      <c r="B329" s="197"/>
      <c r="C329" s="198"/>
      <c r="D329" s="248"/>
      <c r="E329" s="266"/>
      <c r="F329" s="90"/>
      <c r="H329" s="120"/>
    </row>
    <row r="330" spans="1:8" s="119" customFormat="1" ht="12.75" x14ac:dyDescent="0.2">
      <c r="A330" s="196"/>
      <c r="B330" s="197"/>
      <c r="C330" s="198"/>
      <c r="D330" s="248"/>
      <c r="E330" s="266"/>
      <c r="F330" s="90"/>
      <c r="H330" s="120"/>
    </row>
    <row r="331" spans="1:8" s="119" customFormat="1" ht="12.75" x14ac:dyDescent="0.2">
      <c r="A331" s="196"/>
      <c r="B331" s="197"/>
      <c r="C331" s="198"/>
      <c r="D331" s="248"/>
      <c r="E331" s="266"/>
      <c r="F331" s="90"/>
      <c r="H331" s="120"/>
    </row>
    <row r="332" spans="1:8" s="119" customFormat="1" ht="12.75" x14ac:dyDescent="0.2">
      <c r="A332" s="196"/>
      <c r="B332" s="197"/>
      <c r="C332" s="198"/>
      <c r="D332" s="248"/>
      <c r="E332" s="266"/>
      <c r="F332" s="90"/>
      <c r="H332" s="120"/>
    </row>
    <row r="333" spans="1:8" s="119" customFormat="1" ht="12.75" x14ac:dyDescent="0.2">
      <c r="A333" s="196"/>
      <c r="B333" s="197"/>
      <c r="C333" s="198"/>
      <c r="D333" s="248"/>
      <c r="E333" s="266"/>
      <c r="F333" s="90"/>
      <c r="H333" s="120"/>
    </row>
    <row r="334" spans="1:8" s="119" customFormat="1" ht="12.75" x14ac:dyDescent="0.2">
      <c r="A334" s="196"/>
      <c r="B334" s="197"/>
      <c r="C334" s="198"/>
      <c r="D334" s="248"/>
      <c r="E334" s="266"/>
      <c r="F334" s="90"/>
      <c r="H334" s="120"/>
    </row>
    <row r="335" spans="1:8" s="119" customFormat="1" ht="12.75" x14ac:dyDescent="0.2">
      <c r="A335" s="196"/>
      <c r="B335" s="197"/>
      <c r="C335" s="198"/>
      <c r="D335" s="248"/>
      <c r="E335" s="266"/>
      <c r="F335" s="90"/>
      <c r="H335" s="120"/>
    </row>
    <row r="336" spans="1:8" s="119" customFormat="1" ht="12.75" x14ac:dyDescent="0.2">
      <c r="A336" s="196"/>
      <c r="B336" s="197"/>
      <c r="C336" s="198"/>
      <c r="D336" s="248"/>
      <c r="E336" s="266"/>
      <c r="F336" s="90"/>
      <c r="H336" s="120"/>
    </row>
    <row r="337" spans="1:8" s="119" customFormat="1" ht="12.75" x14ac:dyDescent="0.2">
      <c r="A337" s="196"/>
      <c r="B337" s="197"/>
      <c r="C337" s="198"/>
      <c r="D337" s="248"/>
      <c r="E337" s="266"/>
      <c r="F337" s="90"/>
      <c r="H337" s="120"/>
    </row>
    <row r="338" spans="1:8" s="119" customFormat="1" ht="12.75" x14ac:dyDescent="0.2">
      <c r="A338" s="196"/>
      <c r="B338" s="197"/>
      <c r="C338" s="198"/>
      <c r="D338" s="248"/>
      <c r="E338" s="266"/>
      <c r="F338" s="90"/>
      <c r="H338" s="120"/>
    </row>
    <row r="339" spans="1:8" s="119" customFormat="1" ht="12.75" x14ac:dyDescent="0.2">
      <c r="A339" s="196"/>
      <c r="B339" s="197"/>
      <c r="C339" s="198"/>
      <c r="D339" s="248"/>
      <c r="E339" s="266"/>
      <c r="F339" s="90"/>
      <c r="H339" s="120"/>
    </row>
    <row r="340" spans="1:8" s="119" customFormat="1" ht="12.75" x14ac:dyDescent="0.2">
      <c r="A340" s="196"/>
      <c r="B340" s="197"/>
      <c r="C340" s="198"/>
      <c r="D340" s="248"/>
      <c r="E340" s="266"/>
      <c r="F340" s="90"/>
      <c r="H340" s="120"/>
    </row>
    <row r="341" spans="1:8" s="119" customFormat="1" ht="12.75" x14ac:dyDescent="0.2">
      <c r="A341" s="196"/>
      <c r="B341" s="197"/>
      <c r="C341" s="198"/>
      <c r="D341" s="248"/>
      <c r="E341" s="266"/>
      <c r="F341" s="90"/>
      <c r="H341" s="120"/>
    </row>
    <row r="342" spans="1:8" s="119" customFormat="1" ht="12.75" x14ac:dyDescent="0.2">
      <c r="A342" s="196"/>
      <c r="B342" s="197"/>
      <c r="C342" s="198"/>
      <c r="D342" s="248"/>
      <c r="E342" s="266"/>
      <c r="F342" s="90"/>
      <c r="H342" s="120"/>
    </row>
    <row r="343" spans="1:8" s="119" customFormat="1" ht="12.75" x14ac:dyDescent="0.2">
      <c r="A343" s="196"/>
      <c r="B343" s="197"/>
      <c r="C343" s="198"/>
      <c r="D343" s="248"/>
      <c r="E343" s="266"/>
      <c r="F343" s="90"/>
      <c r="H343" s="120"/>
    </row>
    <row r="344" spans="1:8" s="119" customFormat="1" ht="12.75" x14ac:dyDescent="0.2">
      <c r="A344" s="196"/>
      <c r="B344" s="197"/>
      <c r="C344" s="198"/>
      <c r="D344" s="248"/>
      <c r="E344" s="266"/>
      <c r="F344" s="90"/>
      <c r="H344" s="120"/>
    </row>
    <row r="345" spans="1:8" s="119" customFormat="1" ht="12.75" x14ac:dyDescent="0.2">
      <c r="A345" s="196"/>
      <c r="B345" s="197"/>
      <c r="C345" s="198"/>
      <c r="D345" s="248"/>
      <c r="E345" s="266"/>
      <c r="F345" s="90"/>
      <c r="H345" s="120"/>
    </row>
    <row r="346" spans="1:8" s="119" customFormat="1" ht="12.75" x14ac:dyDescent="0.2">
      <c r="A346" s="196"/>
      <c r="B346" s="197"/>
      <c r="C346" s="198"/>
      <c r="D346" s="248"/>
      <c r="E346" s="266"/>
      <c r="F346" s="90"/>
      <c r="H346" s="120"/>
    </row>
    <row r="347" spans="1:8" s="119" customFormat="1" ht="12.75" x14ac:dyDescent="0.2">
      <c r="A347" s="196"/>
      <c r="B347" s="197"/>
      <c r="C347" s="198"/>
      <c r="D347" s="248"/>
      <c r="E347" s="266"/>
      <c r="F347" s="90"/>
      <c r="H347" s="120"/>
    </row>
    <row r="348" spans="1:8" s="119" customFormat="1" ht="12.75" x14ac:dyDescent="0.2">
      <c r="A348" s="196"/>
      <c r="B348" s="197"/>
      <c r="C348" s="198"/>
      <c r="D348" s="248"/>
      <c r="E348" s="266"/>
      <c r="F348" s="90"/>
      <c r="H348" s="120"/>
    </row>
    <row r="349" spans="1:8" s="119" customFormat="1" ht="12.75" x14ac:dyDescent="0.2">
      <c r="A349" s="196"/>
      <c r="B349" s="197"/>
      <c r="C349" s="198"/>
      <c r="D349" s="248"/>
      <c r="E349" s="266"/>
      <c r="F349" s="90"/>
      <c r="H349" s="120"/>
    </row>
    <row r="350" spans="1:8" s="119" customFormat="1" ht="12.75" x14ac:dyDescent="0.2">
      <c r="A350" s="196"/>
      <c r="B350" s="197"/>
      <c r="C350" s="198"/>
      <c r="D350" s="248"/>
      <c r="E350" s="266"/>
      <c r="F350" s="90"/>
      <c r="H350" s="120"/>
    </row>
    <row r="351" spans="1:8" s="119" customFormat="1" ht="12.75" x14ac:dyDescent="0.2">
      <c r="A351" s="196"/>
      <c r="B351" s="197"/>
      <c r="C351" s="198"/>
      <c r="D351" s="248"/>
      <c r="E351" s="266"/>
      <c r="F351" s="90"/>
      <c r="H351" s="120"/>
    </row>
    <row r="352" spans="1:8" s="119" customFormat="1" ht="12.75" x14ac:dyDescent="0.2">
      <c r="A352" s="196"/>
      <c r="B352" s="197"/>
      <c r="C352" s="198"/>
      <c r="D352" s="248"/>
      <c r="E352" s="266"/>
      <c r="F352" s="90"/>
      <c r="H352" s="120"/>
    </row>
    <row r="353" spans="1:8" s="119" customFormat="1" ht="12.75" x14ac:dyDescent="0.2">
      <c r="A353" s="196"/>
      <c r="B353" s="197"/>
      <c r="C353" s="198"/>
      <c r="D353" s="248"/>
      <c r="E353" s="266"/>
      <c r="F353" s="90"/>
      <c r="H353" s="120"/>
    </row>
    <row r="354" spans="1:8" s="119" customFormat="1" ht="12.75" x14ac:dyDescent="0.2">
      <c r="A354" s="196"/>
      <c r="B354" s="197"/>
      <c r="C354" s="198"/>
      <c r="D354" s="248"/>
      <c r="E354" s="266"/>
      <c r="F354" s="90"/>
      <c r="H354" s="120"/>
    </row>
    <row r="355" spans="1:8" s="119" customFormat="1" ht="12.75" x14ac:dyDescent="0.2">
      <c r="A355" s="196"/>
      <c r="B355" s="197"/>
      <c r="C355" s="198"/>
      <c r="D355" s="248"/>
      <c r="E355" s="266"/>
      <c r="F355" s="90"/>
      <c r="H355" s="120"/>
    </row>
    <row r="356" spans="1:8" s="119" customFormat="1" ht="12.75" x14ac:dyDescent="0.2">
      <c r="A356" s="196"/>
      <c r="B356" s="197"/>
      <c r="C356" s="198"/>
      <c r="D356" s="248"/>
      <c r="E356" s="266"/>
      <c r="F356" s="90"/>
      <c r="H356" s="120"/>
    </row>
    <row r="357" spans="1:8" s="119" customFormat="1" ht="12.75" x14ac:dyDescent="0.2">
      <c r="A357" s="196"/>
      <c r="B357" s="197"/>
      <c r="C357" s="198"/>
      <c r="D357" s="248"/>
      <c r="E357" s="266"/>
      <c r="F357" s="90"/>
      <c r="H357" s="120"/>
    </row>
    <row r="358" spans="1:8" s="119" customFormat="1" ht="12.75" x14ac:dyDescent="0.2">
      <c r="A358" s="196"/>
      <c r="B358" s="197"/>
      <c r="C358" s="198"/>
      <c r="D358" s="248"/>
      <c r="E358" s="266"/>
      <c r="F358" s="90"/>
      <c r="H358" s="120"/>
    </row>
    <row r="359" spans="1:8" s="119" customFormat="1" ht="12.75" x14ac:dyDescent="0.2">
      <c r="A359" s="196"/>
      <c r="B359" s="197"/>
      <c r="C359" s="198"/>
      <c r="D359" s="248"/>
      <c r="E359" s="266"/>
      <c r="F359" s="90"/>
      <c r="H359" s="120"/>
    </row>
    <row r="360" spans="1:8" s="119" customFormat="1" ht="12.75" x14ac:dyDescent="0.2">
      <c r="A360" s="196"/>
      <c r="B360" s="197"/>
      <c r="C360" s="198"/>
      <c r="D360" s="248"/>
      <c r="E360" s="266"/>
      <c r="F360" s="90"/>
      <c r="H360" s="120"/>
    </row>
    <row r="361" spans="1:8" s="119" customFormat="1" ht="12.75" x14ac:dyDescent="0.2">
      <c r="A361" s="196"/>
      <c r="B361" s="197"/>
      <c r="C361" s="198"/>
      <c r="D361" s="248"/>
      <c r="E361" s="266"/>
      <c r="F361" s="90"/>
      <c r="H361" s="120"/>
    </row>
    <row r="362" spans="1:8" s="119" customFormat="1" ht="12.75" x14ac:dyDescent="0.2">
      <c r="A362" s="196"/>
      <c r="B362" s="197"/>
      <c r="C362" s="198"/>
      <c r="D362" s="248"/>
      <c r="E362" s="266"/>
      <c r="F362" s="90"/>
      <c r="H362" s="120"/>
    </row>
    <row r="363" spans="1:8" s="119" customFormat="1" ht="12.75" x14ac:dyDescent="0.2">
      <c r="A363" s="196"/>
      <c r="B363" s="197"/>
      <c r="C363" s="198"/>
      <c r="D363" s="248"/>
      <c r="E363" s="266"/>
      <c r="F363" s="90"/>
      <c r="H363" s="120"/>
    </row>
    <row r="364" spans="1:8" s="119" customFormat="1" ht="12.75" x14ac:dyDescent="0.2">
      <c r="A364" s="196"/>
      <c r="B364" s="197"/>
      <c r="C364" s="198"/>
      <c r="D364" s="248"/>
      <c r="E364" s="266"/>
      <c r="F364" s="90"/>
      <c r="H364" s="120"/>
    </row>
    <row r="365" spans="1:8" s="119" customFormat="1" ht="12.75" x14ac:dyDescent="0.2">
      <c r="A365" s="196"/>
      <c r="B365" s="197"/>
      <c r="C365" s="198"/>
      <c r="D365" s="248"/>
      <c r="E365" s="266"/>
      <c r="F365" s="90"/>
      <c r="H365" s="120"/>
    </row>
    <row r="366" spans="1:8" s="119" customFormat="1" ht="12.75" x14ac:dyDescent="0.2">
      <c r="A366" s="196"/>
      <c r="B366" s="197"/>
      <c r="C366" s="198"/>
      <c r="D366" s="248"/>
      <c r="E366" s="266"/>
      <c r="F366" s="90"/>
      <c r="H366" s="120"/>
    </row>
    <row r="367" spans="1:8" s="119" customFormat="1" ht="12.75" x14ac:dyDescent="0.2">
      <c r="A367" s="196"/>
      <c r="B367" s="197"/>
      <c r="C367" s="198"/>
      <c r="D367" s="248"/>
      <c r="E367" s="266"/>
      <c r="F367" s="90"/>
      <c r="H367" s="120"/>
    </row>
    <row r="368" spans="1:8" s="119" customFormat="1" ht="12.75" x14ac:dyDescent="0.2">
      <c r="A368" s="196"/>
      <c r="B368" s="197"/>
      <c r="C368" s="198"/>
      <c r="D368" s="248"/>
      <c r="E368" s="266"/>
      <c r="F368" s="90"/>
      <c r="H368" s="120"/>
    </row>
    <row r="369" spans="1:8" s="119" customFormat="1" ht="12.75" x14ac:dyDescent="0.2">
      <c r="A369" s="196"/>
      <c r="B369" s="197"/>
      <c r="C369" s="198"/>
      <c r="D369" s="248"/>
      <c r="E369" s="266"/>
      <c r="F369" s="90"/>
      <c r="H369" s="120"/>
    </row>
    <row r="370" spans="1:8" s="119" customFormat="1" ht="12.75" x14ac:dyDescent="0.2">
      <c r="A370" s="196"/>
      <c r="B370" s="197"/>
      <c r="C370" s="198"/>
      <c r="D370" s="248"/>
      <c r="E370" s="266"/>
      <c r="F370" s="90"/>
      <c r="H370" s="120"/>
    </row>
    <row r="371" spans="1:8" s="119" customFormat="1" ht="12.75" x14ac:dyDescent="0.2">
      <c r="A371" s="196"/>
      <c r="B371" s="197"/>
      <c r="C371" s="198"/>
      <c r="D371" s="248"/>
      <c r="E371" s="266"/>
      <c r="F371" s="90"/>
      <c r="H371" s="120"/>
    </row>
    <row r="372" spans="1:8" s="119" customFormat="1" ht="12.75" x14ac:dyDescent="0.2">
      <c r="A372" s="196"/>
      <c r="B372" s="197"/>
      <c r="C372" s="198"/>
      <c r="D372" s="248"/>
      <c r="E372" s="266"/>
      <c r="F372" s="90"/>
      <c r="H372" s="120"/>
    </row>
    <row r="373" spans="1:8" s="119" customFormat="1" ht="12.75" x14ac:dyDescent="0.2">
      <c r="A373" s="196"/>
      <c r="B373" s="197"/>
      <c r="C373" s="198"/>
      <c r="D373" s="248"/>
      <c r="E373" s="266"/>
      <c r="F373" s="90"/>
      <c r="H373" s="120"/>
    </row>
    <row r="374" spans="1:8" s="119" customFormat="1" ht="12.75" x14ac:dyDescent="0.2">
      <c r="A374" s="196"/>
      <c r="B374" s="197"/>
      <c r="C374" s="198"/>
      <c r="D374" s="248"/>
      <c r="E374" s="266"/>
      <c r="F374" s="90"/>
      <c r="H374" s="120"/>
    </row>
    <row r="375" spans="1:8" s="119" customFormat="1" ht="12.75" x14ac:dyDescent="0.2">
      <c r="A375" s="196"/>
      <c r="B375" s="197"/>
      <c r="C375" s="198"/>
      <c r="D375" s="248"/>
      <c r="E375" s="266"/>
      <c r="F375" s="90"/>
      <c r="H375" s="120"/>
    </row>
    <row r="376" spans="1:8" s="119" customFormat="1" ht="12.75" x14ac:dyDescent="0.2">
      <c r="A376" s="196"/>
      <c r="B376" s="197"/>
      <c r="C376" s="198"/>
      <c r="D376" s="248"/>
      <c r="E376" s="266"/>
      <c r="F376" s="90"/>
      <c r="H376" s="120"/>
    </row>
    <row r="377" spans="1:8" s="119" customFormat="1" ht="12.75" x14ac:dyDescent="0.2">
      <c r="A377" s="196"/>
      <c r="B377" s="197"/>
      <c r="C377" s="198"/>
      <c r="D377" s="248"/>
      <c r="E377" s="266"/>
      <c r="F377" s="90"/>
      <c r="H377" s="120"/>
    </row>
    <row r="378" spans="1:8" s="119" customFormat="1" ht="12.75" x14ac:dyDescent="0.2">
      <c r="A378" s="196"/>
      <c r="B378" s="197"/>
      <c r="C378" s="198"/>
      <c r="D378" s="248"/>
      <c r="E378" s="266"/>
      <c r="F378" s="90"/>
      <c r="H378" s="120"/>
    </row>
    <row r="379" spans="1:8" s="119" customFormat="1" ht="12.75" x14ac:dyDescent="0.2">
      <c r="A379" s="196"/>
      <c r="B379" s="197"/>
      <c r="C379" s="198"/>
      <c r="D379" s="248"/>
      <c r="E379" s="266"/>
      <c r="F379" s="90"/>
      <c r="H379" s="120"/>
    </row>
    <row r="380" spans="1:8" s="119" customFormat="1" ht="12.75" x14ac:dyDescent="0.2">
      <c r="A380" s="196"/>
      <c r="B380" s="197"/>
      <c r="C380" s="198"/>
      <c r="D380" s="248"/>
      <c r="E380" s="266"/>
      <c r="F380" s="90"/>
      <c r="H380" s="120"/>
    </row>
    <row r="381" spans="1:8" s="119" customFormat="1" ht="12.75" x14ac:dyDescent="0.2">
      <c r="A381" s="196"/>
      <c r="B381" s="197"/>
      <c r="C381" s="198"/>
      <c r="D381" s="248"/>
      <c r="E381" s="266"/>
      <c r="F381" s="90"/>
      <c r="H381" s="120"/>
    </row>
    <row r="382" spans="1:8" s="119" customFormat="1" ht="12.75" x14ac:dyDescent="0.2">
      <c r="A382" s="196"/>
      <c r="B382" s="197"/>
      <c r="C382" s="198"/>
      <c r="D382" s="248"/>
      <c r="E382" s="266"/>
      <c r="F382" s="90"/>
      <c r="H382" s="120"/>
    </row>
    <row r="383" spans="1:8" s="119" customFormat="1" ht="12.75" x14ac:dyDescent="0.2">
      <c r="A383" s="196"/>
      <c r="B383" s="197"/>
      <c r="C383" s="198"/>
      <c r="D383" s="248"/>
      <c r="E383" s="266"/>
      <c r="F383" s="90"/>
      <c r="H383" s="120"/>
    </row>
    <row r="384" spans="1:8" s="119" customFormat="1" ht="12.75" x14ac:dyDescent="0.2">
      <c r="A384" s="196"/>
      <c r="B384" s="197"/>
      <c r="C384" s="198"/>
      <c r="D384" s="248"/>
      <c r="E384" s="266"/>
      <c r="F384" s="90"/>
      <c r="H384" s="120"/>
    </row>
    <row r="385" spans="1:8" s="119" customFormat="1" ht="12.75" x14ac:dyDescent="0.2">
      <c r="A385" s="196"/>
      <c r="B385" s="197"/>
      <c r="C385" s="198"/>
      <c r="D385" s="248"/>
      <c r="E385" s="266"/>
      <c r="F385" s="90"/>
      <c r="H385" s="120"/>
    </row>
    <row r="386" spans="1:8" s="119" customFormat="1" ht="12.75" x14ac:dyDescent="0.2">
      <c r="A386" s="196"/>
      <c r="B386" s="197"/>
      <c r="C386" s="198"/>
      <c r="D386" s="248"/>
      <c r="E386" s="266"/>
      <c r="F386" s="90"/>
      <c r="H386" s="120"/>
    </row>
    <row r="387" spans="1:8" s="119" customFormat="1" ht="12.75" x14ac:dyDescent="0.2">
      <c r="A387" s="196"/>
      <c r="B387" s="197"/>
      <c r="C387" s="198"/>
      <c r="D387" s="248"/>
      <c r="E387" s="266"/>
      <c r="F387" s="90"/>
      <c r="H387" s="120"/>
    </row>
    <row r="388" spans="1:8" s="119" customFormat="1" ht="12.75" x14ac:dyDescent="0.2">
      <c r="A388" s="196"/>
      <c r="B388" s="197"/>
      <c r="C388" s="198"/>
      <c r="D388" s="248"/>
      <c r="E388" s="266"/>
      <c r="F388" s="90"/>
      <c r="H388" s="120"/>
    </row>
    <row r="389" spans="1:8" s="119" customFormat="1" ht="12.75" x14ac:dyDescent="0.2">
      <c r="A389" s="196"/>
      <c r="B389" s="197"/>
      <c r="C389" s="198"/>
      <c r="D389" s="248"/>
      <c r="E389" s="266"/>
      <c r="F389" s="90"/>
      <c r="H389" s="120"/>
    </row>
    <row r="390" spans="1:8" s="119" customFormat="1" ht="12.75" x14ac:dyDescent="0.2">
      <c r="A390" s="196"/>
      <c r="B390" s="197"/>
      <c r="C390" s="198"/>
      <c r="D390" s="248"/>
      <c r="E390" s="266"/>
      <c r="F390" s="90"/>
      <c r="H390" s="120"/>
    </row>
    <row r="391" spans="1:8" s="119" customFormat="1" ht="12.75" x14ac:dyDescent="0.2">
      <c r="A391" s="196"/>
      <c r="B391" s="197"/>
      <c r="C391" s="198"/>
      <c r="D391" s="248"/>
      <c r="E391" s="266"/>
      <c r="F391" s="90"/>
      <c r="H391" s="120"/>
    </row>
    <row r="392" spans="1:8" s="119" customFormat="1" ht="12.75" x14ac:dyDescent="0.2">
      <c r="A392" s="196"/>
      <c r="B392" s="197"/>
      <c r="C392" s="198"/>
      <c r="D392" s="248"/>
      <c r="E392" s="266"/>
      <c r="F392" s="90"/>
      <c r="H392" s="120"/>
    </row>
    <row r="393" spans="1:8" s="119" customFormat="1" ht="12.75" x14ac:dyDescent="0.2">
      <c r="A393" s="196"/>
      <c r="B393" s="197"/>
      <c r="C393" s="198"/>
      <c r="D393" s="248"/>
      <c r="E393" s="266"/>
      <c r="F393" s="90"/>
      <c r="H393" s="120"/>
    </row>
    <row r="394" spans="1:8" s="119" customFormat="1" ht="12.75" x14ac:dyDescent="0.2">
      <c r="A394" s="196"/>
      <c r="B394" s="197"/>
      <c r="C394" s="198"/>
      <c r="D394" s="248"/>
      <c r="E394" s="266"/>
      <c r="F394" s="90"/>
      <c r="H394" s="120"/>
    </row>
    <row r="395" spans="1:8" s="119" customFormat="1" ht="12.75" x14ac:dyDescent="0.2">
      <c r="A395" s="196"/>
      <c r="B395" s="197"/>
      <c r="C395" s="198"/>
      <c r="D395" s="248"/>
      <c r="E395" s="266"/>
      <c r="F395" s="90"/>
      <c r="H395" s="120"/>
    </row>
    <row r="396" spans="1:8" s="119" customFormat="1" ht="12.75" x14ac:dyDescent="0.2">
      <c r="A396" s="196"/>
      <c r="B396" s="197"/>
      <c r="C396" s="198"/>
      <c r="D396" s="248"/>
      <c r="E396" s="266"/>
      <c r="F396" s="90"/>
      <c r="H396" s="120"/>
    </row>
    <row r="397" spans="1:8" s="119" customFormat="1" ht="12.75" x14ac:dyDescent="0.2">
      <c r="A397" s="196"/>
      <c r="B397" s="197"/>
      <c r="C397" s="198"/>
      <c r="D397" s="248"/>
      <c r="E397" s="266"/>
      <c r="F397" s="90"/>
      <c r="H397" s="120"/>
    </row>
    <row r="398" spans="1:8" s="119" customFormat="1" ht="12.75" x14ac:dyDescent="0.2">
      <c r="A398" s="196"/>
      <c r="B398" s="197"/>
      <c r="C398" s="198"/>
      <c r="D398" s="248"/>
      <c r="E398" s="266"/>
      <c r="F398" s="90"/>
      <c r="H398" s="120"/>
    </row>
    <row r="399" spans="1:8" s="119" customFormat="1" ht="12.75" x14ac:dyDescent="0.2">
      <c r="A399" s="196"/>
      <c r="B399" s="197"/>
      <c r="C399" s="198"/>
      <c r="D399" s="248"/>
      <c r="E399" s="266"/>
      <c r="F399" s="90"/>
      <c r="H399" s="120"/>
    </row>
    <row r="400" spans="1:8" s="119" customFormat="1" ht="12.75" x14ac:dyDescent="0.2">
      <c r="A400" s="196"/>
      <c r="B400" s="197"/>
      <c r="C400" s="198"/>
      <c r="D400" s="248"/>
      <c r="E400" s="266"/>
      <c r="F400" s="90"/>
      <c r="H400" s="120"/>
    </row>
    <row r="401" spans="1:8" s="119" customFormat="1" ht="12.75" x14ac:dyDescent="0.2">
      <c r="A401" s="196"/>
      <c r="B401" s="197"/>
      <c r="C401" s="198"/>
      <c r="D401" s="248"/>
      <c r="E401" s="266"/>
      <c r="F401" s="90"/>
      <c r="H401" s="120"/>
    </row>
    <row r="402" spans="1:8" s="119" customFormat="1" ht="12.75" x14ac:dyDescent="0.2">
      <c r="A402" s="196"/>
      <c r="B402" s="197"/>
      <c r="C402" s="198"/>
      <c r="D402" s="248"/>
      <c r="E402" s="266"/>
      <c r="F402" s="90"/>
      <c r="H402" s="120"/>
    </row>
    <row r="403" spans="1:8" s="119" customFormat="1" ht="12.75" x14ac:dyDescent="0.2">
      <c r="A403" s="196"/>
      <c r="B403" s="197"/>
      <c r="C403" s="198"/>
      <c r="D403" s="248"/>
      <c r="E403" s="266"/>
      <c r="F403" s="90"/>
      <c r="H403" s="120"/>
    </row>
    <row r="404" spans="1:8" s="119" customFormat="1" ht="12.75" x14ac:dyDescent="0.2">
      <c r="A404" s="196"/>
      <c r="B404" s="197"/>
      <c r="C404" s="198"/>
      <c r="D404" s="248"/>
      <c r="E404" s="266"/>
      <c r="F404" s="90"/>
      <c r="H404" s="120"/>
    </row>
    <row r="405" spans="1:8" s="119" customFormat="1" ht="12.75" x14ac:dyDescent="0.2">
      <c r="A405" s="196"/>
      <c r="B405" s="197"/>
      <c r="C405" s="198"/>
      <c r="D405" s="248"/>
      <c r="E405" s="266"/>
      <c r="F405" s="90"/>
      <c r="H405" s="120"/>
    </row>
    <row r="406" spans="1:8" s="119" customFormat="1" ht="12.75" x14ac:dyDescent="0.2">
      <c r="A406" s="196"/>
      <c r="B406" s="197"/>
      <c r="C406" s="198"/>
      <c r="D406" s="248"/>
      <c r="E406" s="266"/>
      <c r="F406" s="90"/>
      <c r="H406" s="120"/>
    </row>
    <row r="407" spans="1:8" s="119" customFormat="1" ht="12.75" x14ac:dyDescent="0.2">
      <c r="A407" s="196"/>
      <c r="B407" s="197"/>
      <c r="C407" s="198"/>
      <c r="D407" s="248"/>
      <c r="E407" s="266"/>
      <c r="F407" s="90"/>
      <c r="H407" s="120"/>
    </row>
    <row r="408" spans="1:8" s="119" customFormat="1" ht="12.75" x14ac:dyDescent="0.2">
      <c r="A408" s="196"/>
      <c r="B408" s="197"/>
      <c r="C408" s="198"/>
      <c r="D408" s="248"/>
      <c r="E408" s="266"/>
      <c r="F408" s="90"/>
      <c r="H408" s="120"/>
    </row>
    <row r="409" spans="1:8" s="119" customFormat="1" ht="12.75" x14ac:dyDescent="0.2">
      <c r="A409" s="196"/>
      <c r="B409" s="197"/>
      <c r="C409" s="198"/>
      <c r="D409" s="248"/>
      <c r="E409" s="266"/>
      <c r="F409" s="90"/>
      <c r="H409" s="120"/>
    </row>
    <row r="410" spans="1:8" s="119" customFormat="1" ht="12.75" x14ac:dyDescent="0.2">
      <c r="A410" s="196"/>
      <c r="B410" s="197"/>
      <c r="C410" s="198"/>
      <c r="D410" s="248"/>
      <c r="E410" s="266"/>
      <c r="F410" s="90"/>
      <c r="H410" s="120"/>
    </row>
    <row r="411" spans="1:8" s="119" customFormat="1" ht="12.75" x14ac:dyDescent="0.2">
      <c r="A411" s="196"/>
      <c r="B411" s="197"/>
      <c r="C411" s="198"/>
      <c r="D411" s="248"/>
      <c r="E411" s="266"/>
      <c r="F411" s="90"/>
      <c r="H411" s="120"/>
    </row>
    <row r="412" spans="1:8" s="119" customFormat="1" ht="12.75" x14ac:dyDescent="0.2">
      <c r="A412" s="196"/>
      <c r="B412" s="197"/>
      <c r="C412" s="198"/>
      <c r="D412" s="248"/>
      <c r="E412" s="266"/>
      <c r="F412" s="90"/>
      <c r="H412" s="120"/>
    </row>
    <row r="413" spans="1:8" s="119" customFormat="1" ht="12.75" x14ac:dyDescent="0.2">
      <c r="A413" s="196"/>
      <c r="B413" s="197"/>
      <c r="C413" s="198"/>
      <c r="D413" s="248"/>
      <c r="E413" s="266"/>
      <c r="F413" s="90"/>
      <c r="H413" s="120"/>
    </row>
    <row r="414" spans="1:8" s="119" customFormat="1" ht="12.75" x14ac:dyDescent="0.2">
      <c r="A414" s="196"/>
      <c r="B414" s="197"/>
      <c r="C414" s="198"/>
      <c r="D414" s="248"/>
      <c r="E414" s="266"/>
      <c r="F414" s="90"/>
      <c r="H414" s="120"/>
    </row>
    <row r="415" spans="1:8" s="119" customFormat="1" ht="12.75" x14ac:dyDescent="0.2">
      <c r="A415" s="196"/>
      <c r="B415" s="197"/>
      <c r="C415" s="198"/>
      <c r="D415" s="248"/>
      <c r="E415" s="266"/>
      <c r="F415" s="90"/>
      <c r="H415" s="120"/>
    </row>
    <row r="416" spans="1:8" s="119" customFormat="1" ht="12.75" x14ac:dyDescent="0.2">
      <c r="A416" s="196"/>
      <c r="B416" s="197"/>
      <c r="C416" s="198"/>
      <c r="D416" s="248"/>
      <c r="E416" s="266"/>
      <c r="F416" s="90"/>
      <c r="H416" s="120"/>
    </row>
    <row r="417" spans="1:8" s="119" customFormat="1" ht="12.75" x14ac:dyDescent="0.2">
      <c r="A417" s="196"/>
      <c r="B417" s="197"/>
      <c r="C417" s="198"/>
      <c r="D417" s="248"/>
      <c r="E417" s="266"/>
      <c r="F417" s="90"/>
      <c r="H417" s="120"/>
    </row>
    <row r="418" spans="1:8" s="119" customFormat="1" ht="12.75" x14ac:dyDescent="0.2">
      <c r="A418" s="196"/>
      <c r="B418" s="197"/>
      <c r="C418" s="198"/>
      <c r="D418" s="248"/>
      <c r="E418" s="266"/>
      <c r="F418" s="90"/>
      <c r="H418" s="120"/>
    </row>
    <row r="419" spans="1:8" s="119" customFormat="1" ht="12.75" x14ac:dyDescent="0.2">
      <c r="A419" s="196"/>
      <c r="B419" s="197"/>
      <c r="C419" s="198"/>
      <c r="D419" s="248"/>
      <c r="E419" s="266"/>
      <c r="F419" s="90"/>
      <c r="H419" s="120"/>
    </row>
    <row r="420" spans="1:8" s="119" customFormat="1" ht="12.75" x14ac:dyDescent="0.2">
      <c r="A420" s="196"/>
      <c r="B420" s="197"/>
      <c r="C420" s="198"/>
      <c r="D420" s="248"/>
      <c r="E420" s="266"/>
      <c r="F420" s="90"/>
      <c r="H420" s="120"/>
    </row>
    <row r="421" spans="1:8" s="119" customFormat="1" ht="12.75" x14ac:dyDescent="0.2">
      <c r="A421" s="196"/>
      <c r="B421" s="197"/>
      <c r="C421" s="198"/>
      <c r="D421" s="248"/>
      <c r="E421" s="266"/>
      <c r="F421" s="90"/>
      <c r="H421" s="120"/>
    </row>
    <row r="422" spans="1:8" s="119" customFormat="1" ht="12.75" x14ac:dyDescent="0.2">
      <c r="A422" s="196"/>
      <c r="B422" s="197"/>
      <c r="C422" s="198"/>
      <c r="D422" s="248"/>
      <c r="E422" s="266"/>
      <c r="F422" s="90"/>
      <c r="H422" s="120"/>
    </row>
    <row r="423" spans="1:8" s="119" customFormat="1" ht="12.75" x14ac:dyDescent="0.2">
      <c r="A423" s="196"/>
      <c r="B423" s="197"/>
      <c r="C423" s="198"/>
      <c r="D423" s="248"/>
      <c r="E423" s="266"/>
      <c r="F423" s="90"/>
      <c r="H423" s="120"/>
    </row>
    <row r="424" spans="1:8" s="119" customFormat="1" ht="12.75" x14ac:dyDescent="0.2">
      <c r="A424" s="196"/>
      <c r="B424" s="197"/>
      <c r="C424" s="198"/>
      <c r="D424" s="248"/>
      <c r="E424" s="266"/>
      <c r="F424" s="90"/>
      <c r="H424" s="120"/>
    </row>
    <row r="425" spans="1:8" s="119" customFormat="1" ht="12.75" x14ac:dyDescent="0.2">
      <c r="A425" s="196"/>
      <c r="B425" s="197"/>
      <c r="C425" s="198"/>
      <c r="D425" s="248"/>
      <c r="E425" s="266"/>
      <c r="F425" s="90"/>
      <c r="H425" s="120"/>
    </row>
    <row r="426" spans="1:8" s="119" customFormat="1" ht="12.75" x14ac:dyDescent="0.2">
      <c r="A426" s="196"/>
      <c r="B426" s="197"/>
      <c r="C426" s="198"/>
      <c r="D426" s="248"/>
      <c r="E426" s="266"/>
      <c r="F426" s="90"/>
      <c r="H426" s="120"/>
    </row>
    <row r="427" spans="1:8" s="119" customFormat="1" ht="12.75" x14ac:dyDescent="0.2">
      <c r="A427" s="196"/>
      <c r="B427" s="197"/>
      <c r="C427" s="198"/>
      <c r="D427" s="248"/>
      <c r="E427" s="266"/>
      <c r="F427" s="90"/>
      <c r="H427" s="120"/>
    </row>
    <row r="428" spans="1:8" s="119" customFormat="1" ht="12.75" x14ac:dyDescent="0.2">
      <c r="A428" s="196"/>
      <c r="B428" s="197"/>
      <c r="C428" s="198"/>
      <c r="D428" s="248"/>
      <c r="E428" s="266"/>
      <c r="F428" s="90"/>
      <c r="H428" s="120"/>
    </row>
    <row r="429" spans="1:8" s="119" customFormat="1" ht="12.75" x14ac:dyDescent="0.2">
      <c r="A429" s="196"/>
      <c r="B429" s="197"/>
      <c r="C429" s="198"/>
      <c r="D429" s="248"/>
      <c r="E429" s="266"/>
      <c r="F429" s="90"/>
      <c r="H429" s="120"/>
    </row>
    <row r="430" spans="1:8" s="119" customFormat="1" ht="12.75" x14ac:dyDescent="0.2">
      <c r="A430" s="196"/>
      <c r="B430" s="197"/>
      <c r="C430" s="198"/>
      <c r="D430" s="248"/>
      <c r="E430" s="266"/>
      <c r="F430" s="90"/>
      <c r="H430" s="120"/>
    </row>
    <row r="431" spans="1:8" s="119" customFormat="1" ht="12.75" x14ac:dyDescent="0.2">
      <c r="A431" s="196"/>
      <c r="B431" s="197"/>
      <c r="C431" s="198"/>
      <c r="D431" s="248"/>
      <c r="E431" s="266"/>
      <c r="F431" s="90"/>
      <c r="H431" s="120"/>
    </row>
    <row r="432" spans="1:8" s="119" customFormat="1" ht="12.75" x14ac:dyDescent="0.2">
      <c r="A432" s="196"/>
      <c r="B432" s="197"/>
      <c r="C432" s="198"/>
      <c r="D432" s="248"/>
      <c r="E432" s="266"/>
      <c r="F432" s="90"/>
      <c r="H432" s="120"/>
    </row>
    <row r="433" spans="1:8" s="119" customFormat="1" ht="12.75" x14ac:dyDescent="0.2">
      <c r="A433" s="196"/>
      <c r="B433" s="197"/>
      <c r="C433" s="198"/>
      <c r="D433" s="248"/>
      <c r="E433" s="266"/>
      <c r="F433" s="90"/>
      <c r="H433" s="120"/>
    </row>
    <row r="434" spans="1:8" s="119" customFormat="1" ht="12.75" x14ac:dyDescent="0.2">
      <c r="A434" s="196"/>
      <c r="B434" s="197"/>
      <c r="C434" s="198"/>
      <c r="D434" s="248"/>
      <c r="E434" s="266"/>
      <c r="F434" s="90"/>
      <c r="H434" s="120"/>
    </row>
    <row r="435" spans="1:8" s="119" customFormat="1" ht="12.75" x14ac:dyDescent="0.2">
      <c r="A435" s="196"/>
      <c r="B435" s="197"/>
      <c r="C435" s="198"/>
      <c r="D435" s="248"/>
      <c r="E435" s="266"/>
      <c r="F435" s="90"/>
      <c r="H435" s="120"/>
    </row>
    <row r="436" spans="1:8" s="119" customFormat="1" ht="12.75" x14ac:dyDescent="0.2">
      <c r="A436" s="196"/>
      <c r="B436" s="197"/>
      <c r="C436" s="198"/>
      <c r="D436" s="248"/>
      <c r="E436" s="266"/>
      <c r="F436" s="90"/>
      <c r="H436" s="120"/>
    </row>
    <row r="437" spans="1:8" s="119" customFormat="1" ht="12.75" x14ac:dyDescent="0.2">
      <c r="A437" s="196"/>
      <c r="B437" s="197"/>
      <c r="C437" s="198"/>
      <c r="D437" s="248"/>
      <c r="E437" s="266"/>
      <c r="F437" s="90"/>
      <c r="H437" s="120"/>
    </row>
    <row r="438" spans="1:8" s="119" customFormat="1" ht="12.75" x14ac:dyDescent="0.2">
      <c r="A438" s="196"/>
      <c r="B438" s="197"/>
      <c r="C438" s="198"/>
      <c r="D438" s="248"/>
      <c r="E438" s="266"/>
      <c r="F438" s="90"/>
      <c r="H438" s="120"/>
    </row>
    <row r="439" spans="1:8" s="119" customFormat="1" ht="12.75" x14ac:dyDescent="0.2">
      <c r="A439" s="196"/>
      <c r="B439" s="197"/>
      <c r="C439" s="198"/>
      <c r="D439" s="248"/>
      <c r="E439" s="266"/>
      <c r="F439" s="90"/>
      <c r="H439" s="120"/>
    </row>
    <row r="440" spans="1:8" s="119" customFormat="1" ht="12.75" x14ac:dyDescent="0.2">
      <c r="A440" s="196"/>
      <c r="B440" s="197"/>
      <c r="C440" s="198"/>
      <c r="D440" s="248"/>
      <c r="E440" s="266"/>
      <c r="F440" s="90"/>
      <c r="H440" s="120"/>
    </row>
    <row r="441" spans="1:8" s="119" customFormat="1" ht="12.75" x14ac:dyDescent="0.2">
      <c r="A441" s="196"/>
      <c r="B441" s="197"/>
      <c r="C441" s="198"/>
      <c r="D441" s="248"/>
      <c r="E441" s="266"/>
      <c r="F441" s="90"/>
      <c r="H441" s="120"/>
    </row>
    <row r="442" spans="1:8" s="119" customFormat="1" ht="12.75" x14ac:dyDescent="0.2">
      <c r="A442" s="196"/>
      <c r="B442" s="197"/>
      <c r="C442" s="198"/>
      <c r="D442" s="248"/>
      <c r="E442" s="266"/>
      <c r="F442" s="90"/>
      <c r="H442" s="120"/>
    </row>
    <row r="443" spans="1:8" s="119" customFormat="1" ht="12.75" x14ac:dyDescent="0.2">
      <c r="A443" s="196"/>
      <c r="B443" s="197"/>
      <c r="C443" s="198"/>
      <c r="D443" s="248"/>
      <c r="E443" s="266"/>
      <c r="F443" s="90"/>
      <c r="H443" s="120"/>
    </row>
    <row r="444" spans="1:8" s="119" customFormat="1" ht="12.75" x14ac:dyDescent="0.2">
      <c r="A444" s="196"/>
      <c r="B444" s="197"/>
      <c r="C444" s="198"/>
      <c r="D444" s="248"/>
      <c r="E444" s="266"/>
      <c r="F444" s="90"/>
      <c r="H444" s="120"/>
    </row>
    <row r="445" spans="1:8" s="119" customFormat="1" ht="12.75" x14ac:dyDescent="0.2">
      <c r="A445" s="196"/>
      <c r="B445" s="197"/>
      <c r="C445" s="198"/>
      <c r="D445" s="248"/>
      <c r="E445" s="266"/>
      <c r="F445" s="90"/>
      <c r="H445" s="120"/>
    </row>
    <row r="446" spans="1:8" s="119" customFormat="1" ht="12.75" x14ac:dyDescent="0.2">
      <c r="A446" s="196"/>
      <c r="B446" s="197"/>
      <c r="C446" s="198"/>
      <c r="D446" s="248"/>
      <c r="E446" s="266"/>
      <c r="F446" s="90"/>
      <c r="H446" s="120"/>
    </row>
    <row r="447" spans="1:8" s="119" customFormat="1" ht="12.75" x14ac:dyDescent="0.2">
      <c r="A447" s="196"/>
      <c r="B447" s="197"/>
      <c r="C447" s="198"/>
      <c r="D447" s="248"/>
      <c r="E447" s="266"/>
      <c r="F447" s="90"/>
      <c r="H447" s="120"/>
    </row>
    <row r="448" spans="1:8" s="119" customFormat="1" ht="12.75" x14ac:dyDescent="0.2">
      <c r="A448" s="196"/>
      <c r="B448" s="197"/>
      <c r="C448" s="198"/>
      <c r="D448" s="248"/>
      <c r="E448" s="266"/>
      <c r="F448" s="90"/>
      <c r="H448" s="120"/>
    </row>
    <row r="449" spans="1:8" s="119" customFormat="1" ht="12.75" x14ac:dyDescent="0.2">
      <c r="A449" s="196"/>
      <c r="B449" s="197"/>
      <c r="C449" s="198"/>
      <c r="D449" s="248"/>
      <c r="E449" s="266"/>
      <c r="F449" s="90"/>
      <c r="H449" s="120"/>
    </row>
    <row r="450" spans="1:8" s="119" customFormat="1" ht="12.75" x14ac:dyDescent="0.2">
      <c r="A450" s="196"/>
      <c r="B450" s="197"/>
      <c r="C450" s="198"/>
      <c r="D450" s="248"/>
      <c r="E450" s="266"/>
      <c r="F450" s="90"/>
      <c r="H450" s="120"/>
    </row>
    <row r="451" spans="1:8" s="119" customFormat="1" ht="12.75" x14ac:dyDescent="0.2">
      <c r="A451" s="196"/>
      <c r="B451" s="197"/>
      <c r="C451" s="198"/>
      <c r="D451" s="248"/>
      <c r="E451" s="266"/>
      <c r="F451" s="90"/>
      <c r="H451" s="120"/>
    </row>
    <row r="452" spans="1:8" s="119" customFormat="1" ht="12.75" x14ac:dyDescent="0.2">
      <c r="A452" s="196"/>
      <c r="B452" s="197"/>
      <c r="C452" s="198"/>
      <c r="D452" s="248"/>
      <c r="E452" s="266"/>
      <c r="F452" s="90"/>
      <c r="H452" s="120"/>
    </row>
    <row r="453" spans="1:8" s="119" customFormat="1" ht="12.75" x14ac:dyDescent="0.2">
      <c r="A453" s="196"/>
      <c r="B453" s="197"/>
      <c r="C453" s="198"/>
      <c r="D453" s="248"/>
      <c r="E453" s="266"/>
      <c r="F453" s="90"/>
      <c r="H453" s="120"/>
    </row>
    <row r="454" spans="1:8" s="119" customFormat="1" ht="12.75" x14ac:dyDescent="0.2">
      <c r="A454" s="196"/>
      <c r="B454" s="197"/>
      <c r="C454" s="198"/>
      <c r="D454" s="248"/>
      <c r="E454" s="266"/>
      <c r="F454" s="90"/>
      <c r="H454" s="120"/>
    </row>
    <row r="455" spans="1:8" s="119" customFormat="1" ht="12.75" x14ac:dyDescent="0.2">
      <c r="A455" s="196"/>
      <c r="B455" s="197"/>
      <c r="C455" s="198"/>
      <c r="D455" s="248"/>
      <c r="E455" s="266"/>
      <c r="F455" s="90"/>
      <c r="H455" s="120"/>
    </row>
    <row r="456" spans="1:8" s="119" customFormat="1" ht="12.75" x14ac:dyDescent="0.2">
      <c r="A456" s="196"/>
      <c r="B456" s="197"/>
      <c r="C456" s="198"/>
      <c r="D456" s="248"/>
      <c r="E456" s="266"/>
      <c r="F456" s="90"/>
      <c r="H456" s="120"/>
    </row>
    <row r="457" spans="1:8" s="119" customFormat="1" ht="12.75" x14ac:dyDescent="0.2">
      <c r="A457" s="196"/>
      <c r="B457" s="197"/>
      <c r="C457" s="198"/>
      <c r="D457" s="248"/>
      <c r="E457" s="266"/>
      <c r="F457" s="90"/>
      <c r="H457" s="120"/>
    </row>
    <row r="458" spans="1:8" s="119" customFormat="1" ht="12.75" x14ac:dyDescent="0.2">
      <c r="A458" s="196"/>
      <c r="B458" s="197"/>
      <c r="C458" s="198"/>
      <c r="D458" s="248"/>
      <c r="E458" s="266"/>
      <c r="F458" s="90"/>
      <c r="H458" s="120"/>
    </row>
    <row r="459" spans="1:8" s="119" customFormat="1" ht="12.75" x14ac:dyDescent="0.2">
      <c r="A459" s="196"/>
      <c r="B459" s="197"/>
      <c r="C459" s="198"/>
      <c r="D459" s="248"/>
      <c r="E459" s="266"/>
      <c r="F459" s="90"/>
      <c r="H459" s="120"/>
    </row>
    <row r="460" spans="1:8" s="119" customFormat="1" ht="12.75" x14ac:dyDescent="0.2">
      <c r="A460" s="196"/>
      <c r="B460" s="197"/>
      <c r="C460" s="198"/>
      <c r="D460" s="248"/>
      <c r="E460" s="266"/>
      <c r="F460" s="90"/>
      <c r="H460" s="120"/>
    </row>
    <row r="461" spans="1:8" s="119" customFormat="1" ht="12.75" x14ac:dyDescent="0.2">
      <c r="A461" s="196"/>
      <c r="B461" s="197"/>
      <c r="C461" s="198"/>
      <c r="D461" s="248"/>
      <c r="E461" s="266"/>
      <c r="F461" s="90"/>
      <c r="H461" s="120"/>
    </row>
    <row r="462" spans="1:8" s="119" customFormat="1" ht="12.75" x14ac:dyDescent="0.2">
      <c r="A462" s="196"/>
      <c r="B462" s="197"/>
      <c r="C462" s="198"/>
      <c r="D462" s="248"/>
      <c r="E462" s="266"/>
      <c r="F462" s="90"/>
      <c r="H462" s="120"/>
    </row>
    <row r="463" spans="1:8" s="119" customFormat="1" ht="12.75" x14ac:dyDescent="0.2">
      <c r="A463" s="196"/>
      <c r="B463" s="197"/>
      <c r="C463" s="198"/>
      <c r="D463" s="248"/>
      <c r="E463" s="266"/>
      <c r="F463" s="90"/>
      <c r="H463" s="120"/>
    </row>
    <row r="464" spans="1:8" s="119" customFormat="1" ht="12.75" x14ac:dyDescent="0.2">
      <c r="A464" s="196"/>
      <c r="B464" s="197"/>
      <c r="C464" s="198"/>
      <c r="D464" s="248"/>
      <c r="E464" s="266"/>
      <c r="F464" s="90"/>
      <c r="H464" s="120"/>
    </row>
    <row r="465" spans="1:8" s="119" customFormat="1" ht="12.75" x14ac:dyDescent="0.2">
      <c r="A465" s="196"/>
      <c r="B465" s="197"/>
      <c r="C465" s="198"/>
      <c r="D465" s="248"/>
      <c r="E465" s="266"/>
      <c r="F465" s="90"/>
      <c r="H465" s="120"/>
    </row>
    <row r="466" spans="1:8" s="119" customFormat="1" ht="12.75" x14ac:dyDescent="0.2">
      <c r="A466" s="196"/>
      <c r="B466" s="197"/>
      <c r="C466" s="198"/>
      <c r="D466" s="248"/>
      <c r="E466" s="266"/>
      <c r="F466" s="90"/>
      <c r="H466" s="120"/>
    </row>
    <row r="467" spans="1:8" s="119" customFormat="1" ht="12.75" x14ac:dyDescent="0.2">
      <c r="A467" s="196"/>
      <c r="B467" s="197"/>
      <c r="C467" s="198"/>
      <c r="D467" s="248"/>
      <c r="E467" s="266"/>
      <c r="F467" s="90"/>
      <c r="H467" s="120"/>
    </row>
    <row r="468" spans="1:8" s="119" customFormat="1" ht="12.75" x14ac:dyDescent="0.2">
      <c r="A468" s="196"/>
      <c r="B468" s="197"/>
      <c r="C468" s="198"/>
      <c r="D468" s="248"/>
      <c r="E468" s="266"/>
      <c r="F468" s="90"/>
      <c r="H468" s="120"/>
    </row>
    <row r="469" spans="1:8" s="119" customFormat="1" ht="12.75" x14ac:dyDescent="0.2">
      <c r="A469" s="196"/>
      <c r="B469" s="197"/>
      <c r="C469" s="198"/>
      <c r="D469" s="248"/>
      <c r="E469" s="266"/>
      <c r="F469" s="90"/>
      <c r="H469" s="120"/>
    </row>
    <row r="470" spans="1:8" s="119" customFormat="1" ht="12.75" x14ac:dyDescent="0.2">
      <c r="A470" s="196"/>
      <c r="B470" s="197"/>
      <c r="C470" s="198"/>
      <c r="D470" s="248"/>
      <c r="E470" s="266"/>
      <c r="F470" s="90"/>
      <c r="H470" s="120"/>
    </row>
    <row r="471" spans="1:8" s="119" customFormat="1" ht="12.75" x14ac:dyDescent="0.2">
      <c r="A471" s="196"/>
      <c r="B471" s="197"/>
      <c r="C471" s="198"/>
      <c r="D471" s="248"/>
      <c r="E471" s="266"/>
      <c r="F471" s="90"/>
      <c r="H471" s="120"/>
    </row>
    <row r="472" spans="1:8" s="119" customFormat="1" ht="12.75" x14ac:dyDescent="0.2">
      <c r="A472" s="196"/>
      <c r="B472" s="197"/>
      <c r="C472" s="198"/>
      <c r="D472" s="248"/>
      <c r="E472" s="266"/>
      <c r="F472" s="90"/>
      <c r="H472" s="120"/>
    </row>
    <row r="473" spans="1:8" s="119" customFormat="1" ht="12.75" x14ac:dyDescent="0.2">
      <c r="A473" s="196"/>
      <c r="B473" s="197"/>
      <c r="C473" s="198"/>
      <c r="D473" s="248"/>
      <c r="E473" s="266"/>
      <c r="F473" s="90"/>
      <c r="H473" s="120"/>
    </row>
    <row r="474" spans="1:8" s="119" customFormat="1" ht="12.75" x14ac:dyDescent="0.2">
      <c r="A474" s="196"/>
      <c r="B474" s="197"/>
      <c r="C474" s="198"/>
      <c r="D474" s="248"/>
      <c r="E474" s="266"/>
      <c r="F474" s="90"/>
      <c r="H474" s="120"/>
    </row>
    <row r="475" spans="1:8" s="119" customFormat="1" ht="12.75" x14ac:dyDescent="0.2">
      <c r="A475" s="196"/>
      <c r="B475" s="197"/>
      <c r="C475" s="198"/>
      <c r="D475" s="248"/>
      <c r="E475" s="266"/>
      <c r="F475" s="90"/>
      <c r="H475" s="120"/>
    </row>
    <row r="476" spans="1:8" s="119" customFormat="1" ht="12.75" x14ac:dyDescent="0.2">
      <c r="A476" s="196"/>
      <c r="B476" s="197"/>
      <c r="C476" s="198"/>
      <c r="D476" s="248"/>
      <c r="E476" s="266"/>
      <c r="F476" s="90"/>
      <c r="H476" s="120"/>
    </row>
    <row r="477" spans="1:8" s="119" customFormat="1" ht="12.75" x14ac:dyDescent="0.2">
      <c r="A477" s="196"/>
      <c r="B477" s="197"/>
      <c r="C477" s="198"/>
      <c r="D477" s="248"/>
      <c r="E477" s="266"/>
      <c r="F477" s="90"/>
      <c r="H477" s="120"/>
    </row>
    <row r="478" spans="1:8" s="119" customFormat="1" ht="12.75" x14ac:dyDescent="0.2">
      <c r="A478" s="196"/>
      <c r="B478" s="197"/>
      <c r="C478" s="198"/>
      <c r="D478" s="248"/>
      <c r="E478" s="266"/>
      <c r="F478" s="90"/>
      <c r="H478" s="120"/>
    </row>
    <row r="479" spans="1:8" s="119" customFormat="1" ht="12.75" x14ac:dyDescent="0.2">
      <c r="A479" s="196"/>
      <c r="B479" s="197"/>
      <c r="C479" s="198"/>
      <c r="D479" s="248"/>
      <c r="E479" s="266"/>
      <c r="F479" s="90"/>
      <c r="H479" s="120"/>
    </row>
    <row r="480" spans="1:8" s="119" customFormat="1" ht="12.75" x14ac:dyDescent="0.2">
      <c r="A480" s="196"/>
      <c r="B480" s="197"/>
      <c r="C480" s="198"/>
      <c r="D480" s="248"/>
      <c r="E480" s="266"/>
      <c r="F480" s="90"/>
      <c r="H480" s="120"/>
    </row>
    <row r="481" spans="1:8" s="119" customFormat="1" ht="12.75" x14ac:dyDescent="0.2">
      <c r="A481" s="196"/>
      <c r="B481" s="197"/>
      <c r="C481" s="198"/>
      <c r="D481" s="248"/>
      <c r="E481" s="266"/>
      <c r="F481" s="90"/>
      <c r="H481" s="120"/>
    </row>
    <row r="482" spans="1:8" s="119" customFormat="1" ht="12.75" x14ac:dyDescent="0.2">
      <c r="A482" s="196"/>
      <c r="B482" s="197"/>
      <c r="C482" s="198"/>
      <c r="D482" s="248"/>
      <c r="E482" s="266"/>
      <c r="F482" s="90"/>
      <c r="H482" s="120"/>
    </row>
    <row r="483" spans="1:8" s="119" customFormat="1" ht="12.75" x14ac:dyDescent="0.2">
      <c r="A483" s="196"/>
      <c r="B483" s="197"/>
      <c r="C483" s="198"/>
      <c r="D483" s="248"/>
      <c r="E483" s="266"/>
      <c r="F483" s="90"/>
      <c r="H483" s="120"/>
    </row>
    <row r="484" spans="1:8" s="119" customFormat="1" ht="12.75" x14ac:dyDescent="0.2">
      <c r="A484" s="196"/>
      <c r="B484" s="197"/>
      <c r="C484" s="198"/>
      <c r="D484" s="248"/>
      <c r="E484" s="266"/>
      <c r="F484" s="90"/>
      <c r="H484" s="120"/>
    </row>
    <row r="485" spans="1:8" s="119" customFormat="1" ht="12.75" x14ac:dyDescent="0.2">
      <c r="A485" s="196"/>
      <c r="B485" s="197"/>
      <c r="C485" s="198"/>
      <c r="D485" s="248"/>
      <c r="E485" s="266"/>
      <c r="F485" s="90"/>
      <c r="H485" s="120"/>
    </row>
    <row r="486" spans="1:8" s="119" customFormat="1" ht="12.75" x14ac:dyDescent="0.2">
      <c r="A486" s="196"/>
      <c r="B486" s="197"/>
      <c r="C486" s="198"/>
      <c r="D486" s="248"/>
      <c r="E486" s="266"/>
      <c r="F486" s="90"/>
      <c r="H486" s="120"/>
    </row>
    <row r="487" spans="1:8" s="119" customFormat="1" ht="12.75" x14ac:dyDescent="0.2">
      <c r="A487" s="196"/>
      <c r="B487" s="197"/>
      <c r="C487" s="198"/>
      <c r="D487" s="248"/>
      <c r="E487" s="266"/>
      <c r="F487" s="90"/>
      <c r="H487" s="120"/>
    </row>
    <row r="488" spans="1:8" s="119" customFormat="1" ht="12.75" x14ac:dyDescent="0.2">
      <c r="A488" s="196"/>
      <c r="B488" s="197"/>
      <c r="C488" s="198"/>
      <c r="D488" s="248"/>
      <c r="E488" s="266"/>
      <c r="F488" s="90"/>
      <c r="H488" s="120"/>
    </row>
    <row r="489" spans="1:8" s="119" customFormat="1" ht="12.75" x14ac:dyDescent="0.2">
      <c r="A489" s="196"/>
      <c r="B489" s="197"/>
      <c r="C489" s="198"/>
      <c r="D489" s="248"/>
      <c r="E489" s="266"/>
      <c r="F489" s="90"/>
      <c r="H489" s="120"/>
    </row>
    <row r="490" spans="1:8" s="119" customFormat="1" ht="12.75" x14ac:dyDescent="0.2">
      <c r="A490" s="196"/>
      <c r="B490" s="197"/>
      <c r="C490" s="198"/>
      <c r="D490" s="248"/>
      <c r="E490" s="266"/>
      <c r="F490" s="90"/>
      <c r="H490" s="120"/>
    </row>
    <row r="491" spans="1:8" s="119" customFormat="1" ht="12.75" x14ac:dyDescent="0.2">
      <c r="A491" s="196"/>
      <c r="B491" s="197"/>
      <c r="C491" s="198"/>
      <c r="D491" s="248"/>
      <c r="E491" s="266"/>
      <c r="F491" s="90"/>
      <c r="H491" s="120"/>
    </row>
    <row r="492" spans="1:8" s="119" customFormat="1" ht="12.75" x14ac:dyDescent="0.2">
      <c r="A492" s="196"/>
      <c r="B492" s="197"/>
      <c r="C492" s="198"/>
      <c r="D492" s="248"/>
      <c r="E492" s="266"/>
      <c r="F492" s="90"/>
      <c r="H492" s="120"/>
    </row>
    <row r="493" spans="1:8" s="119" customFormat="1" ht="12.75" x14ac:dyDescent="0.2">
      <c r="A493" s="196"/>
      <c r="B493" s="197"/>
      <c r="C493" s="198"/>
      <c r="D493" s="248"/>
      <c r="E493" s="266"/>
      <c r="F493" s="90"/>
      <c r="H493" s="120"/>
    </row>
    <row r="494" spans="1:8" s="119" customFormat="1" ht="12.75" x14ac:dyDescent="0.2">
      <c r="A494" s="196"/>
      <c r="B494" s="197"/>
      <c r="C494" s="198"/>
      <c r="D494" s="248"/>
      <c r="E494" s="266"/>
      <c r="F494" s="90"/>
      <c r="H494" s="120"/>
    </row>
    <row r="495" spans="1:8" s="119" customFormat="1" ht="12.75" x14ac:dyDescent="0.2">
      <c r="A495" s="196"/>
      <c r="B495" s="197"/>
      <c r="C495" s="198"/>
      <c r="D495" s="248"/>
      <c r="E495" s="266"/>
      <c r="F495" s="90"/>
      <c r="H495" s="120"/>
    </row>
    <row r="496" spans="1:8" s="119" customFormat="1" ht="12.75" x14ac:dyDescent="0.2">
      <c r="A496" s="196"/>
      <c r="B496" s="197"/>
      <c r="C496" s="198"/>
      <c r="D496" s="248"/>
      <c r="E496" s="266"/>
      <c r="F496" s="90"/>
      <c r="H496" s="120"/>
    </row>
    <row r="497" spans="1:8" s="119" customFormat="1" ht="12.75" x14ac:dyDescent="0.2">
      <c r="A497" s="196"/>
      <c r="B497" s="197"/>
      <c r="C497" s="198"/>
      <c r="D497" s="248"/>
      <c r="E497" s="266"/>
      <c r="F497" s="90"/>
      <c r="H497" s="120"/>
    </row>
    <row r="498" spans="1:8" s="119" customFormat="1" ht="12.75" x14ac:dyDescent="0.2">
      <c r="A498" s="196"/>
      <c r="B498" s="197"/>
      <c r="C498" s="198"/>
      <c r="D498" s="248"/>
      <c r="E498" s="266"/>
      <c r="F498" s="90"/>
      <c r="H498" s="120"/>
    </row>
    <row r="499" spans="1:8" s="119" customFormat="1" ht="12.75" x14ac:dyDescent="0.2">
      <c r="A499" s="196"/>
      <c r="B499" s="197"/>
      <c r="C499" s="198"/>
      <c r="D499" s="248"/>
      <c r="E499" s="266"/>
      <c r="F499" s="90"/>
      <c r="H499" s="120"/>
    </row>
    <row r="500" spans="1:8" s="119" customFormat="1" ht="12.75" x14ac:dyDescent="0.2">
      <c r="A500" s="196"/>
      <c r="B500" s="197"/>
      <c r="C500" s="198"/>
      <c r="D500" s="248"/>
      <c r="E500" s="266"/>
      <c r="F500" s="90"/>
      <c r="H500" s="120"/>
    </row>
    <row r="501" spans="1:8" s="119" customFormat="1" ht="12.75" x14ac:dyDescent="0.2">
      <c r="A501" s="196"/>
      <c r="B501" s="197"/>
      <c r="C501" s="198"/>
      <c r="D501" s="248"/>
      <c r="E501" s="266"/>
      <c r="F501" s="90"/>
      <c r="H501" s="120"/>
    </row>
    <row r="502" spans="1:8" s="119" customFormat="1" ht="12.75" x14ac:dyDescent="0.2">
      <c r="A502" s="196"/>
      <c r="B502" s="197"/>
      <c r="C502" s="198"/>
      <c r="D502" s="248"/>
      <c r="E502" s="266"/>
      <c r="F502" s="90"/>
      <c r="H502" s="120"/>
    </row>
    <row r="503" spans="1:8" s="119" customFormat="1" ht="12.75" x14ac:dyDescent="0.2">
      <c r="A503" s="196"/>
      <c r="B503" s="197"/>
      <c r="C503" s="198"/>
      <c r="D503" s="248"/>
      <c r="E503" s="266"/>
      <c r="F503" s="90"/>
      <c r="H503" s="120"/>
    </row>
    <row r="504" spans="1:8" s="119" customFormat="1" ht="12.75" x14ac:dyDescent="0.2">
      <c r="A504" s="196"/>
      <c r="B504" s="197"/>
      <c r="C504" s="198"/>
      <c r="D504" s="248"/>
      <c r="E504" s="266"/>
      <c r="F504" s="90"/>
      <c r="H504" s="120"/>
    </row>
    <row r="505" spans="1:8" s="119" customFormat="1" ht="12.75" x14ac:dyDescent="0.2">
      <c r="A505" s="196"/>
      <c r="B505" s="197"/>
      <c r="C505" s="198"/>
      <c r="D505" s="248"/>
      <c r="E505" s="266"/>
      <c r="F505" s="90"/>
      <c r="H505" s="120"/>
    </row>
    <row r="506" spans="1:8" s="119" customFormat="1" ht="12.75" x14ac:dyDescent="0.2">
      <c r="A506" s="196"/>
      <c r="B506" s="197"/>
      <c r="C506" s="198"/>
      <c r="D506" s="248"/>
      <c r="E506" s="266"/>
      <c r="F506" s="90"/>
      <c r="H506" s="120"/>
    </row>
    <row r="507" spans="1:8" s="119" customFormat="1" ht="12.75" x14ac:dyDescent="0.2">
      <c r="A507" s="196"/>
      <c r="B507" s="197"/>
      <c r="C507" s="198"/>
      <c r="D507" s="248"/>
      <c r="E507" s="266"/>
      <c r="F507" s="90"/>
      <c r="H507" s="120"/>
    </row>
    <row r="508" spans="1:8" s="119" customFormat="1" ht="12.75" x14ac:dyDescent="0.2">
      <c r="A508" s="196"/>
      <c r="B508" s="197"/>
      <c r="C508" s="198"/>
      <c r="D508" s="248"/>
      <c r="E508" s="266"/>
      <c r="F508" s="90"/>
      <c r="H508" s="120"/>
    </row>
    <row r="509" spans="1:8" s="119" customFormat="1" ht="12.75" x14ac:dyDescent="0.2">
      <c r="A509" s="196"/>
      <c r="B509" s="197"/>
      <c r="C509" s="198"/>
      <c r="D509" s="248"/>
      <c r="E509" s="266"/>
      <c r="F509" s="90"/>
      <c r="H509" s="120"/>
    </row>
    <row r="510" spans="1:8" s="119" customFormat="1" ht="12.75" x14ac:dyDescent="0.2">
      <c r="A510" s="196"/>
      <c r="B510" s="197"/>
      <c r="C510" s="198"/>
      <c r="D510" s="248"/>
      <c r="E510" s="266"/>
      <c r="F510" s="90"/>
      <c r="H510" s="120"/>
    </row>
    <row r="511" spans="1:8" s="119" customFormat="1" ht="12.75" x14ac:dyDescent="0.2">
      <c r="A511" s="196"/>
      <c r="B511" s="197"/>
      <c r="C511" s="198"/>
      <c r="D511" s="248"/>
      <c r="E511" s="266"/>
      <c r="F511" s="90"/>
      <c r="H511" s="120"/>
    </row>
    <row r="512" spans="1:8" s="119" customFormat="1" ht="12.75" x14ac:dyDescent="0.2">
      <c r="A512" s="196"/>
      <c r="B512" s="197"/>
      <c r="C512" s="198"/>
      <c r="D512" s="248"/>
      <c r="E512" s="266"/>
      <c r="F512" s="90"/>
      <c r="H512" s="120"/>
    </row>
    <row r="513" spans="1:8" s="119" customFormat="1" ht="12.75" x14ac:dyDescent="0.2">
      <c r="A513" s="196"/>
      <c r="B513" s="197"/>
      <c r="C513" s="198"/>
      <c r="D513" s="248"/>
      <c r="E513" s="266"/>
      <c r="F513" s="90"/>
      <c r="H513" s="120"/>
    </row>
    <row r="514" spans="1:8" s="119" customFormat="1" ht="12.75" x14ac:dyDescent="0.2">
      <c r="A514" s="196"/>
      <c r="B514" s="197"/>
      <c r="C514" s="198"/>
      <c r="D514" s="248"/>
      <c r="E514" s="266"/>
      <c r="F514" s="90"/>
      <c r="H514" s="120"/>
    </row>
    <row r="515" spans="1:8" s="119" customFormat="1" ht="12.75" x14ac:dyDescent="0.2">
      <c r="A515" s="196"/>
      <c r="B515" s="197"/>
      <c r="C515" s="198"/>
      <c r="D515" s="248"/>
      <c r="E515" s="266"/>
      <c r="F515" s="90"/>
      <c r="H515" s="120"/>
    </row>
    <row r="516" spans="1:8" s="119" customFormat="1" ht="12.75" x14ac:dyDescent="0.2">
      <c r="A516" s="196"/>
      <c r="B516" s="197"/>
      <c r="C516" s="198"/>
      <c r="D516" s="248"/>
      <c r="E516" s="266"/>
      <c r="F516" s="90"/>
      <c r="H516" s="120"/>
    </row>
    <row r="517" spans="1:8" s="119" customFormat="1" ht="12.75" x14ac:dyDescent="0.2">
      <c r="A517" s="196"/>
      <c r="B517" s="197"/>
      <c r="C517" s="198"/>
      <c r="D517" s="248"/>
      <c r="E517" s="266"/>
      <c r="F517" s="90"/>
      <c r="H517" s="120"/>
    </row>
    <row r="518" spans="1:8" s="119" customFormat="1" ht="12.75" x14ac:dyDescent="0.2">
      <c r="A518" s="196"/>
      <c r="B518" s="197"/>
      <c r="C518" s="198"/>
      <c r="D518" s="248"/>
      <c r="E518" s="266"/>
      <c r="F518" s="90"/>
      <c r="H518" s="120"/>
    </row>
    <row r="519" spans="1:8" s="119" customFormat="1" ht="12.75" x14ac:dyDescent="0.2">
      <c r="A519" s="196"/>
      <c r="B519" s="197"/>
      <c r="C519" s="198"/>
      <c r="D519" s="248"/>
      <c r="E519" s="266"/>
      <c r="F519" s="90"/>
      <c r="H519" s="120"/>
    </row>
    <row r="520" spans="1:8" s="119" customFormat="1" ht="12.75" x14ac:dyDescent="0.2">
      <c r="A520" s="196"/>
      <c r="B520" s="197"/>
      <c r="C520" s="198"/>
      <c r="D520" s="248"/>
      <c r="E520" s="266"/>
      <c r="F520" s="90"/>
      <c r="H520" s="120"/>
    </row>
    <row r="521" spans="1:8" s="119" customFormat="1" ht="12.75" x14ac:dyDescent="0.2">
      <c r="A521" s="196"/>
      <c r="B521" s="197"/>
      <c r="C521" s="198"/>
      <c r="D521" s="248"/>
      <c r="E521" s="266"/>
      <c r="F521" s="90"/>
      <c r="H521" s="120"/>
    </row>
    <row r="522" spans="1:8" s="119" customFormat="1" ht="12.75" x14ac:dyDescent="0.2">
      <c r="A522" s="196"/>
      <c r="B522" s="197"/>
      <c r="C522" s="198"/>
      <c r="D522" s="248"/>
      <c r="E522" s="266"/>
      <c r="F522" s="90"/>
      <c r="H522" s="120"/>
    </row>
    <row r="523" spans="1:8" s="119" customFormat="1" ht="12.75" x14ac:dyDescent="0.2">
      <c r="A523" s="196"/>
      <c r="B523" s="197"/>
      <c r="C523" s="198"/>
      <c r="D523" s="248"/>
      <c r="E523" s="266"/>
      <c r="F523" s="90"/>
      <c r="H523" s="120"/>
    </row>
    <row r="524" spans="1:8" s="119" customFormat="1" ht="12.75" x14ac:dyDescent="0.2">
      <c r="A524" s="196"/>
      <c r="B524" s="197"/>
      <c r="C524" s="198"/>
      <c r="D524" s="248"/>
      <c r="E524" s="266"/>
      <c r="F524" s="90"/>
      <c r="H524" s="120"/>
    </row>
    <row r="525" spans="1:8" s="119" customFormat="1" ht="12.75" x14ac:dyDescent="0.2">
      <c r="A525" s="196"/>
      <c r="B525" s="197"/>
      <c r="C525" s="198"/>
      <c r="D525" s="248"/>
      <c r="E525" s="266"/>
      <c r="F525" s="90"/>
      <c r="H525" s="120"/>
    </row>
    <row r="526" spans="1:8" s="119" customFormat="1" ht="12.75" x14ac:dyDescent="0.2">
      <c r="A526" s="196"/>
      <c r="B526" s="197"/>
      <c r="C526" s="198"/>
      <c r="D526" s="248"/>
      <c r="E526" s="266"/>
      <c r="F526" s="90"/>
      <c r="H526" s="120"/>
    </row>
    <row r="527" spans="1:8" s="119" customFormat="1" ht="12.75" x14ac:dyDescent="0.2">
      <c r="A527" s="196"/>
      <c r="B527" s="197"/>
      <c r="C527" s="198"/>
      <c r="D527" s="248"/>
      <c r="E527" s="266"/>
      <c r="F527" s="90"/>
      <c r="H527" s="120"/>
    </row>
    <row r="528" spans="1:8" s="119" customFormat="1" ht="12.75" x14ac:dyDescent="0.2">
      <c r="A528" s="196"/>
      <c r="B528" s="197"/>
      <c r="C528" s="198"/>
      <c r="D528" s="248"/>
      <c r="E528" s="266"/>
      <c r="F528" s="90"/>
      <c r="H528" s="120"/>
    </row>
    <row r="529" spans="1:8" s="119" customFormat="1" ht="12.75" x14ac:dyDescent="0.2">
      <c r="A529" s="196"/>
      <c r="B529" s="197"/>
      <c r="C529" s="198"/>
      <c r="D529" s="248"/>
      <c r="E529" s="266"/>
      <c r="F529" s="90"/>
      <c r="H529" s="120"/>
    </row>
    <row r="530" spans="1:8" s="119" customFormat="1" ht="12.75" x14ac:dyDescent="0.2">
      <c r="A530" s="196"/>
      <c r="B530" s="197"/>
      <c r="C530" s="198"/>
      <c r="D530" s="248"/>
      <c r="E530" s="266"/>
      <c r="F530" s="90"/>
      <c r="H530" s="120"/>
    </row>
    <row r="531" spans="1:8" s="119" customFormat="1" ht="12.75" x14ac:dyDescent="0.2">
      <c r="A531" s="196"/>
      <c r="B531" s="197"/>
      <c r="C531" s="198"/>
      <c r="D531" s="248"/>
      <c r="E531" s="266"/>
      <c r="F531" s="90"/>
      <c r="H531" s="120"/>
    </row>
    <row r="532" spans="1:8" s="119" customFormat="1" ht="12.75" x14ac:dyDescent="0.2">
      <c r="A532" s="196"/>
      <c r="B532" s="197"/>
      <c r="C532" s="198"/>
      <c r="D532" s="248"/>
      <c r="E532" s="266"/>
      <c r="F532" s="90"/>
      <c r="H532" s="120"/>
    </row>
    <row r="533" spans="1:8" s="119" customFormat="1" ht="12.75" x14ac:dyDescent="0.2">
      <c r="A533" s="196"/>
      <c r="B533" s="197"/>
      <c r="C533" s="198"/>
      <c r="D533" s="248"/>
      <c r="E533" s="266"/>
      <c r="F533" s="90"/>
      <c r="H533" s="120"/>
    </row>
    <row r="534" spans="1:8" s="119" customFormat="1" ht="12.75" x14ac:dyDescent="0.2">
      <c r="A534" s="196"/>
      <c r="B534" s="197"/>
      <c r="C534" s="198"/>
      <c r="D534" s="248"/>
      <c r="E534" s="266"/>
      <c r="F534" s="90"/>
      <c r="H534" s="120"/>
    </row>
    <row r="535" spans="1:8" s="119" customFormat="1" ht="12.75" x14ac:dyDescent="0.2">
      <c r="A535" s="196"/>
      <c r="B535" s="197"/>
      <c r="C535" s="198"/>
      <c r="D535" s="248"/>
      <c r="E535" s="266"/>
      <c r="F535" s="90"/>
      <c r="H535" s="120"/>
    </row>
    <row r="536" spans="1:8" s="119" customFormat="1" ht="12.75" x14ac:dyDescent="0.2">
      <c r="A536" s="196"/>
      <c r="B536" s="197"/>
      <c r="C536" s="198"/>
      <c r="D536" s="248"/>
      <c r="E536" s="266"/>
      <c r="F536" s="90"/>
      <c r="H536" s="120"/>
    </row>
    <row r="537" spans="1:8" s="119" customFormat="1" ht="12.75" x14ac:dyDescent="0.2">
      <c r="A537" s="196"/>
      <c r="B537" s="197"/>
      <c r="C537" s="198"/>
      <c r="D537" s="248"/>
      <c r="E537" s="266"/>
      <c r="F537" s="90"/>
      <c r="H537" s="120"/>
    </row>
    <row r="538" spans="1:8" s="119" customFormat="1" ht="12.75" x14ac:dyDescent="0.2">
      <c r="A538" s="196"/>
      <c r="B538" s="197"/>
      <c r="C538" s="198"/>
      <c r="D538" s="248"/>
      <c r="E538" s="266"/>
      <c r="F538" s="90"/>
      <c r="H538" s="120"/>
    </row>
    <row r="539" spans="1:8" s="119" customFormat="1" ht="12.75" x14ac:dyDescent="0.2">
      <c r="A539" s="196"/>
      <c r="B539" s="197"/>
      <c r="C539" s="198"/>
      <c r="D539" s="248"/>
      <c r="E539" s="266"/>
      <c r="F539" s="90"/>
      <c r="H539" s="120"/>
    </row>
    <row r="540" spans="1:8" s="119" customFormat="1" ht="12.75" x14ac:dyDescent="0.2">
      <c r="A540" s="196"/>
      <c r="B540" s="197"/>
      <c r="C540" s="198"/>
      <c r="D540" s="248"/>
      <c r="E540" s="266"/>
      <c r="F540" s="90"/>
      <c r="H540" s="120"/>
    </row>
    <row r="541" spans="1:8" s="119" customFormat="1" ht="12.75" x14ac:dyDescent="0.2">
      <c r="A541" s="196"/>
      <c r="B541" s="197"/>
      <c r="C541" s="198"/>
      <c r="D541" s="248"/>
      <c r="E541" s="266"/>
      <c r="F541" s="90"/>
      <c r="H541" s="120"/>
    </row>
    <row r="542" spans="1:8" s="119" customFormat="1" ht="12.75" x14ac:dyDescent="0.2">
      <c r="A542" s="196"/>
      <c r="B542" s="197"/>
      <c r="C542" s="198"/>
      <c r="D542" s="248"/>
      <c r="E542" s="266"/>
      <c r="F542" s="90"/>
      <c r="H542" s="120"/>
    </row>
    <row r="543" spans="1:8" s="119" customFormat="1" ht="12.75" x14ac:dyDescent="0.2">
      <c r="A543" s="196"/>
      <c r="B543" s="197"/>
      <c r="C543" s="198"/>
      <c r="D543" s="248"/>
      <c r="E543" s="266"/>
      <c r="F543" s="90"/>
      <c r="H543" s="120"/>
    </row>
    <row r="544" spans="1:8" s="119" customFormat="1" ht="12.75" x14ac:dyDescent="0.2">
      <c r="A544" s="196"/>
      <c r="B544" s="197"/>
      <c r="C544" s="198"/>
      <c r="D544" s="248"/>
      <c r="E544" s="266"/>
      <c r="F544" s="90"/>
      <c r="H544" s="120"/>
    </row>
    <row r="545" spans="1:8" s="119" customFormat="1" ht="12.75" x14ac:dyDescent="0.2">
      <c r="A545" s="196"/>
      <c r="B545" s="197"/>
      <c r="C545" s="198"/>
      <c r="D545" s="248"/>
      <c r="E545" s="266"/>
      <c r="F545" s="90"/>
      <c r="H545" s="120"/>
    </row>
    <row r="546" spans="1:8" s="119" customFormat="1" ht="12.75" x14ac:dyDescent="0.2">
      <c r="A546" s="196"/>
      <c r="B546" s="197"/>
      <c r="C546" s="198"/>
      <c r="D546" s="248"/>
      <c r="E546" s="266"/>
      <c r="F546" s="90"/>
      <c r="H546" s="120"/>
    </row>
    <row r="547" spans="1:8" s="119" customFormat="1" ht="12.75" x14ac:dyDescent="0.2">
      <c r="A547" s="196"/>
      <c r="B547" s="197"/>
      <c r="C547" s="198"/>
      <c r="D547" s="248"/>
      <c r="E547" s="266"/>
      <c r="F547" s="90"/>
      <c r="H547" s="120"/>
    </row>
    <row r="548" spans="1:8" s="119" customFormat="1" ht="12.75" x14ac:dyDescent="0.2">
      <c r="A548" s="196"/>
      <c r="B548" s="197"/>
      <c r="C548" s="198"/>
      <c r="D548" s="248"/>
      <c r="E548" s="266"/>
      <c r="F548" s="90"/>
      <c r="H548" s="120"/>
    </row>
    <row r="549" spans="1:8" s="119" customFormat="1" ht="12.75" x14ac:dyDescent="0.2">
      <c r="A549" s="196"/>
      <c r="B549" s="197"/>
      <c r="C549" s="198"/>
      <c r="D549" s="248"/>
      <c r="E549" s="266"/>
      <c r="F549" s="90"/>
      <c r="H549" s="120"/>
    </row>
    <row r="550" spans="1:8" s="119" customFormat="1" ht="12.75" x14ac:dyDescent="0.2">
      <c r="A550" s="196"/>
      <c r="B550" s="197"/>
      <c r="C550" s="198"/>
      <c r="D550" s="248"/>
      <c r="E550" s="266"/>
      <c r="F550" s="90"/>
      <c r="H550" s="120"/>
    </row>
    <row r="551" spans="1:8" s="119" customFormat="1" ht="12.75" x14ac:dyDescent="0.2">
      <c r="A551" s="196"/>
      <c r="B551" s="197"/>
      <c r="C551" s="198"/>
      <c r="D551" s="248"/>
      <c r="E551" s="266"/>
      <c r="F551" s="90"/>
      <c r="H551" s="120"/>
    </row>
    <row r="552" spans="1:8" s="119" customFormat="1" ht="12.75" x14ac:dyDescent="0.2">
      <c r="A552" s="196"/>
      <c r="B552" s="197"/>
      <c r="C552" s="198"/>
      <c r="D552" s="248"/>
      <c r="E552" s="266"/>
      <c r="F552" s="90"/>
      <c r="H552" s="120"/>
    </row>
    <row r="553" spans="1:8" s="119" customFormat="1" ht="12.75" x14ac:dyDescent="0.2">
      <c r="A553" s="196"/>
      <c r="B553" s="197"/>
      <c r="C553" s="198"/>
      <c r="D553" s="248"/>
      <c r="E553" s="266"/>
      <c r="F553" s="90"/>
      <c r="H553" s="120"/>
    </row>
    <row r="554" spans="1:8" s="119" customFormat="1" ht="12.75" x14ac:dyDescent="0.2">
      <c r="A554" s="196"/>
      <c r="B554" s="197"/>
      <c r="C554" s="198"/>
      <c r="D554" s="248"/>
      <c r="E554" s="266"/>
      <c r="F554" s="90"/>
      <c r="H554" s="120"/>
    </row>
    <row r="555" spans="1:8" s="119" customFormat="1" ht="12.75" x14ac:dyDescent="0.2">
      <c r="A555" s="196"/>
      <c r="B555" s="197"/>
      <c r="C555" s="198"/>
      <c r="D555" s="248"/>
      <c r="E555" s="266"/>
      <c r="F555" s="90"/>
      <c r="H555" s="120"/>
    </row>
    <row r="556" spans="1:8" s="119" customFormat="1" ht="12.75" x14ac:dyDescent="0.2">
      <c r="A556" s="196"/>
      <c r="B556" s="197"/>
      <c r="C556" s="198"/>
      <c r="D556" s="248"/>
      <c r="E556" s="266"/>
      <c r="F556" s="90"/>
      <c r="H556" s="120"/>
    </row>
    <row r="557" spans="1:8" s="119" customFormat="1" ht="12.75" x14ac:dyDescent="0.2">
      <c r="A557" s="196"/>
      <c r="B557" s="197"/>
      <c r="C557" s="198"/>
      <c r="D557" s="248"/>
      <c r="E557" s="266"/>
      <c r="F557" s="90"/>
      <c r="H557" s="120"/>
    </row>
    <row r="558" spans="1:8" s="119" customFormat="1" ht="12.75" x14ac:dyDescent="0.2">
      <c r="A558" s="196"/>
      <c r="B558" s="197"/>
      <c r="C558" s="198"/>
      <c r="D558" s="248"/>
      <c r="E558" s="266"/>
      <c r="F558" s="90"/>
      <c r="H558" s="120"/>
    </row>
    <row r="559" spans="1:8" s="119" customFormat="1" ht="12.75" x14ac:dyDescent="0.2">
      <c r="A559" s="196"/>
      <c r="B559" s="197"/>
      <c r="C559" s="198"/>
      <c r="D559" s="248"/>
      <c r="E559" s="266"/>
      <c r="F559" s="90"/>
      <c r="H559" s="120"/>
    </row>
    <row r="560" spans="1:8" s="119" customFormat="1" ht="12.75" x14ac:dyDescent="0.2">
      <c r="A560" s="196"/>
      <c r="B560" s="197"/>
      <c r="C560" s="198"/>
      <c r="D560" s="248"/>
      <c r="E560" s="266"/>
      <c r="F560" s="90"/>
      <c r="H560" s="120"/>
    </row>
    <row r="561" spans="1:8" s="119" customFormat="1" ht="12.75" x14ac:dyDescent="0.2">
      <c r="A561" s="196"/>
      <c r="B561" s="197"/>
      <c r="C561" s="198"/>
      <c r="D561" s="248"/>
      <c r="E561" s="266"/>
      <c r="F561" s="90"/>
      <c r="H561" s="120"/>
    </row>
    <row r="562" spans="1:8" s="119" customFormat="1" ht="12.75" x14ac:dyDescent="0.2">
      <c r="A562" s="196"/>
      <c r="B562" s="197"/>
      <c r="C562" s="198"/>
      <c r="D562" s="248"/>
      <c r="E562" s="266"/>
      <c r="F562" s="90"/>
      <c r="H562" s="120"/>
    </row>
    <row r="563" spans="1:8" s="119" customFormat="1" ht="12.75" x14ac:dyDescent="0.2">
      <c r="A563" s="196"/>
      <c r="B563" s="197"/>
      <c r="C563" s="198"/>
      <c r="D563" s="248"/>
      <c r="E563" s="266"/>
      <c r="F563" s="90"/>
      <c r="H563" s="120"/>
    </row>
    <row r="564" spans="1:8" s="119" customFormat="1" ht="12.75" x14ac:dyDescent="0.2">
      <c r="A564" s="196"/>
      <c r="B564" s="197"/>
      <c r="C564" s="198"/>
      <c r="D564" s="248"/>
      <c r="E564" s="266"/>
      <c r="F564" s="90"/>
      <c r="H564" s="120"/>
    </row>
    <row r="565" spans="1:8" s="119" customFormat="1" ht="12.75" x14ac:dyDescent="0.2">
      <c r="A565" s="196"/>
      <c r="B565" s="197"/>
      <c r="C565" s="198"/>
      <c r="D565" s="248"/>
      <c r="E565" s="266"/>
      <c r="F565" s="90"/>
      <c r="H565" s="120"/>
    </row>
    <row r="566" spans="1:8" s="119" customFormat="1" ht="12.75" x14ac:dyDescent="0.2">
      <c r="A566" s="196"/>
      <c r="B566" s="197"/>
      <c r="C566" s="198"/>
      <c r="D566" s="248"/>
      <c r="E566" s="266"/>
      <c r="F566" s="90"/>
      <c r="H566" s="120"/>
    </row>
    <row r="567" spans="1:8" s="119" customFormat="1" ht="12.75" x14ac:dyDescent="0.2">
      <c r="A567" s="196"/>
      <c r="B567" s="197"/>
      <c r="C567" s="198"/>
      <c r="D567" s="248"/>
      <c r="E567" s="266"/>
      <c r="F567" s="90"/>
      <c r="H567" s="120"/>
    </row>
    <row r="568" spans="1:8" s="119" customFormat="1" ht="12.75" x14ac:dyDescent="0.2">
      <c r="A568" s="196"/>
      <c r="B568" s="197"/>
      <c r="C568" s="198"/>
      <c r="D568" s="248"/>
      <c r="E568" s="266"/>
      <c r="F568" s="90"/>
      <c r="H568" s="120"/>
    </row>
    <row r="569" spans="1:8" s="119" customFormat="1" ht="12.75" x14ac:dyDescent="0.2">
      <c r="A569" s="196"/>
      <c r="B569" s="197"/>
      <c r="C569" s="198"/>
      <c r="D569" s="248"/>
      <c r="E569" s="266"/>
      <c r="F569" s="90"/>
      <c r="H569" s="120"/>
    </row>
    <row r="570" spans="1:8" s="119" customFormat="1" ht="12.75" x14ac:dyDescent="0.2">
      <c r="A570" s="196"/>
      <c r="B570" s="197"/>
      <c r="C570" s="198"/>
      <c r="D570" s="248"/>
      <c r="E570" s="266"/>
      <c r="F570" s="90"/>
      <c r="H570" s="120"/>
    </row>
    <row r="571" spans="1:8" s="119" customFormat="1" ht="12.75" x14ac:dyDescent="0.2">
      <c r="A571" s="196"/>
      <c r="B571" s="197"/>
      <c r="C571" s="198"/>
      <c r="D571" s="248"/>
      <c r="E571" s="266"/>
      <c r="F571" s="90"/>
      <c r="H571" s="120"/>
    </row>
    <row r="572" spans="1:8" s="119" customFormat="1" ht="12.75" x14ac:dyDescent="0.2">
      <c r="A572" s="196"/>
      <c r="B572" s="197"/>
      <c r="C572" s="198"/>
      <c r="D572" s="248"/>
      <c r="E572" s="266"/>
      <c r="F572" s="90"/>
      <c r="H572" s="120"/>
    </row>
    <row r="573" spans="1:8" s="119" customFormat="1" ht="12.75" x14ac:dyDescent="0.2">
      <c r="A573" s="196"/>
      <c r="B573" s="197"/>
      <c r="C573" s="198"/>
      <c r="D573" s="248"/>
      <c r="E573" s="266"/>
      <c r="F573" s="90"/>
      <c r="H573" s="120"/>
    </row>
    <row r="574" spans="1:8" s="119" customFormat="1" ht="12.75" x14ac:dyDescent="0.2">
      <c r="A574" s="196"/>
      <c r="B574" s="197"/>
      <c r="C574" s="198"/>
      <c r="D574" s="248"/>
      <c r="E574" s="266"/>
      <c r="F574" s="90"/>
      <c r="H574" s="120"/>
    </row>
    <row r="575" spans="1:8" s="119" customFormat="1" ht="12.75" x14ac:dyDescent="0.2">
      <c r="A575" s="196"/>
      <c r="B575" s="197"/>
      <c r="C575" s="198"/>
      <c r="D575" s="248"/>
      <c r="E575" s="266"/>
      <c r="F575" s="90"/>
      <c r="H575" s="120"/>
    </row>
    <row r="576" spans="1:8" s="119" customFormat="1" ht="12.75" x14ac:dyDescent="0.2">
      <c r="A576" s="196"/>
      <c r="B576" s="197"/>
      <c r="C576" s="198"/>
      <c r="D576" s="248"/>
      <c r="E576" s="266"/>
      <c r="F576" s="90"/>
      <c r="H576" s="120"/>
    </row>
    <row r="577" spans="1:8" s="119" customFormat="1" ht="12.75" x14ac:dyDescent="0.2">
      <c r="A577" s="196"/>
      <c r="B577" s="197"/>
      <c r="C577" s="198"/>
      <c r="D577" s="248"/>
      <c r="E577" s="266"/>
      <c r="F577" s="90"/>
      <c r="H577" s="120"/>
    </row>
    <row r="578" spans="1:8" s="119" customFormat="1" ht="12.75" x14ac:dyDescent="0.2">
      <c r="A578" s="196"/>
      <c r="B578" s="197"/>
      <c r="C578" s="198"/>
      <c r="D578" s="248"/>
      <c r="E578" s="266"/>
      <c r="F578" s="90"/>
      <c r="H578" s="120"/>
    </row>
    <row r="579" spans="1:8" s="119" customFormat="1" ht="12.75" x14ac:dyDescent="0.2">
      <c r="A579" s="196"/>
      <c r="B579" s="197"/>
      <c r="C579" s="198"/>
      <c r="D579" s="248"/>
      <c r="E579" s="266"/>
      <c r="F579" s="90"/>
      <c r="H579" s="120"/>
    </row>
    <row r="580" spans="1:8" s="119" customFormat="1" ht="12.75" x14ac:dyDescent="0.2">
      <c r="A580" s="196"/>
      <c r="B580" s="197"/>
      <c r="C580" s="198"/>
      <c r="D580" s="248"/>
      <c r="E580" s="266"/>
      <c r="F580" s="90"/>
      <c r="H580" s="120"/>
    </row>
    <row r="581" spans="1:8" s="119" customFormat="1" ht="12.75" x14ac:dyDescent="0.2">
      <c r="A581" s="196"/>
      <c r="B581" s="197"/>
      <c r="C581" s="198"/>
      <c r="D581" s="248"/>
      <c r="E581" s="266"/>
      <c r="F581" s="90"/>
      <c r="H581" s="120"/>
    </row>
    <row r="582" spans="1:8" s="119" customFormat="1" ht="12.75" x14ac:dyDescent="0.2">
      <c r="A582" s="196"/>
      <c r="B582" s="197"/>
      <c r="C582" s="198"/>
      <c r="D582" s="248"/>
      <c r="E582" s="266"/>
      <c r="F582" s="90"/>
      <c r="H582" s="120"/>
    </row>
    <row r="583" spans="1:8" s="119" customFormat="1" ht="12.75" x14ac:dyDescent="0.2">
      <c r="A583" s="196"/>
      <c r="B583" s="197"/>
      <c r="C583" s="198"/>
      <c r="D583" s="248"/>
      <c r="E583" s="266"/>
      <c r="F583" s="90"/>
      <c r="H583" s="120"/>
    </row>
    <row r="584" spans="1:8" s="119" customFormat="1" ht="12.75" x14ac:dyDescent="0.2">
      <c r="A584" s="196"/>
      <c r="B584" s="197"/>
      <c r="C584" s="198"/>
      <c r="D584" s="248"/>
      <c r="E584" s="266"/>
      <c r="F584" s="90"/>
      <c r="H584" s="120"/>
    </row>
    <row r="585" spans="1:8" s="119" customFormat="1" ht="12.75" x14ac:dyDescent="0.2">
      <c r="A585" s="196"/>
      <c r="B585" s="197"/>
      <c r="C585" s="198"/>
      <c r="D585" s="248"/>
      <c r="E585" s="266"/>
      <c r="F585" s="90"/>
      <c r="H585" s="120"/>
    </row>
    <row r="586" spans="1:8" s="119" customFormat="1" ht="12.75" x14ac:dyDescent="0.2">
      <c r="A586" s="196"/>
      <c r="B586" s="197"/>
      <c r="C586" s="198"/>
      <c r="D586" s="248"/>
      <c r="E586" s="266"/>
      <c r="F586" s="90"/>
      <c r="H586" s="120"/>
    </row>
    <row r="587" spans="1:8" s="119" customFormat="1" ht="12.75" x14ac:dyDescent="0.2">
      <c r="A587" s="196"/>
      <c r="B587" s="197"/>
      <c r="C587" s="198"/>
      <c r="D587" s="248"/>
      <c r="E587" s="266"/>
      <c r="F587" s="90"/>
      <c r="H587" s="120"/>
    </row>
    <row r="588" spans="1:8" s="119" customFormat="1" ht="12.75" x14ac:dyDescent="0.2">
      <c r="A588" s="196"/>
      <c r="B588" s="197"/>
      <c r="C588" s="198"/>
      <c r="D588" s="248"/>
      <c r="E588" s="266"/>
      <c r="F588" s="90"/>
      <c r="H588" s="120"/>
    </row>
    <row r="589" spans="1:8" s="119" customFormat="1" ht="12.75" x14ac:dyDescent="0.2">
      <c r="A589" s="196"/>
      <c r="B589" s="197"/>
      <c r="C589" s="198"/>
      <c r="D589" s="248"/>
      <c r="E589" s="266"/>
      <c r="F589" s="90"/>
      <c r="H589" s="120"/>
    </row>
    <row r="590" spans="1:8" s="119" customFormat="1" ht="12.75" x14ac:dyDescent="0.2">
      <c r="A590" s="196"/>
      <c r="B590" s="197"/>
      <c r="C590" s="198"/>
      <c r="D590" s="248"/>
      <c r="E590" s="266"/>
      <c r="F590" s="90"/>
      <c r="H590" s="120"/>
    </row>
    <row r="591" spans="1:8" s="119" customFormat="1" ht="12.75" x14ac:dyDescent="0.2">
      <c r="A591" s="196"/>
      <c r="B591" s="197"/>
      <c r="C591" s="198"/>
      <c r="D591" s="248"/>
      <c r="E591" s="266"/>
      <c r="F591" s="90"/>
      <c r="H591" s="120"/>
    </row>
    <row r="592" spans="1:8" s="119" customFormat="1" ht="12.75" x14ac:dyDescent="0.2">
      <c r="A592" s="196"/>
      <c r="B592" s="197"/>
      <c r="C592" s="198"/>
      <c r="D592" s="248"/>
      <c r="E592" s="266"/>
      <c r="F592" s="90"/>
      <c r="H592" s="120"/>
    </row>
    <row r="593" spans="1:8" s="119" customFormat="1" ht="12.75" x14ac:dyDescent="0.2">
      <c r="A593" s="196"/>
      <c r="B593" s="197"/>
      <c r="C593" s="198"/>
      <c r="D593" s="248"/>
      <c r="E593" s="266"/>
      <c r="F593" s="90"/>
      <c r="H593" s="120"/>
    </row>
    <row r="594" spans="1:8" s="119" customFormat="1" ht="12.75" x14ac:dyDescent="0.2">
      <c r="A594" s="196"/>
      <c r="B594" s="197"/>
      <c r="C594" s="198"/>
      <c r="D594" s="248"/>
      <c r="E594" s="266"/>
      <c r="F594" s="90"/>
      <c r="H594" s="120"/>
    </row>
    <row r="595" spans="1:8" s="119" customFormat="1" ht="12.75" x14ac:dyDescent="0.2">
      <c r="A595" s="196"/>
      <c r="B595" s="197"/>
      <c r="C595" s="198"/>
      <c r="D595" s="248"/>
      <c r="E595" s="266"/>
      <c r="F595" s="90"/>
      <c r="H595" s="120"/>
    </row>
    <row r="596" spans="1:8" s="119" customFormat="1" ht="12.75" x14ac:dyDescent="0.2">
      <c r="A596" s="196"/>
      <c r="B596" s="197"/>
      <c r="C596" s="198"/>
      <c r="D596" s="248"/>
      <c r="E596" s="266"/>
      <c r="F596" s="90"/>
      <c r="H596" s="120"/>
    </row>
    <row r="597" spans="1:8" s="119" customFormat="1" ht="12.75" x14ac:dyDescent="0.2">
      <c r="A597" s="196"/>
      <c r="B597" s="197"/>
      <c r="C597" s="198"/>
      <c r="D597" s="248"/>
      <c r="E597" s="266"/>
      <c r="F597" s="90"/>
      <c r="H597" s="120"/>
    </row>
    <row r="598" spans="1:8" s="119" customFormat="1" ht="12.75" x14ac:dyDescent="0.2">
      <c r="A598" s="196"/>
      <c r="B598" s="197"/>
      <c r="C598" s="198"/>
      <c r="D598" s="248"/>
      <c r="E598" s="266"/>
      <c r="F598" s="90"/>
      <c r="H598" s="120"/>
    </row>
    <row r="599" spans="1:8" s="119" customFormat="1" ht="12.75" x14ac:dyDescent="0.2">
      <c r="A599" s="196"/>
      <c r="B599" s="197"/>
      <c r="C599" s="198"/>
      <c r="D599" s="248"/>
      <c r="E599" s="266"/>
      <c r="F599" s="90"/>
      <c r="H599" s="120"/>
    </row>
    <row r="600" spans="1:8" s="119" customFormat="1" ht="12.75" x14ac:dyDescent="0.2">
      <c r="A600" s="196"/>
      <c r="B600" s="197"/>
      <c r="C600" s="198"/>
      <c r="D600" s="248"/>
      <c r="E600" s="266"/>
      <c r="F600" s="90"/>
      <c r="H600" s="120"/>
    </row>
    <row r="601" spans="1:8" s="119" customFormat="1" ht="12.75" x14ac:dyDescent="0.2">
      <c r="A601" s="196"/>
      <c r="B601" s="197"/>
      <c r="C601" s="198"/>
      <c r="D601" s="248"/>
      <c r="E601" s="266"/>
      <c r="F601" s="90"/>
      <c r="H601" s="120"/>
    </row>
    <row r="602" spans="1:8" s="119" customFormat="1" ht="12.75" x14ac:dyDescent="0.2">
      <c r="A602" s="196"/>
      <c r="B602" s="197"/>
      <c r="C602" s="198"/>
      <c r="D602" s="248"/>
      <c r="E602" s="266"/>
      <c r="F602" s="90"/>
      <c r="H602" s="120"/>
    </row>
    <row r="603" spans="1:8" s="119" customFormat="1" ht="12.75" x14ac:dyDescent="0.2">
      <c r="A603" s="196"/>
      <c r="B603" s="197"/>
      <c r="C603" s="198"/>
      <c r="D603" s="248"/>
      <c r="E603" s="266"/>
      <c r="F603" s="90"/>
      <c r="H603" s="120"/>
    </row>
    <row r="604" spans="1:8" s="119" customFormat="1" ht="12.75" x14ac:dyDescent="0.2">
      <c r="A604" s="196"/>
      <c r="B604" s="197"/>
      <c r="C604" s="198"/>
      <c r="D604" s="248"/>
      <c r="E604" s="266"/>
      <c r="F604" s="90"/>
      <c r="H604" s="120"/>
    </row>
    <row r="605" spans="1:8" s="119" customFormat="1" ht="12.75" x14ac:dyDescent="0.2">
      <c r="A605" s="196"/>
      <c r="B605" s="197"/>
      <c r="C605" s="198"/>
      <c r="D605" s="248"/>
      <c r="E605" s="266"/>
      <c r="F605" s="90"/>
      <c r="H605" s="120"/>
    </row>
    <row r="606" spans="1:8" s="119" customFormat="1" ht="12.75" x14ac:dyDescent="0.2">
      <c r="A606" s="196"/>
      <c r="B606" s="197"/>
      <c r="C606" s="198"/>
      <c r="D606" s="248"/>
      <c r="E606" s="266"/>
      <c r="F606" s="90"/>
      <c r="H606" s="120"/>
    </row>
    <row r="607" spans="1:8" s="119" customFormat="1" ht="12.75" x14ac:dyDescent="0.2">
      <c r="A607" s="196"/>
      <c r="B607" s="197"/>
      <c r="C607" s="198"/>
      <c r="D607" s="248"/>
      <c r="E607" s="266"/>
      <c r="F607" s="90"/>
      <c r="H607" s="120"/>
    </row>
    <row r="608" spans="1:8" s="119" customFormat="1" ht="12.75" x14ac:dyDescent="0.2">
      <c r="A608" s="196"/>
      <c r="B608" s="197"/>
      <c r="C608" s="198"/>
      <c r="D608" s="248"/>
      <c r="E608" s="266"/>
      <c r="F608" s="90"/>
      <c r="H608" s="120"/>
    </row>
    <row r="609" spans="1:8" s="119" customFormat="1" ht="12.75" x14ac:dyDescent="0.2">
      <c r="A609" s="196"/>
      <c r="B609" s="197"/>
      <c r="C609" s="198"/>
      <c r="D609" s="248"/>
      <c r="E609" s="266"/>
      <c r="F609" s="90"/>
      <c r="H609" s="120"/>
    </row>
    <row r="610" spans="1:8" s="119" customFormat="1" ht="12.75" x14ac:dyDescent="0.2">
      <c r="A610" s="196"/>
      <c r="B610" s="197"/>
      <c r="C610" s="198"/>
      <c r="D610" s="248"/>
      <c r="E610" s="266"/>
      <c r="F610" s="90"/>
      <c r="H610" s="120"/>
    </row>
    <row r="611" spans="1:8" s="119" customFormat="1" ht="12.75" x14ac:dyDescent="0.2">
      <c r="A611" s="196"/>
      <c r="B611" s="197"/>
      <c r="C611" s="198"/>
      <c r="D611" s="248"/>
      <c r="E611" s="266"/>
      <c r="F611" s="90"/>
      <c r="H611" s="120"/>
    </row>
    <row r="612" spans="1:8" s="119" customFormat="1" ht="12.75" x14ac:dyDescent="0.2">
      <c r="A612" s="196"/>
      <c r="B612" s="197"/>
      <c r="C612" s="198"/>
      <c r="D612" s="248"/>
      <c r="E612" s="266"/>
      <c r="F612" s="90"/>
      <c r="H612" s="120"/>
    </row>
    <row r="613" spans="1:8" s="119" customFormat="1" ht="12.75" x14ac:dyDescent="0.2">
      <c r="A613" s="196"/>
      <c r="B613" s="197"/>
      <c r="C613" s="198"/>
      <c r="D613" s="248"/>
      <c r="E613" s="266"/>
      <c r="F613" s="90"/>
      <c r="H613" s="120"/>
    </row>
    <row r="614" spans="1:8" s="119" customFormat="1" ht="12.75" x14ac:dyDescent="0.2">
      <c r="A614" s="196"/>
      <c r="B614" s="197"/>
      <c r="C614" s="198"/>
      <c r="D614" s="248"/>
      <c r="E614" s="266"/>
      <c r="F614" s="90"/>
      <c r="H614" s="120"/>
    </row>
    <row r="615" spans="1:8" s="119" customFormat="1" ht="12.75" x14ac:dyDescent="0.2">
      <c r="A615" s="196"/>
      <c r="B615" s="197"/>
      <c r="C615" s="198"/>
      <c r="D615" s="248"/>
      <c r="E615" s="266"/>
      <c r="F615" s="90"/>
      <c r="H615" s="120"/>
    </row>
    <row r="616" spans="1:8" s="119" customFormat="1" ht="12.75" x14ac:dyDescent="0.2">
      <c r="A616" s="196"/>
      <c r="B616" s="197"/>
      <c r="C616" s="198"/>
      <c r="D616" s="248"/>
      <c r="E616" s="266"/>
      <c r="F616" s="90"/>
      <c r="H616" s="120"/>
    </row>
    <row r="617" spans="1:8" s="119" customFormat="1" ht="12.75" x14ac:dyDescent="0.2">
      <c r="A617" s="196"/>
      <c r="B617" s="197"/>
      <c r="C617" s="198"/>
      <c r="D617" s="248"/>
      <c r="E617" s="266"/>
      <c r="F617" s="90"/>
      <c r="H617" s="120"/>
    </row>
    <row r="618" spans="1:8" s="119" customFormat="1" ht="12.75" x14ac:dyDescent="0.2">
      <c r="A618" s="196"/>
      <c r="B618" s="197"/>
      <c r="C618" s="198"/>
      <c r="D618" s="248"/>
      <c r="E618" s="266"/>
      <c r="F618" s="90"/>
      <c r="H618" s="120"/>
    </row>
    <row r="619" spans="1:8" s="119" customFormat="1" ht="12.75" x14ac:dyDescent="0.2">
      <c r="A619" s="196"/>
      <c r="B619" s="197"/>
      <c r="C619" s="198"/>
      <c r="D619" s="248"/>
      <c r="E619" s="266"/>
      <c r="F619" s="90"/>
      <c r="H619" s="120"/>
    </row>
    <row r="620" spans="1:8" s="119" customFormat="1" ht="12.75" x14ac:dyDescent="0.2">
      <c r="A620" s="196"/>
      <c r="B620" s="197"/>
      <c r="C620" s="198"/>
      <c r="D620" s="248"/>
      <c r="E620" s="266"/>
      <c r="F620" s="90"/>
      <c r="H620" s="120"/>
    </row>
    <row r="621" spans="1:8" s="119" customFormat="1" ht="12.75" x14ac:dyDescent="0.2">
      <c r="A621" s="196"/>
      <c r="B621" s="197"/>
      <c r="C621" s="198"/>
      <c r="D621" s="248"/>
      <c r="E621" s="266"/>
      <c r="F621" s="90"/>
      <c r="H621" s="120"/>
    </row>
    <row r="622" spans="1:8" s="119" customFormat="1" ht="12.75" x14ac:dyDescent="0.2">
      <c r="A622" s="196"/>
      <c r="B622" s="197"/>
      <c r="C622" s="198"/>
      <c r="D622" s="248"/>
      <c r="E622" s="266"/>
      <c r="F622" s="90"/>
      <c r="H622" s="120"/>
    </row>
    <row r="623" spans="1:8" s="119" customFormat="1" ht="12.75" x14ac:dyDescent="0.2">
      <c r="A623" s="196"/>
      <c r="B623" s="197"/>
      <c r="C623" s="198"/>
      <c r="D623" s="248"/>
      <c r="E623" s="266"/>
      <c r="F623" s="90"/>
      <c r="H623" s="120"/>
    </row>
    <row r="624" spans="1:8" s="119" customFormat="1" ht="12.75" x14ac:dyDescent="0.2">
      <c r="A624" s="196"/>
      <c r="B624" s="197"/>
      <c r="C624" s="198"/>
      <c r="D624" s="248"/>
      <c r="E624" s="266"/>
      <c r="F624" s="90"/>
      <c r="H624" s="120"/>
    </row>
    <row r="625" spans="1:8" s="119" customFormat="1" ht="12.75" x14ac:dyDescent="0.2">
      <c r="A625" s="196"/>
      <c r="B625" s="197"/>
      <c r="C625" s="198"/>
      <c r="D625" s="248"/>
      <c r="E625" s="266"/>
      <c r="F625" s="90"/>
      <c r="H625" s="120"/>
    </row>
    <row r="626" spans="1:8" s="119" customFormat="1" ht="12.75" x14ac:dyDescent="0.2">
      <c r="A626" s="196"/>
      <c r="B626" s="197"/>
      <c r="C626" s="198"/>
      <c r="D626" s="248"/>
      <c r="E626" s="266"/>
      <c r="F626" s="90"/>
      <c r="H626" s="120"/>
    </row>
    <row r="627" spans="1:8" s="119" customFormat="1" ht="12.75" x14ac:dyDescent="0.2">
      <c r="A627" s="196"/>
      <c r="B627" s="197"/>
      <c r="C627" s="198"/>
      <c r="D627" s="248"/>
      <c r="E627" s="266"/>
      <c r="F627" s="90"/>
      <c r="H627" s="120"/>
    </row>
    <row r="628" spans="1:8" s="119" customFormat="1" ht="12.75" x14ac:dyDescent="0.2">
      <c r="A628" s="196"/>
      <c r="B628" s="197"/>
      <c r="C628" s="198"/>
      <c r="D628" s="248"/>
      <c r="E628" s="266"/>
      <c r="F628" s="90"/>
      <c r="H628" s="120"/>
    </row>
    <row r="629" spans="1:8" s="119" customFormat="1" ht="12.75" x14ac:dyDescent="0.2">
      <c r="A629" s="196"/>
      <c r="B629" s="197"/>
      <c r="C629" s="198"/>
      <c r="D629" s="248"/>
      <c r="E629" s="266"/>
      <c r="F629" s="90"/>
      <c r="H629" s="120"/>
    </row>
    <row r="630" spans="1:8" s="119" customFormat="1" ht="12.75" x14ac:dyDescent="0.2">
      <c r="A630" s="196"/>
      <c r="B630" s="197"/>
      <c r="C630" s="198"/>
      <c r="D630" s="248"/>
      <c r="E630" s="266"/>
      <c r="F630" s="90"/>
      <c r="H630" s="120"/>
    </row>
    <row r="631" spans="1:8" s="119" customFormat="1" ht="12.75" x14ac:dyDescent="0.2">
      <c r="A631" s="196"/>
      <c r="B631" s="197"/>
      <c r="C631" s="198"/>
      <c r="D631" s="248"/>
      <c r="E631" s="266"/>
      <c r="F631" s="90"/>
      <c r="H631" s="120"/>
    </row>
    <row r="632" spans="1:8" s="119" customFormat="1" ht="12.75" x14ac:dyDescent="0.2">
      <c r="A632" s="196"/>
      <c r="B632" s="197"/>
      <c r="C632" s="198"/>
      <c r="D632" s="248"/>
      <c r="E632" s="266"/>
      <c r="F632" s="90"/>
      <c r="H632" s="120"/>
    </row>
    <row r="633" spans="1:8" s="119" customFormat="1" ht="12.75" x14ac:dyDescent="0.2">
      <c r="A633" s="196"/>
      <c r="B633" s="197"/>
      <c r="C633" s="198"/>
      <c r="D633" s="248"/>
      <c r="E633" s="266"/>
      <c r="F633" s="90"/>
      <c r="H633" s="120"/>
    </row>
    <row r="634" spans="1:8" s="119" customFormat="1" ht="12.75" x14ac:dyDescent="0.2">
      <c r="A634" s="196"/>
      <c r="B634" s="197"/>
      <c r="C634" s="198"/>
      <c r="D634" s="248"/>
      <c r="E634" s="266"/>
      <c r="F634" s="90"/>
      <c r="H634" s="120"/>
    </row>
    <row r="635" spans="1:8" s="119" customFormat="1" ht="12.75" x14ac:dyDescent="0.2">
      <c r="A635" s="196"/>
      <c r="B635" s="197"/>
      <c r="C635" s="198"/>
      <c r="D635" s="248"/>
      <c r="E635" s="266"/>
      <c r="F635" s="90"/>
      <c r="H635" s="120"/>
    </row>
    <row r="636" spans="1:8" s="119" customFormat="1" ht="12.75" x14ac:dyDescent="0.2">
      <c r="A636" s="196"/>
      <c r="B636" s="197"/>
      <c r="C636" s="198"/>
      <c r="D636" s="248"/>
      <c r="E636" s="266"/>
      <c r="F636" s="90"/>
      <c r="H636" s="120"/>
    </row>
    <row r="637" spans="1:8" s="119" customFormat="1" ht="12.75" x14ac:dyDescent="0.2">
      <c r="A637" s="196"/>
      <c r="B637" s="197"/>
      <c r="C637" s="198"/>
      <c r="D637" s="248"/>
      <c r="E637" s="266"/>
      <c r="F637" s="90"/>
      <c r="H637" s="120"/>
    </row>
    <row r="638" spans="1:8" s="119" customFormat="1" ht="12.75" x14ac:dyDescent="0.2">
      <c r="A638" s="196"/>
      <c r="B638" s="197"/>
      <c r="C638" s="198"/>
      <c r="D638" s="248"/>
      <c r="E638" s="266"/>
      <c r="F638" s="90"/>
      <c r="H638" s="120"/>
    </row>
    <row r="639" spans="1:8" s="119" customFormat="1" ht="12.75" x14ac:dyDescent="0.2">
      <c r="A639" s="196"/>
      <c r="B639" s="197"/>
      <c r="C639" s="198"/>
      <c r="D639" s="248"/>
      <c r="E639" s="266"/>
      <c r="F639" s="90"/>
      <c r="H639" s="120"/>
    </row>
    <row r="640" spans="1:8" s="119" customFormat="1" ht="12.75" x14ac:dyDescent="0.2">
      <c r="A640" s="196"/>
      <c r="B640" s="197"/>
      <c r="C640" s="198"/>
      <c r="D640" s="248"/>
      <c r="E640" s="266"/>
      <c r="F640" s="90"/>
      <c r="H640" s="120"/>
    </row>
    <row r="641" spans="1:8" s="119" customFormat="1" ht="12.75" x14ac:dyDescent="0.2">
      <c r="A641" s="196"/>
      <c r="B641" s="197"/>
      <c r="C641" s="198"/>
      <c r="D641" s="248"/>
      <c r="E641" s="266"/>
      <c r="F641" s="90"/>
      <c r="H641" s="120"/>
    </row>
    <row r="642" spans="1:8" s="119" customFormat="1" ht="12.75" x14ac:dyDescent="0.2">
      <c r="A642" s="196"/>
      <c r="B642" s="197"/>
      <c r="C642" s="198"/>
      <c r="D642" s="248"/>
      <c r="E642" s="266"/>
      <c r="F642" s="90"/>
      <c r="H642" s="120"/>
    </row>
    <row r="643" spans="1:8" s="119" customFormat="1" ht="12.75" x14ac:dyDescent="0.2">
      <c r="A643" s="196"/>
      <c r="B643" s="197"/>
      <c r="C643" s="198"/>
      <c r="D643" s="248"/>
      <c r="E643" s="266"/>
      <c r="F643" s="90"/>
      <c r="H643" s="120"/>
    </row>
    <row r="644" spans="1:8" s="119" customFormat="1" ht="12.75" x14ac:dyDescent="0.2">
      <c r="A644" s="196"/>
      <c r="B644" s="197"/>
      <c r="C644" s="198"/>
      <c r="D644" s="248"/>
      <c r="E644" s="266"/>
      <c r="F644" s="90"/>
      <c r="H644" s="120"/>
    </row>
    <row r="645" spans="1:8" s="119" customFormat="1" ht="12.75" x14ac:dyDescent="0.2">
      <c r="A645" s="196"/>
      <c r="B645" s="197"/>
      <c r="C645" s="198"/>
      <c r="D645" s="248"/>
      <c r="E645" s="266"/>
      <c r="F645" s="90"/>
      <c r="H645" s="120"/>
    </row>
    <row r="646" spans="1:8" s="119" customFormat="1" ht="12.75" x14ac:dyDescent="0.2">
      <c r="A646" s="196"/>
      <c r="B646" s="197"/>
      <c r="C646" s="198"/>
      <c r="D646" s="248"/>
      <c r="E646" s="266"/>
      <c r="F646" s="90"/>
      <c r="H646" s="120"/>
    </row>
    <row r="647" spans="1:8" s="119" customFormat="1" ht="12.75" x14ac:dyDescent="0.2">
      <c r="A647" s="196"/>
      <c r="B647" s="197"/>
      <c r="C647" s="198"/>
      <c r="D647" s="248"/>
      <c r="E647" s="266"/>
      <c r="F647" s="90"/>
      <c r="H647" s="120"/>
    </row>
    <row r="648" spans="1:8" s="119" customFormat="1" ht="12.75" x14ac:dyDescent="0.2">
      <c r="A648" s="196"/>
      <c r="B648" s="197"/>
      <c r="C648" s="198"/>
      <c r="D648" s="248"/>
      <c r="E648" s="266"/>
      <c r="F648" s="90"/>
      <c r="H648" s="120"/>
    </row>
    <row r="649" spans="1:8" s="119" customFormat="1" ht="12.75" x14ac:dyDescent="0.2">
      <c r="A649" s="196"/>
      <c r="B649" s="197"/>
      <c r="C649" s="198"/>
      <c r="D649" s="248"/>
      <c r="E649" s="266"/>
      <c r="F649" s="90"/>
      <c r="H649" s="120"/>
    </row>
    <row r="650" spans="1:8" s="119" customFormat="1" ht="12.75" x14ac:dyDescent="0.2">
      <c r="A650" s="196"/>
      <c r="B650" s="197"/>
      <c r="C650" s="198"/>
      <c r="D650" s="248"/>
      <c r="E650" s="266"/>
      <c r="F650" s="90"/>
      <c r="H650" s="120"/>
    </row>
    <row r="651" spans="1:8" s="119" customFormat="1" ht="12.75" x14ac:dyDescent="0.2">
      <c r="A651" s="196"/>
      <c r="B651" s="197"/>
      <c r="C651" s="198"/>
      <c r="D651" s="248"/>
      <c r="E651" s="266"/>
      <c r="F651" s="90"/>
      <c r="H651" s="120"/>
    </row>
    <row r="652" spans="1:8" s="119" customFormat="1" ht="12.75" x14ac:dyDescent="0.2">
      <c r="A652" s="196"/>
      <c r="B652" s="197"/>
      <c r="C652" s="198"/>
      <c r="D652" s="248"/>
      <c r="E652" s="266"/>
      <c r="F652" s="90"/>
      <c r="H652" s="120"/>
    </row>
    <row r="653" spans="1:8" s="119" customFormat="1" ht="12.75" x14ac:dyDescent="0.2">
      <c r="A653" s="196"/>
      <c r="B653" s="197"/>
      <c r="C653" s="198"/>
      <c r="D653" s="248"/>
      <c r="E653" s="266"/>
      <c r="F653" s="90"/>
      <c r="H653" s="120"/>
    </row>
    <row r="654" spans="1:8" s="119" customFormat="1" ht="12.75" x14ac:dyDescent="0.2">
      <c r="A654" s="196"/>
      <c r="B654" s="197"/>
      <c r="C654" s="198"/>
      <c r="D654" s="248"/>
      <c r="E654" s="266"/>
      <c r="F654" s="90"/>
      <c r="H654" s="120"/>
    </row>
    <row r="655" spans="1:8" s="119" customFormat="1" ht="12.75" x14ac:dyDescent="0.2">
      <c r="A655" s="196"/>
      <c r="B655" s="197"/>
      <c r="C655" s="198"/>
      <c r="D655" s="248"/>
      <c r="E655" s="266"/>
      <c r="F655" s="90"/>
      <c r="H655" s="120"/>
    </row>
    <row r="656" spans="1:8" s="119" customFormat="1" ht="12.75" x14ac:dyDescent="0.2">
      <c r="A656" s="196"/>
      <c r="B656" s="197"/>
      <c r="C656" s="198"/>
      <c r="D656" s="248"/>
      <c r="E656" s="266"/>
      <c r="F656" s="90"/>
      <c r="H656" s="120"/>
    </row>
    <row r="657" spans="1:8" s="119" customFormat="1" ht="12.75" x14ac:dyDescent="0.2">
      <c r="A657" s="196"/>
      <c r="B657" s="197"/>
      <c r="C657" s="198"/>
      <c r="D657" s="248"/>
      <c r="E657" s="266"/>
      <c r="F657" s="90"/>
      <c r="H657" s="120"/>
    </row>
    <row r="658" spans="1:8" s="119" customFormat="1" ht="12.75" x14ac:dyDescent="0.2">
      <c r="A658" s="196"/>
      <c r="B658" s="197"/>
      <c r="C658" s="198"/>
      <c r="D658" s="248"/>
      <c r="E658" s="266"/>
      <c r="F658" s="90"/>
      <c r="H658" s="120"/>
    </row>
    <row r="659" spans="1:8" s="119" customFormat="1" ht="12.75" x14ac:dyDescent="0.2">
      <c r="A659" s="196"/>
      <c r="B659" s="197"/>
      <c r="C659" s="198"/>
      <c r="D659" s="248"/>
      <c r="E659" s="266"/>
      <c r="F659" s="90"/>
      <c r="H659" s="120"/>
    </row>
    <row r="660" spans="1:8" s="119" customFormat="1" ht="12.75" x14ac:dyDescent="0.2">
      <c r="A660" s="196"/>
      <c r="B660" s="197"/>
      <c r="C660" s="198"/>
      <c r="D660" s="248"/>
      <c r="E660" s="266"/>
      <c r="F660" s="90"/>
      <c r="H660" s="120"/>
    </row>
    <row r="661" spans="1:8" s="119" customFormat="1" ht="12.75" x14ac:dyDescent="0.2">
      <c r="A661" s="196"/>
      <c r="B661" s="197"/>
      <c r="C661" s="198"/>
      <c r="D661" s="248"/>
      <c r="E661" s="266"/>
      <c r="F661" s="90"/>
      <c r="H661" s="120"/>
    </row>
    <row r="662" spans="1:8" s="119" customFormat="1" ht="12.75" x14ac:dyDescent="0.2">
      <c r="A662" s="196"/>
      <c r="B662" s="197"/>
      <c r="C662" s="198"/>
      <c r="D662" s="248"/>
      <c r="E662" s="266"/>
      <c r="F662" s="90"/>
      <c r="H662" s="120"/>
    </row>
    <row r="663" spans="1:8" s="119" customFormat="1" ht="12.75" x14ac:dyDescent="0.2">
      <c r="A663" s="196"/>
      <c r="B663" s="197"/>
      <c r="C663" s="198"/>
      <c r="D663" s="248"/>
      <c r="E663" s="266"/>
      <c r="F663" s="90"/>
      <c r="H663" s="120"/>
    </row>
    <row r="664" spans="1:8" s="119" customFormat="1" ht="12.75" x14ac:dyDescent="0.2">
      <c r="A664" s="196"/>
      <c r="B664" s="197"/>
      <c r="C664" s="198"/>
      <c r="D664" s="248"/>
      <c r="E664" s="266"/>
      <c r="F664" s="90"/>
      <c r="H664" s="120"/>
    </row>
    <row r="665" spans="1:8" s="119" customFormat="1" ht="12.75" x14ac:dyDescent="0.2">
      <c r="A665" s="196"/>
      <c r="B665" s="197"/>
      <c r="C665" s="198"/>
      <c r="D665" s="248"/>
      <c r="E665" s="266"/>
      <c r="F665" s="90"/>
      <c r="H665" s="120"/>
    </row>
    <row r="666" spans="1:8" s="119" customFormat="1" ht="12.75" x14ac:dyDescent="0.2">
      <c r="A666" s="196"/>
      <c r="B666" s="197"/>
      <c r="C666" s="198"/>
      <c r="D666" s="248"/>
      <c r="E666" s="266"/>
      <c r="F666" s="90"/>
      <c r="H666" s="120"/>
    </row>
    <row r="667" spans="1:8" s="119" customFormat="1" ht="12.75" x14ac:dyDescent="0.2">
      <c r="A667" s="196"/>
      <c r="B667" s="197"/>
      <c r="C667" s="198"/>
      <c r="D667" s="248"/>
      <c r="E667" s="266"/>
      <c r="F667" s="90"/>
      <c r="H667" s="120"/>
    </row>
    <row r="668" spans="1:8" s="119" customFormat="1" ht="12.75" x14ac:dyDescent="0.2">
      <c r="A668" s="196"/>
      <c r="B668" s="197"/>
      <c r="C668" s="198"/>
      <c r="D668" s="248"/>
      <c r="E668" s="266"/>
      <c r="F668" s="90"/>
      <c r="H668" s="120"/>
    </row>
    <row r="669" spans="1:8" s="119" customFormat="1" ht="12.75" x14ac:dyDescent="0.2">
      <c r="A669" s="196"/>
      <c r="B669" s="197"/>
      <c r="C669" s="198"/>
      <c r="D669" s="248"/>
      <c r="E669" s="266"/>
      <c r="F669" s="90"/>
      <c r="H669" s="120"/>
    </row>
    <row r="670" spans="1:8" s="119" customFormat="1" ht="12.75" x14ac:dyDescent="0.2">
      <c r="A670" s="196"/>
      <c r="B670" s="197"/>
      <c r="C670" s="198"/>
      <c r="D670" s="248"/>
      <c r="E670" s="266"/>
      <c r="F670" s="90"/>
      <c r="H670" s="120"/>
    </row>
    <row r="671" spans="1:8" s="119" customFormat="1" ht="12.75" x14ac:dyDescent="0.2">
      <c r="A671" s="196"/>
      <c r="B671" s="197"/>
      <c r="C671" s="198"/>
      <c r="D671" s="248"/>
      <c r="E671" s="266"/>
      <c r="F671" s="90"/>
      <c r="H671" s="120"/>
    </row>
    <row r="672" spans="1:8" s="119" customFormat="1" ht="12.75" x14ac:dyDescent="0.2">
      <c r="A672" s="196"/>
      <c r="B672" s="197"/>
      <c r="C672" s="198"/>
      <c r="D672" s="248"/>
      <c r="E672" s="266"/>
      <c r="F672" s="90"/>
      <c r="H672" s="120"/>
    </row>
    <row r="673" spans="1:8" s="119" customFormat="1" ht="12.75" x14ac:dyDescent="0.2">
      <c r="A673" s="196"/>
      <c r="B673" s="197"/>
      <c r="C673" s="198"/>
      <c r="D673" s="248"/>
      <c r="E673" s="266"/>
      <c r="F673" s="90"/>
      <c r="H673" s="120"/>
    </row>
    <row r="674" spans="1:8" s="119" customFormat="1" ht="12.75" x14ac:dyDescent="0.2">
      <c r="A674" s="196"/>
      <c r="B674" s="197"/>
      <c r="C674" s="198"/>
      <c r="D674" s="248"/>
      <c r="E674" s="266"/>
      <c r="F674" s="90"/>
      <c r="H674" s="120"/>
    </row>
    <row r="675" spans="1:8" s="119" customFormat="1" ht="12.75" x14ac:dyDescent="0.2">
      <c r="A675" s="196"/>
      <c r="B675" s="197"/>
      <c r="C675" s="198"/>
      <c r="D675" s="248"/>
      <c r="E675" s="266"/>
      <c r="F675" s="90"/>
      <c r="H675" s="120"/>
    </row>
    <row r="676" spans="1:8" s="119" customFormat="1" ht="12.75" x14ac:dyDescent="0.2">
      <c r="A676" s="196"/>
      <c r="B676" s="197"/>
      <c r="C676" s="198"/>
      <c r="D676" s="248"/>
      <c r="E676" s="266"/>
      <c r="F676" s="90"/>
      <c r="H676" s="120"/>
    </row>
    <row r="677" spans="1:8" s="119" customFormat="1" ht="12.75" x14ac:dyDescent="0.2">
      <c r="A677" s="196"/>
      <c r="B677" s="197"/>
      <c r="C677" s="198"/>
      <c r="D677" s="248"/>
      <c r="E677" s="266"/>
      <c r="F677" s="90"/>
      <c r="H677" s="120"/>
    </row>
    <row r="678" spans="1:8" s="119" customFormat="1" ht="12.75" x14ac:dyDescent="0.2">
      <c r="A678" s="196"/>
      <c r="B678" s="197"/>
      <c r="C678" s="198"/>
      <c r="D678" s="248"/>
      <c r="E678" s="266"/>
      <c r="F678" s="90"/>
      <c r="H678" s="120"/>
    </row>
    <row r="679" spans="1:8" s="119" customFormat="1" ht="12.75" x14ac:dyDescent="0.2">
      <c r="A679" s="196"/>
      <c r="B679" s="197"/>
      <c r="C679" s="198"/>
      <c r="D679" s="248"/>
      <c r="E679" s="266"/>
      <c r="F679" s="90"/>
      <c r="H679" s="120"/>
    </row>
    <row r="680" spans="1:8" s="119" customFormat="1" ht="12.75" x14ac:dyDescent="0.2">
      <c r="A680" s="196"/>
      <c r="B680" s="197"/>
      <c r="C680" s="198"/>
      <c r="D680" s="248"/>
      <c r="E680" s="266"/>
      <c r="F680" s="90"/>
      <c r="H680" s="120"/>
    </row>
    <row r="681" spans="1:8" s="119" customFormat="1" ht="12.75" x14ac:dyDescent="0.2">
      <c r="A681" s="196"/>
      <c r="B681" s="197"/>
      <c r="C681" s="198"/>
      <c r="D681" s="248"/>
      <c r="E681" s="266"/>
      <c r="F681" s="90"/>
      <c r="H681" s="120"/>
    </row>
    <row r="682" spans="1:8" s="119" customFormat="1" ht="12.75" x14ac:dyDescent="0.2">
      <c r="A682" s="196"/>
      <c r="B682" s="197"/>
      <c r="C682" s="198"/>
      <c r="D682" s="248"/>
      <c r="E682" s="266"/>
      <c r="F682" s="90"/>
      <c r="H682" s="120"/>
    </row>
    <row r="683" spans="1:8" s="119" customFormat="1" ht="12.75" x14ac:dyDescent="0.2">
      <c r="A683" s="196"/>
      <c r="B683" s="197"/>
      <c r="C683" s="198"/>
      <c r="D683" s="248"/>
      <c r="E683" s="266"/>
      <c r="F683" s="90"/>
      <c r="H683" s="120"/>
    </row>
    <row r="684" spans="1:8" s="119" customFormat="1" ht="12.75" x14ac:dyDescent="0.2">
      <c r="A684" s="196"/>
      <c r="B684" s="197"/>
      <c r="C684" s="198"/>
      <c r="D684" s="248"/>
      <c r="E684" s="266"/>
      <c r="F684" s="90"/>
      <c r="H684" s="120"/>
    </row>
    <row r="685" spans="1:8" s="119" customFormat="1" ht="12.75" x14ac:dyDescent="0.2">
      <c r="A685" s="196"/>
      <c r="B685" s="197"/>
      <c r="C685" s="198"/>
      <c r="D685" s="248"/>
      <c r="E685" s="266"/>
      <c r="F685" s="90"/>
      <c r="H685" s="120"/>
    </row>
    <row r="686" spans="1:8" s="119" customFormat="1" ht="12.75" x14ac:dyDescent="0.2">
      <c r="A686" s="196"/>
      <c r="B686" s="197"/>
      <c r="C686" s="198"/>
      <c r="D686" s="248"/>
      <c r="E686" s="266"/>
      <c r="F686" s="90"/>
      <c r="H686" s="120"/>
    </row>
    <row r="687" spans="1:8" s="119" customFormat="1" ht="12.75" x14ac:dyDescent="0.2">
      <c r="A687" s="196"/>
      <c r="B687" s="197"/>
      <c r="C687" s="198"/>
      <c r="D687" s="248"/>
      <c r="E687" s="266"/>
      <c r="F687" s="90"/>
      <c r="H687" s="120"/>
    </row>
    <row r="688" spans="1:8" s="119" customFormat="1" ht="12.75" x14ac:dyDescent="0.2">
      <c r="A688" s="196"/>
      <c r="B688" s="197"/>
      <c r="C688" s="198"/>
      <c r="D688" s="248"/>
      <c r="E688" s="266"/>
      <c r="F688" s="90"/>
      <c r="H688" s="120"/>
    </row>
    <row r="689" spans="1:8" s="119" customFormat="1" ht="12.75" x14ac:dyDescent="0.2">
      <c r="A689" s="196"/>
      <c r="B689" s="197"/>
      <c r="C689" s="198"/>
      <c r="D689" s="248"/>
      <c r="E689" s="266"/>
      <c r="F689" s="90"/>
      <c r="H689" s="120"/>
    </row>
    <row r="690" spans="1:8" s="119" customFormat="1" ht="12.75" x14ac:dyDescent="0.2">
      <c r="A690" s="196"/>
      <c r="B690" s="197"/>
      <c r="C690" s="198"/>
      <c r="D690" s="248"/>
      <c r="E690" s="266"/>
      <c r="F690" s="90"/>
      <c r="H690" s="120"/>
    </row>
    <row r="691" spans="1:8" s="119" customFormat="1" ht="12.75" x14ac:dyDescent="0.2">
      <c r="A691" s="196"/>
      <c r="B691" s="197"/>
      <c r="C691" s="198"/>
      <c r="D691" s="248"/>
      <c r="E691" s="266"/>
      <c r="F691" s="90"/>
      <c r="H691" s="120"/>
    </row>
    <row r="692" spans="1:8" s="119" customFormat="1" ht="12.75" x14ac:dyDescent="0.2">
      <c r="A692" s="196"/>
      <c r="B692" s="197"/>
      <c r="C692" s="198"/>
      <c r="D692" s="248"/>
      <c r="E692" s="266"/>
      <c r="F692" s="90"/>
      <c r="H692" s="120"/>
    </row>
    <row r="693" spans="1:8" s="119" customFormat="1" ht="12.75" x14ac:dyDescent="0.2">
      <c r="A693" s="196"/>
      <c r="B693" s="197"/>
      <c r="C693" s="198"/>
      <c r="D693" s="248"/>
      <c r="E693" s="266"/>
      <c r="F693" s="90"/>
      <c r="H693" s="120"/>
    </row>
    <row r="694" spans="1:8" s="119" customFormat="1" ht="12.75" x14ac:dyDescent="0.2">
      <c r="A694" s="196"/>
      <c r="B694" s="197"/>
      <c r="C694" s="198"/>
      <c r="D694" s="248"/>
      <c r="E694" s="266"/>
      <c r="F694" s="90"/>
      <c r="H694" s="120"/>
    </row>
    <row r="695" spans="1:8" s="119" customFormat="1" ht="12.75" x14ac:dyDescent="0.2">
      <c r="A695" s="196"/>
      <c r="B695" s="197"/>
      <c r="C695" s="198"/>
      <c r="D695" s="248"/>
      <c r="E695" s="266"/>
      <c r="F695" s="90"/>
      <c r="H695" s="120"/>
    </row>
    <row r="696" spans="1:8" s="119" customFormat="1" ht="12.75" x14ac:dyDescent="0.2">
      <c r="A696" s="196"/>
      <c r="B696" s="197"/>
      <c r="C696" s="198"/>
      <c r="D696" s="248"/>
      <c r="E696" s="266"/>
      <c r="F696" s="90"/>
      <c r="H696" s="120"/>
    </row>
    <row r="697" spans="1:8" s="119" customFormat="1" ht="12.75" x14ac:dyDescent="0.2">
      <c r="A697" s="196"/>
      <c r="B697" s="197"/>
      <c r="C697" s="198"/>
      <c r="D697" s="248"/>
      <c r="E697" s="266"/>
      <c r="F697" s="90"/>
      <c r="H697" s="120"/>
    </row>
    <row r="698" spans="1:8" s="119" customFormat="1" ht="12.75" x14ac:dyDescent="0.2">
      <c r="A698" s="196"/>
      <c r="B698" s="197"/>
      <c r="C698" s="198"/>
      <c r="D698" s="248"/>
      <c r="E698" s="266"/>
      <c r="F698" s="90"/>
      <c r="H698" s="120"/>
    </row>
    <row r="699" spans="1:8" s="119" customFormat="1" ht="12.75" x14ac:dyDescent="0.2">
      <c r="A699" s="196"/>
      <c r="B699" s="197"/>
      <c r="C699" s="198"/>
      <c r="D699" s="248"/>
      <c r="E699" s="266"/>
      <c r="F699" s="90"/>
      <c r="H699" s="120"/>
    </row>
    <row r="700" spans="1:8" s="119" customFormat="1" ht="12.75" x14ac:dyDescent="0.2">
      <c r="A700" s="196"/>
      <c r="B700" s="197"/>
      <c r="C700" s="198"/>
      <c r="D700" s="248"/>
      <c r="E700" s="266"/>
      <c r="F700" s="90"/>
      <c r="H700" s="120"/>
    </row>
    <row r="701" spans="1:8" s="119" customFormat="1" ht="12.75" x14ac:dyDescent="0.2">
      <c r="A701" s="196"/>
      <c r="B701" s="197"/>
      <c r="C701" s="198"/>
      <c r="D701" s="248"/>
      <c r="E701" s="266"/>
      <c r="F701" s="90"/>
      <c r="H701" s="120"/>
    </row>
    <row r="702" spans="1:8" s="119" customFormat="1" ht="12.75" x14ac:dyDescent="0.2">
      <c r="A702" s="196"/>
      <c r="B702" s="197"/>
      <c r="C702" s="198"/>
      <c r="D702" s="248"/>
      <c r="E702" s="266"/>
      <c r="F702" s="90"/>
      <c r="H702" s="120"/>
    </row>
    <row r="703" spans="1:8" s="119" customFormat="1" ht="12.75" x14ac:dyDescent="0.2">
      <c r="A703" s="196"/>
      <c r="B703" s="197"/>
      <c r="C703" s="198"/>
      <c r="D703" s="248"/>
      <c r="E703" s="266"/>
      <c r="F703" s="90"/>
      <c r="H703" s="120"/>
    </row>
    <row r="704" spans="1:8" s="119" customFormat="1" ht="12.75" x14ac:dyDescent="0.2">
      <c r="A704" s="196"/>
      <c r="B704" s="197"/>
      <c r="C704" s="198"/>
      <c r="D704" s="248"/>
      <c r="E704" s="266"/>
      <c r="F704" s="90"/>
      <c r="H704" s="120"/>
    </row>
    <row r="705" spans="1:8" s="119" customFormat="1" ht="12.75" x14ac:dyDescent="0.2">
      <c r="A705" s="196"/>
      <c r="B705" s="197"/>
      <c r="C705" s="198"/>
      <c r="D705" s="248"/>
      <c r="E705" s="266"/>
      <c r="F705" s="90"/>
      <c r="H705" s="120"/>
    </row>
    <row r="706" spans="1:8" s="119" customFormat="1" ht="12.75" x14ac:dyDescent="0.2">
      <c r="A706" s="196"/>
      <c r="B706" s="197"/>
      <c r="C706" s="198"/>
      <c r="D706" s="248"/>
      <c r="E706" s="266"/>
      <c r="F706" s="90"/>
      <c r="H706" s="120"/>
    </row>
    <row r="707" spans="1:8" s="119" customFormat="1" ht="12.75" x14ac:dyDescent="0.2">
      <c r="A707" s="196"/>
      <c r="B707" s="197"/>
      <c r="C707" s="198"/>
      <c r="D707" s="248"/>
      <c r="E707" s="266"/>
      <c r="F707" s="90"/>
      <c r="H707" s="120"/>
    </row>
    <row r="708" spans="1:8" s="119" customFormat="1" ht="12.75" x14ac:dyDescent="0.2">
      <c r="A708" s="196"/>
      <c r="B708" s="197"/>
      <c r="C708" s="198"/>
      <c r="D708" s="248"/>
      <c r="E708" s="266"/>
      <c r="F708" s="90"/>
      <c r="H708" s="120"/>
    </row>
    <row r="709" spans="1:8" s="119" customFormat="1" ht="12.75" x14ac:dyDescent="0.2">
      <c r="A709" s="196"/>
      <c r="B709" s="197"/>
      <c r="C709" s="198"/>
      <c r="D709" s="248"/>
      <c r="E709" s="266"/>
      <c r="F709" s="90"/>
      <c r="H709" s="120"/>
    </row>
    <row r="710" spans="1:8" s="119" customFormat="1" ht="12.75" x14ac:dyDescent="0.2">
      <c r="A710" s="196"/>
      <c r="B710" s="197"/>
      <c r="C710" s="198"/>
      <c r="D710" s="248"/>
      <c r="E710" s="266"/>
      <c r="F710" s="90"/>
      <c r="H710" s="120"/>
    </row>
    <row r="711" spans="1:8" s="119" customFormat="1" ht="12.75" x14ac:dyDescent="0.2">
      <c r="A711" s="196"/>
      <c r="B711" s="197"/>
      <c r="C711" s="198"/>
      <c r="D711" s="248"/>
      <c r="E711" s="266"/>
      <c r="F711" s="90"/>
      <c r="H711" s="120"/>
    </row>
    <row r="712" spans="1:8" s="119" customFormat="1" ht="12.75" x14ac:dyDescent="0.2">
      <c r="A712" s="196"/>
      <c r="B712" s="197"/>
      <c r="C712" s="198"/>
      <c r="D712" s="248"/>
      <c r="E712" s="266"/>
      <c r="F712" s="90"/>
      <c r="H712" s="120"/>
    </row>
    <row r="713" spans="1:8" s="119" customFormat="1" ht="12.75" x14ac:dyDescent="0.2">
      <c r="A713" s="196"/>
      <c r="B713" s="197"/>
      <c r="C713" s="198"/>
      <c r="D713" s="248"/>
      <c r="E713" s="266"/>
      <c r="F713" s="90"/>
      <c r="H713" s="120"/>
    </row>
    <row r="714" spans="1:8" s="119" customFormat="1" ht="12.75" x14ac:dyDescent="0.2">
      <c r="A714" s="196"/>
      <c r="B714" s="197"/>
      <c r="C714" s="198"/>
      <c r="D714" s="248"/>
      <c r="E714" s="266"/>
      <c r="F714" s="90"/>
      <c r="H714" s="120"/>
    </row>
    <row r="715" spans="1:8" s="119" customFormat="1" ht="12.75" x14ac:dyDescent="0.2">
      <c r="A715" s="196"/>
      <c r="B715" s="197"/>
      <c r="C715" s="198"/>
      <c r="D715" s="248"/>
      <c r="E715" s="266"/>
      <c r="F715" s="90"/>
      <c r="H715" s="120"/>
    </row>
    <row r="716" spans="1:8" s="119" customFormat="1" ht="12.75" x14ac:dyDescent="0.2">
      <c r="A716" s="196"/>
      <c r="B716" s="197"/>
      <c r="C716" s="198"/>
      <c r="D716" s="248"/>
      <c r="E716" s="266"/>
      <c r="F716" s="90"/>
      <c r="H716" s="120"/>
    </row>
    <row r="717" spans="1:8" s="119" customFormat="1" ht="12.75" x14ac:dyDescent="0.2">
      <c r="A717" s="196"/>
      <c r="B717" s="197"/>
      <c r="C717" s="198"/>
      <c r="D717" s="248"/>
      <c r="E717" s="266"/>
      <c r="F717" s="90"/>
      <c r="H717" s="120"/>
    </row>
    <row r="718" spans="1:8" s="119" customFormat="1" ht="12.75" x14ac:dyDescent="0.2">
      <c r="A718" s="196"/>
      <c r="B718" s="197"/>
      <c r="C718" s="198"/>
      <c r="D718" s="248"/>
      <c r="E718" s="266"/>
      <c r="F718" s="90"/>
      <c r="H718" s="120"/>
    </row>
    <row r="719" spans="1:8" s="119" customFormat="1" ht="12.75" x14ac:dyDescent="0.2">
      <c r="A719" s="196"/>
      <c r="B719" s="197"/>
      <c r="C719" s="198"/>
      <c r="D719" s="248"/>
      <c r="E719" s="266"/>
      <c r="F719" s="90"/>
      <c r="H719" s="120"/>
    </row>
    <row r="720" spans="1:8" s="119" customFormat="1" ht="12.75" x14ac:dyDescent="0.2">
      <c r="A720" s="196"/>
      <c r="B720" s="197"/>
      <c r="C720" s="198"/>
      <c r="D720" s="248"/>
      <c r="E720" s="266"/>
      <c r="F720" s="90"/>
      <c r="H720" s="120"/>
    </row>
    <row r="721" spans="1:8" s="119" customFormat="1" ht="12.75" x14ac:dyDescent="0.2">
      <c r="A721" s="196"/>
      <c r="B721" s="197"/>
      <c r="C721" s="198"/>
      <c r="D721" s="248"/>
      <c r="E721" s="266"/>
      <c r="F721" s="90"/>
      <c r="H721" s="120"/>
    </row>
    <row r="722" spans="1:8" s="119" customFormat="1" ht="12.75" x14ac:dyDescent="0.2">
      <c r="A722" s="196"/>
      <c r="B722" s="197"/>
      <c r="C722" s="198"/>
      <c r="D722" s="248"/>
      <c r="E722" s="266"/>
      <c r="F722" s="90"/>
      <c r="H722" s="120"/>
    </row>
    <row r="723" spans="1:8" s="119" customFormat="1" ht="12.75" x14ac:dyDescent="0.2">
      <c r="A723" s="196"/>
      <c r="B723" s="197"/>
      <c r="C723" s="198"/>
      <c r="D723" s="248"/>
      <c r="E723" s="266"/>
      <c r="F723" s="90"/>
      <c r="H723" s="120"/>
    </row>
    <row r="724" spans="1:8" s="119" customFormat="1" ht="12.75" x14ac:dyDescent="0.2">
      <c r="A724" s="196"/>
      <c r="B724" s="197"/>
      <c r="C724" s="198"/>
      <c r="D724" s="248"/>
      <c r="E724" s="266"/>
      <c r="F724" s="90"/>
      <c r="H724" s="120"/>
    </row>
    <row r="725" spans="1:8" s="119" customFormat="1" ht="12.75" x14ac:dyDescent="0.2">
      <c r="A725" s="196"/>
      <c r="B725" s="197"/>
      <c r="C725" s="198"/>
      <c r="D725" s="248"/>
      <c r="E725" s="266"/>
      <c r="F725" s="90"/>
      <c r="H725" s="120"/>
    </row>
    <row r="726" spans="1:8" s="119" customFormat="1" ht="12.75" x14ac:dyDescent="0.2">
      <c r="A726" s="196"/>
      <c r="B726" s="197"/>
      <c r="C726" s="198"/>
      <c r="D726" s="248"/>
      <c r="E726" s="266"/>
      <c r="F726" s="90"/>
      <c r="H726" s="120"/>
    </row>
    <row r="727" spans="1:8" s="119" customFormat="1" ht="12.75" x14ac:dyDescent="0.2">
      <c r="A727" s="196"/>
      <c r="B727" s="197"/>
      <c r="C727" s="198"/>
      <c r="D727" s="248"/>
      <c r="E727" s="266"/>
      <c r="F727" s="90"/>
      <c r="H727" s="120"/>
    </row>
    <row r="728" spans="1:8" s="119" customFormat="1" ht="12.75" x14ac:dyDescent="0.2">
      <c r="A728" s="196"/>
      <c r="B728" s="197"/>
      <c r="C728" s="198"/>
      <c r="D728" s="248"/>
      <c r="E728" s="266"/>
      <c r="F728" s="90"/>
      <c r="H728" s="120"/>
    </row>
    <row r="729" spans="1:8" s="119" customFormat="1" ht="12.75" x14ac:dyDescent="0.2">
      <c r="A729" s="196"/>
      <c r="B729" s="197"/>
      <c r="C729" s="198"/>
      <c r="D729" s="248"/>
      <c r="E729" s="266"/>
      <c r="F729" s="90"/>
      <c r="H729" s="120"/>
    </row>
    <row r="730" spans="1:8" s="119" customFormat="1" ht="12.75" x14ac:dyDescent="0.2">
      <c r="A730" s="196"/>
      <c r="B730" s="197"/>
      <c r="C730" s="198"/>
      <c r="D730" s="248"/>
      <c r="E730" s="266"/>
      <c r="F730" s="90"/>
      <c r="H730" s="120"/>
    </row>
    <row r="731" spans="1:8" s="119" customFormat="1" ht="12.75" x14ac:dyDescent="0.2">
      <c r="A731" s="196"/>
      <c r="B731" s="197"/>
      <c r="C731" s="198"/>
      <c r="D731" s="248"/>
      <c r="E731" s="266"/>
      <c r="F731" s="90"/>
      <c r="H731" s="120"/>
    </row>
    <row r="732" spans="1:8" s="119" customFormat="1" ht="12.75" x14ac:dyDescent="0.2">
      <c r="A732" s="196"/>
      <c r="B732" s="197"/>
      <c r="C732" s="198"/>
      <c r="D732" s="248"/>
      <c r="E732" s="266"/>
      <c r="F732" s="90"/>
      <c r="H732" s="120"/>
    </row>
    <row r="733" spans="1:8" s="119" customFormat="1" ht="12.75" x14ac:dyDescent="0.2">
      <c r="A733" s="196"/>
      <c r="B733" s="197"/>
      <c r="C733" s="198"/>
      <c r="D733" s="248"/>
      <c r="E733" s="266"/>
      <c r="F733" s="90"/>
      <c r="H733" s="120"/>
    </row>
    <row r="734" spans="1:8" s="119" customFormat="1" ht="12.75" x14ac:dyDescent="0.2">
      <c r="A734" s="196"/>
      <c r="B734" s="197"/>
      <c r="C734" s="198"/>
      <c r="D734" s="248"/>
      <c r="E734" s="266"/>
      <c r="F734" s="90"/>
      <c r="H734" s="120"/>
    </row>
    <row r="735" spans="1:8" s="119" customFormat="1" ht="12.75" x14ac:dyDescent="0.2">
      <c r="A735" s="196"/>
      <c r="B735" s="197"/>
      <c r="C735" s="198"/>
      <c r="D735" s="248"/>
      <c r="E735" s="266"/>
      <c r="F735" s="90"/>
      <c r="H735" s="120"/>
    </row>
    <row r="736" spans="1:8" s="119" customFormat="1" ht="12.75" x14ac:dyDescent="0.2">
      <c r="A736" s="196"/>
      <c r="B736" s="197"/>
      <c r="C736" s="198"/>
      <c r="D736" s="248"/>
      <c r="E736" s="266"/>
      <c r="F736" s="90"/>
      <c r="H736" s="120"/>
    </row>
    <row r="737" spans="1:8" s="119" customFormat="1" ht="12.75" x14ac:dyDescent="0.2">
      <c r="A737" s="196"/>
      <c r="B737" s="197"/>
      <c r="C737" s="198"/>
      <c r="D737" s="248"/>
      <c r="E737" s="266"/>
      <c r="F737" s="90"/>
      <c r="H737" s="120"/>
    </row>
    <row r="738" spans="1:8" s="119" customFormat="1" ht="12.75" x14ac:dyDescent="0.2">
      <c r="A738" s="196"/>
      <c r="B738" s="197"/>
      <c r="C738" s="198"/>
      <c r="D738" s="248"/>
      <c r="E738" s="266"/>
      <c r="F738" s="90"/>
      <c r="H738" s="120"/>
    </row>
    <row r="739" spans="1:8" s="119" customFormat="1" ht="12.75" x14ac:dyDescent="0.2">
      <c r="A739" s="196"/>
      <c r="B739" s="197"/>
      <c r="C739" s="198"/>
      <c r="D739" s="248"/>
      <c r="E739" s="266"/>
      <c r="F739" s="90"/>
      <c r="H739" s="120"/>
    </row>
    <row r="740" spans="1:8" s="119" customFormat="1" ht="12.75" x14ac:dyDescent="0.2">
      <c r="A740" s="196"/>
      <c r="B740" s="197"/>
      <c r="C740" s="198"/>
      <c r="D740" s="248"/>
      <c r="E740" s="266"/>
      <c r="F740" s="90"/>
      <c r="H740" s="120"/>
    </row>
    <row r="741" spans="1:8" s="119" customFormat="1" ht="12.75" x14ac:dyDescent="0.2">
      <c r="A741" s="196"/>
      <c r="B741" s="197"/>
      <c r="C741" s="198"/>
      <c r="D741" s="248"/>
      <c r="E741" s="266"/>
      <c r="F741" s="90"/>
      <c r="H741" s="120"/>
    </row>
    <row r="742" spans="1:8" s="119" customFormat="1" ht="12.75" x14ac:dyDescent="0.2">
      <c r="A742" s="196"/>
      <c r="B742" s="197"/>
      <c r="C742" s="198"/>
      <c r="D742" s="248"/>
      <c r="E742" s="266"/>
      <c r="F742" s="90"/>
      <c r="H742" s="120"/>
    </row>
    <row r="743" spans="1:8" s="119" customFormat="1" ht="12.75" x14ac:dyDescent="0.2">
      <c r="A743" s="196"/>
      <c r="B743" s="197"/>
      <c r="C743" s="198"/>
      <c r="D743" s="248"/>
      <c r="E743" s="266"/>
      <c r="F743" s="90"/>
      <c r="H743" s="120"/>
    </row>
    <row r="744" spans="1:8" s="119" customFormat="1" ht="12.75" x14ac:dyDescent="0.2">
      <c r="A744" s="196"/>
      <c r="B744" s="197"/>
      <c r="C744" s="198"/>
      <c r="D744" s="248"/>
      <c r="E744" s="266"/>
      <c r="F744" s="90"/>
      <c r="H744" s="120"/>
    </row>
    <row r="745" spans="1:8" s="119" customFormat="1" ht="12.75" x14ac:dyDescent="0.2">
      <c r="A745" s="196"/>
      <c r="B745" s="197"/>
      <c r="C745" s="198"/>
      <c r="D745" s="248"/>
      <c r="E745" s="266"/>
      <c r="F745" s="90"/>
      <c r="H745" s="120"/>
    </row>
    <row r="746" spans="1:8" s="119" customFormat="1" ht="12.75" x14ac:dyDescent="0.2">
      <c r="A746" s="196"/>
      <c r="B746" s="197"/>
      <c r="C746" s="198"/>
      <c r="D746" s="248"/>
      <c r="E746" s="266"/>
      <c r="F746" s="90"/>
      <c r="H746" s="120"/>
    </row>
    <row r="747" spans="1:8" s="119" customFormat="1" ht="12.75" x14ac:dyDescent="0.2">
      <c r="A747" s="196"/>
      <c r="B747" s="197"/>
      <c r="C747" s="198"/>
      <c r="D747" s="248"/>
      <c r="E747" s="266"/>
      <c r="F747" s="90"/>
      <c r="H747" s="120"/>
    </row>
    <row r="748" spans="1:8" s="119" customFormat="1" ht="12.75" x14ac:dyDescent="0.2">
      <c r="A748" s="196"/>
      <c r="B748" s="197"/>
      <c r="C748" s="198"/>
      <c r="D748" s="248"/>
      <c r="E748" s="266"/>
      <c r="F748" s="90"/>
      <c r="H748" s="120"/>
    </row>
    <row r="749" spans="1:8" s="119" customFormat="1" ht="12.75" x14ac:dyDescent="0.2">
      <c r="A749" s="196"/>
      <c r="B749" s="197"/>
      <c r="C749" s="198"/>
      <c r="D749" s="248"/>
      <c r="E749" s="266"/>
      <c r="F749" s="90"/>
      <c r="H749" s="120"/>
    </row>
    <row r="750" spans="1:8" s="119" customFormat="1" ht="12.75" x14ac:dyDescent="0.2">
      <c r="A750" s="196"/>
      <c r="B750" s="197"/>
      <c r="C750" s="198"/>
      <c r="D750" s="248"/>
      <c r="E750" s="266"/>
      <c r="F750" s="90"/>
      <c r="H750" s="120"/>
    </row>
    <row r="751" spans="1:8" s="119" customFormat="1" ht="12.75" x14ac:dyDescent="0.2">
      <c r="A751" s="196"/>
      <c r="B751" s="197"/>
      <c r="C751" s="198"/>
      <c r="D751" s="248"/>
      <c r="E751" s="266"/>
      <c r="F751" s="90"/>
      <c r="H751" s="120"/>
    </row>
    <row r="752" spans="1:8" s="119" customFormat="1" ht="12.75" x14ac:dyDescent="0.2">
      <c r="A752" s="196"/>
      <c r="B752" s="197"/>
      <c r="C752" s="198"/>
      <c r="D752" s="248"/>
      <c r="E752" s="266"/>
      <c r="F752" s="90"/>
      <c r="H752" s="120"/>
    </row>
    <row r="753" spans="1:8" s="119" customFormat="1" ht="12.75" x14ac:dyDescent="0.2">
      <c r="A753" s="196"/>
      <c r="B753" s="197"/>
      <c r="C753" s="198"/>
      <c r="D753" s="248"/>
      <c r="E753" s="266"/>
      <c r="F753" s="90"/>
      <c r="H753" s="120"/>
    </row>
    <row r="754" spans="1:8" s="119" customFormat="1" ht="12.75" x14ac:dyDescent="0.2">
      <c r="A754" s="196"/>
      <c r="B754" s="197"/>
      <c r="C754" s="198"/>
      <c r="D754" s="248"/>
      <c r="E754" s="266"/>
      <c r="F754" s="90"/>
      <c r="H754" s="120"/>
    </row>
    <row r="755" spans="1:8" s="119" customFormat="1" ht="12.75" x14ac:dyDescent="0.2">
      <c r="A755" s="196"/>
      <c r="B755" s="197"/>
      <c r="C755" s="198"/>
      <c r="D755" s="248"/>
      <c r="E755" s="266"/>
      <c r="F755" s="90"/>
      <c r="H755" s="120"/>
    </row>
    <row r="756" spans="1:8" s="119" customFormat="1" ht="12.75" x14ac:dyDescent="0.2">
      <c r="A756" s="196"/>
      <c r="B756" s="197"/>
      <c r="C756" s="198"/>
      <c r="D756" s="248"/>
      <c r="E756" s="266"/>
      <c r="F756" s="90"/>
      <c r="H756" s="120"/>
    </row>
    <row r="757" spans="1:8" s="119" customFormat="1" ht="12.75" x14ac:dyDescent="0.2">
      <c r="A757" s="196"/>
      <c r="B757" s="197"/>
      <c r="C757" s="198"/>
      <c r="D757" s="248"/>
      <c r="E757" s="266"/>
      <c r="F757" s="90"/>
      <c r="H757" s="120"/>
    </row>
    <row r="758" spans="1:8" s="119" customFormat="1" ht="12.75" x14ac:dyDescent="0.2">
      <c r="A758" s="196"/>
      <c r="B758" s="197"/>
      <c r="C758" s="198"/>
      <c r="D758" s="248"/>
      <c r="E758" s="266"/>
      <c r="F758" s="90"/>
      <c r="H758" s="120"/>
    </row>
    <row r="759" spans="1:8" s="119" customFormat="1" ht="12.75" x14ac:dyDescent="0.2">
      <c r="A759" s="196"/>
      <c r="B759" s="197"/>
      <c r="C759" s="198"/>
      <c r="D759" s="248"/>
      <c r="E759" s="266"/>
      <c r="F759" s="90"/>
      <c r="H759" s="120"/>
    </row>
    <row r="760" spans="1:8" s="119" customFormat="1" ht="12.75" x14ac:dyDescent="0.2">
      <c r="A760" s="196"/>
      <c r="B760" s="197"/>
      <c r="C760" s="198"/>
      <c r="D760" s="248"/>
      <c r="E760" s="266"/>
      <c r="F760" s="90"/>
      <c r="H760" s="120"/>
    </row>
    <row r="761" spans="1:8" s="119" customFormat="1" ht="12.75" x14ac:dyDescent="0.2">
      <c r="A761" s="196"/>
      <c r="B761" s="197"/>
      <c r="C761" s="198"/>
      <c r="D761" s="248"/>
      <c r="E761" s="266"/>
      <c r="F761" s="90"/>
      <c r="H761" s="120"/>
    </row>
    <row r="762" spans="1:8" s="119" customFormat="1" ht="12.75" x14ac:dyDescent="0.2">
      <c r="A762" s="196"/>
      <c r="B762" s="197"/>
      <c r="C762" s="198"/>
      <c r="D762" s="248"/>
      <c r="E762" s="266"/>
      <c r="F762" s="90"/>
      <c r="H762" s="120"/>
    </row>
    <row r="763" spans="1:8" s="119" customFormat="1" ht="12.75" x14ac:dyDescent="0.2">
      <c r="A763" s="196"/>
      <c r="B763" s="197"/>
      <c r="C763" s="198"/>
      <c r="D763" s="248"/>
      <c r="E763" s="266"/>
      <c r="F763" s="90"/>
      <c r="H763" s="120"/>
    </row>
    <row r="764" spans="1:8" s="119" customFormat="1" ht="12.75" x14ac:dyDescent="0.2">
      <c r="A764" s="196"/>
      <c r="B764" s="197"/>
      <c r="C764" s="198"/>
      <c r="D764" s="248"/>
      <c r="E764" s="266"/>
      <c r="F764" s="90"/>
      <c r="H764" s="120"/>
    </row>
    <row r="765" spans="1:8" s="119" customFormat="1" ht="12.75" x14ac:dyDescent="0.2">
      <c r="A765" s="196"/>
      <c r="B765" s="197"/>
      <c r="C765" s="198"/>
      <c r="D765" s="248"/>
      <c r="E765" s="266"/>
      <c r="F765" s="90"/>
      <c r="H765" s="120"/>
    </row>
    <row r="766" spans="1:8" s="119" customFormat="1" ht="12.75" x14ac:dyDescent="0.2">
      <c r="A766" s="196"/>
      <c r="B766" s="197"/>
      <c r="C766" s="198"/>
      <c r="D766" s="248"/>
      <c r="E766" s="266"/>
      <c r="F766" s="90"/>
      <c r="H766" s="120"/>
    </row>
    <row r="767" spans="1:8" s="119" customFormat="1" ht="12.75" x14ac:dyDescent="0.2">
      <c r="A767" s="196"/>
      <c r="B767" s="197"/>
      <c r="C767" s="198"/>
      <c r="D767" s="248"/>
      <c r="E767" s="266"/>
      <c r="F767" s="90"/>
      <c r="H767" s="120"/>
    </row>
    <row r="768" spans="1:8" s="119" customFormat="1" ht="12.75" x14ac:dyDescent="0.2">
      <c r="A768" s="196"/>
      <c r="B768" s="197"/>
      <c r="C768" s="198"/>
      <c r="D768" s="248"/>
      <c r="E768" s="266"/>
      <c r="F768" s="90"/>
      <c r="H768" s="120"/>
    </row>
    <row r="769" spans="1:8" s="119" customFormat="1" ht="12.75" x14ac:dyDescent="0.2">
      <c r="A769" s="196"/>
      <c r="B769" s="197"/>
      <c r="C769" s="198"/>
      <c r="D769" s="248"/>
      <c r="E769" s="266"/>
      <c r="F769" s="90"/>
      <c r="H769" s="120"/>
    </row>
    <row r="770" spans="1:8" s="119" customFormat="1" ht="12.75" x14ac:dyDescent="0.2">
      <c r="A770" s="196"/>
      <c r="B770" s="197"/>
      <c r="C770" s="198"/>
      <c r="D770" s="248"/>
      <c r="E770" s="266"/>
      <c r="F770" s="90"/>
      <c r="H770" s="120"/>
    </row>
    <row r="771" spans="1:8" s="119" customFormat="1" ht="12.75" x14ac:dyDescent="0.2">
      <c r="A771" s="196"/>
      <c r="B771" s="197"/>
      <c r="C771" s="198"/>
      <c r="D771" s="248"/>
      <c r="E771" s="266"/>
      <c r="F771" s="90"/>
      <c r="H771" s="120"/>
    </row>
    <row r="772" spans="1:8" s="119" customFormat="1" ht="12.75" x14ac:dyDescent="0.2">
      <c r="A772" s="196"/>
      <c r="B772" s="197"/>
      <c r="C772" s="198"/>
      <c r="D772" s="248"/>
      <c r="E772" s="266"/>
      <c r="F772" s="90"/>
      <c r="H772" s="120"/>
    </row>
    <row r="773" spans="1:8" s="119" customFormat="1" ht="12.75" x14ac:dyDescent="0.2">
      <c r="A773" s="196"/>
      <c r="B773" s="197"/>
      <c r="C773" s="198"/>
      <c r="D773" s="248"/>
      <c r="E773" s="266"/>
      <c r="F773" s="90"/>
      <c r="H773" s="120"/>
    </row>
    <row r="774" spans="1:8" s="119" customFormat="1" ht="12.75" x14ac:dyDescent="0.2">
      <c r="A774" s="196"/>
      <c r="B774" s="197"/>
      <c r="C774" s="198"/>
      <c r="D774" s="248"/>
      <c r="E774" s="266"/>
      <c r="F774" s="90"/>
      <c r="H774" s="120"/>
    </row>
    <row r="775" spans="1:8" s="119" customFormat="1" ht="12.75" x14ac:dyDescent="0.2">
      <c r="A775" s="196"/>
      <c r="B775" s="197"/>
      <c r="C775" s="198"/>
      <c r="D775" s="248"/>
      <c r="E775" s="266"/>
      <c r="F775" s="90"/>
      <c r="H775" s="120"/>
    </row>
    <row r="776" spans="1:8" s="119" customFormat="1" ht="12.75" x14ac:dyDescent="0.2">
      <c r="A776" s="196"/>
      <c r="B776" s="197"/>
      <c r="C776" s="198"/>
      <c r="D776" s="248"/>
      <c r="E776" s="266"/>
      <c r="F776" s="90"/>
      <c r="H776" s="120"/>
    </row>
    <row r="777" spans="1:8" s="119" customFormat="1" ht="12.75" x14ac:dyDescent="0.2">
      <c r="A777" s="196"/>
      <c r="B777" s="197"/>
      <c r="C777" s="198"/>
      <c r="D777" s="248"/>
      <c r="E777" s="266"/>
      <c r="F777" s="90"/>
      <c r="H777" s="120"/>
    </row>
    <row r="778" spans="1:8" s="119" customFormat="1" ht="12.75" x14ac:dyDescent="0.2">
      <c r="A778" s="196"/>
      <c r="B778" s="197"/>
      <c r="C778" s="198"/>
      <c r="D778" s="248"/>
      <c r="E778" s="266"/>
      <c r="F778" s="90"/>
      <c r="H778" s="120"/>
    </row>
    <row r="779" spans="1:8" s="119" customFormat="1" ht="12.75" x14ac:dyDescent="0.2">
      <c r="A779" s="196"/>
      <c r="B779" s="197"/>
      <c r="C779" s="198"/>
      <c r="D779" s="248"/>
      <c r="E779" s="266"/>
      <c r="F779" s="90"/>
      <c r="H779" s="120"/>
    </row>
    <row r="780" spans="1:8" s="119" customFormat="1" ht="12.75" x14ac:dyDescent="0.2">
      <c r="A780" s="196"/>
      <c r="B780" s="197"/>
      <c r="C780" s="198"/>
      <c r="D780" s="248"/>
      <c r="E780" s="266"/>
      <c r="F780" s="90"/>
      <c r="H780" s="120"/>
    </row>
    <row r="781" spans="1:8" s="119" customFormat="1" ht="12.75" x14ac:dyDescent="0.2">
      <c r="A781" s="196"/>
      <c r="B781" s="197"/>
      <c r="C781" s="198"/>
      <c r="D781" s="248"/>
      <c r="E781" s="266"/>
      <c r="F781" s="90"/>
      <c r="H781" s="120"/>
    </row>
    <row r="782" spans="1:8" s="119" customFormat="1" ht="12.75" x14ac:dyDescent="0.2">
      <c r="A782" s="196"/>
      <c r="B782" s="197"/>
      <c r="C782" s="198"/>
      <c r="D782" s="248"/>
      <c r="E782" s="266"/>
      <c r="F782" s="90"/>
      <c r="H782" s="120"/>
    </row>
    <row r="783" spans="1:8" s="119" customFormat="1" ht="12.75" x14ac:dyDescent="0.2">
      <c r="A783" s="196"/>
      <c r="B783" s="197"/>
      <c r="C783" s="198"/>
      <c r="D783" s="248"/>
      <c r="E783" s="266"/>
      <c r="F783" s="90"/>
      <c r="H783" s="120"/>
    </row>
    <row r="784" spans="1:8" s="119" customFormat="1" ht="12.75" x14ac:dyDescent="0.2">
      <c r="A784" s="196"/>
      <c r="B784" s="197"/>
      <c r="C784" s="198"/>
      <c r="D784" s="248"/>
      <c r="E784" s="266"/>
      <c r="F784" s="90"/>
      <c r="H784" s="120"/>
    </row>
    <row r="785" spans="1:8" s="119" customFormat="1" ht="12.75" x14ac:dyDescent="0.2">
      <c r="A785" s="196"/>
      <c r="B785" s="197"/>
      <c r="C785" s="198"/>
      <c r="D785" s="248"/>
      <c r="E785" s="266"/>
      <c r="F785" s="90"/>
      <c r="H785" s="120"/>
    </row>
    <row r="786" spans="1:8" s="119" customFormat="1" ht="12.75" x14ac:dyDescent="0.2">
      <c r="A786" s="196"/>
      <c r="B786" s="197"/>
      <c r="C786" s="198"/>
      <c r="D786" s="248"/>
      <c r="E786" s="266"/>
      <c r="F786" s="90"/>
      <c r="H786" s="120"/>
    </row>
    <row r="787" spans="1:8" s="119" customFormat="1" ht="12.75" x14ac:dyDescent="0.2">
      <c r="A787" s="196"/>
      <c r="B787" s="197"/>
      <c r="C787" s="198"/>
      <c r="D787" s="248"/>
      <c r="E787" s="266"/>
      <c r="F787" s="90"/>
      <c r="H787" s="120"/>
    </row>
    <row r="788" spans="1:8" s="119" customFormat="1" ht="12.75" x14ac:dyDescent="0.2">
      <c r="A788" s="196"/>
      <c r="B788" s="197"/>
      <c r="C788" s="198"/>
      <c r="D788" s="248"/>
      <c r="E788" s="266"/>
      <c r="F788" s="90"/>
      <c r="H788" s="120"/>
    </row>
    <row r="789" spans="1:8" s="119" customFormat="1" ht="12.75" x14ac:dyDescent="0.2">
      <c r="A789" s="196"/>
      <c r="B789" s="197"/>
      <c r="C789" s="198"/>
      <c r="D789" s="248"/>
      <c r="E789" s="266"/>
      <c r="F789" s="90"/>
      <c r="H789" s="120"/>
    </row>
    <row r="790" spans="1:8" s="119" customFormat="1" ht="12.75" x14ac:dyDescent="0.2">
      <c r="A790" s="196"/>
      <c r="B790" s="197"/>
      <c r="C790" s="198"/>
      <c r="D790" s="248"/>
      <c r="E790" s="266"/>
      <c r="F790" s="90"/>
      <c r="H790" s="120"/>
    </row>
    <row r="791" spans="1:8" s="119" customFormat="1" ht="12.75" x14ac:dyDescent="0.2">
      <c r="A791" s="196"/>
      <c r="B791" s="197"/>
      <c r="C791" s="198"/>
      <c r="D791" s="248"/>
      <c r="E791" s="266"/>
      <c r="F791" s="90"/>
      <c r="H791" s="120"/>
    </row>
    <row r="792" spans="1:8" s="119" customFormat="1" ht="12.75" x14ac:dyDescent="0.2">
      <c r="A792" s="196"/>
      <c r="B792" s="197"/>
      <c r="C792" s="198"/>
      <c r="D792" s="248"/>
      <c r="E792" s="266"/>
      <c r="F792" s="90"/>
      <c r="H792" s="120"/>
    </row>
    <row r="793" spans="1:8" s="119" customFormat="1" ht="12.75" x14ac:dyDescent="0.2">
      <c r="A793" s="196"/>
      <c r="B793" s="197"/>
      <c r="C793" s="198"/>
      <c r="D793" s="248"/>
      <c r="E793" s="266"/>
      <c r="F793" s="90"/>
      <c r="H793" s="120"/>
    </row>
    <row r="794" spans="1:8" s="119" customFormat="1" ht="12.75" x14ac:dyDescent="0.2">
      <c r="A794" s="196"/>
      <c r="B794" s="197"/>
      <c r="C794" s="198"/>
      <c r="D794" s="248"/>
      <c r="E794" s="266"/>
      <c r="F794" s="90"/>
      <c r="H794" s="120"/>
    </row>
    <row r="795" spans="1:8" s="119" customFormat="1" ht="12.75" x14ac:dyDescent="0.2">
      <c r="A795" s="196"/>
      <c r="B795" s="197"/>
      <c r="C795" s="198"/>
      <c r="D795" s="248"/>
      <c r="E795" s="266"/>
      <c r="F795" s="90"/>
      <c r="H795" s="120"/>
    </row>
    <row r="796" spans="1:8" s="119" customFormat="1" ht="12.75" x14ac:dyDescent="0.2">
      <c r="A796" s="196"/>
      <c r="B796" s="197"/>
      <c r="C796" s="198"/>
      <c r="D796" s="248"/>
      <c r="E796" s="266"/>
      <c r="F796" s="90"/>
      <c r="H796" s="120"/>
    </row>
    <row r="797" spans="1:8" s="119" customFormat="1" ht="12.75" x14ac:dyDescent="0.2">
      <c r="A797" s="196"/>
      <c r="B797" s="197"/>
      <c r="C797" s="198"/>
      <c r="D797" s="248"/>
      <c r="E797" s="266"/>
      <c r="F797" s="90"/>
      <c r="H797" s="120"/>
    </row>
    <row r="798" spans="1:8" s="119" customFormat="1" ht="12.75" x14ac:dyDescent="0.2">
      <c r="A798" s="196"/>
      <c r="B798" s="197"/>
      <c r="C798" s="198"/>
      <c r="D798" s="248"/>
      <c r="E798" s="266"/>
      <c r="F798" s="90"/>
      <c r="H798" s="120"/>
    </row>
    <row r="799" spans="1:8" s="119" customFormat="1" ht="12.75" x14ac:dyDescent="0.2">
      <c r="A799" s="196"/>
      <c r="B799" s="197"/>
      <c r="C799" s="198"/>
      <c r="D799" s="248"/>
      <c r="E799" s="266"/>
      <c r="F799" s="90"/>
      <c r="H799" s="120"/>
    </row>
    <row r="800" spans="1:8" s="119" customFormat="1" ht="12.75" x14ac:dyDescent="0.2">
      <c r="A800" s="196"/>
      <c r="B800" s="197"/>
      <c r="C800" s="198"/>
      <c r="D800" s="248"/>
      <c r="E800" s="266"/>
      <c r="F800" s="90"/>
      <c r="H800" s="120"/>
    </row>
    <row r="801" spans="1:8" s="119" customFormat="1" ht="12.75" x14ac:dyDescent="0.2">
      <c r="A801" s="196"/>
      <c r="B801" s="197"/>
      <c r="C801" s="198"/>
      <c r="D801" s="248"/>
      <c r="E801" s="266"/>
      <c r="F801" s="90"/>
      <c r="H801" s="120"/>
    </row>
    <row r="802" spans="1:8" s="119" customFormat="1" ht="12.75" x14ac:dyDescent="0.2">
      <c r="A802" s="196"/>
      <c r="B802" s="197"/>
      <c r="C802" s="198"/>
      <c r="D802" s="248"/>
      <c r="E802" s="266"/>
      <c r="F802" s="90"/>
      <c r="H802" s="120"/>
    </row>
    <row r="803" spans="1:8" s="119" customFormat="1" ht="12.75" x14ac:dyDescent="0.2">
      <c r="A803" s="196"/>
      <c r="B803" s="197"/>
      <c r="C803" s="198"/>
      <c r="D803" s="248"/>
      <c r="E803" s="266"/>
      <c r="F803" s="90"/>
      <c r="H803" s="120"/>
    </row>
    <row r="804" spans="1:8" s="119" customFormat="1" ht="12.75" x14ac:dyDescent="0.2">
      <c r="A804" s="196"/>
      <c r="B804" s="197"/>
      <c r="C804" s="198"/>
      <c r="D804" s="248"/>
      <c r="E804" s="266"/>
      <c r="F804" s="90"/>
      <c r="H804" s="120"/>
    </row>
    <row r="805" spans="1:8" s="119" customFormat="1" ht="12.75" x14ac:dyDescent="0.2">
      <c r="A805" s="196"/>
      <c r="B805" s="197"/>
      <c r="C805" s="198"/>
      <c r="D805" s="248"/>
      <c r="E805" s="266"/>
      <c r="F805" s="90"/>
      <c r="H805" s="120"/>
    </row>
    <row r="806" spans="1:8" s="119" customFormat="1" ht="12.75" x14ac:dyDescent="0.2">
      <c r="A806" s="196"/>
      <c r="B806" s="197"/>
      <c r="C806" s="198"/>
      <c r="D806" s="248"/>
      <c r="E806" s="266"/>
      <c r="F806" s="90"/>
      <c r="H806" s="120"/>
    </row>
    <row r="807" spans="1:8" s="119" customFormat="1" ht="12.75" x14ac:dyDescent="0.2">
      <c r="A807" s="196"/>
      <c r="B807" s="197"/>
      <c r="C807" s="198"/>
      <c r="D807" s="248"/>
      <c r="E807" s="266"/>
      <c r="F807" s="90"/>
      <c r="H807" s="120"/>
    </row>
    <row r="808" spans="1:8" s="119" customFormat="1" ht="12.75" x14ac:dyDescent="0.2">
      <c r="A808" s="196"/>
      <c r="B808" s="197"/>
      <c r="C808" s="198"/>
      <c r="D808" s="248"/>
      <c r="E808" s="266"/>
      <c r="F808" s="90"/>
      <c r="H808" s="120"/>
    </row>
    <row r="809" spans="1:8" s="119" customFormat="1" ht="12.75" x14ac:dyDescent="0.2">
      <c r="A809" s="196"/>
      <c r="B809" s="197"/>
      <c r="C809" s="198"/>
      <c r="D809" s="248"/>
      <c r="E809" s="266"/>
      <c r="F809" s="90"/>
      <c r="H809" s="120"/>
    </row>
    <row r="810" spans="1:8" s="119" customFormat="1" ht="12.75" x14ac:dyDescent="0.2">
      <c r="A810" s="196"/>
      <c r="B810" s="197"/>
      <c r="C810" s="198"/>
      <c r="D810" s="248"/>
      <c r="E810" s="266"/>
      <c r="F810" s="90"/>
      <c r="H810" s="120"/>
    </row>
    <row r="811" spans="1:8" s="119" customFormat="1" ht="12.75" x14ac:dyDescent="0.2">
      <c r="A811" s="196"/>
      <c r="B811" s="197"/>
      <c r="C811" s="198"/>
      <c r="D811" s="248"/>
      <c r="E811" s="266"/>
      <c r="F811" s="90"/>
      <c r="H811" s="120"/>
    </row>
    <row r="812" spans="1:8" s="119" customFormat="1" ht="12.75" x14ac:dyDescent="0.2">
      <c r="A812" s="196"/>
      <c r="B812" s="197"/>
      <c r="C812" s="198"/>
      <c r="D812" s="248"/>
      <c r="E812" s="266"/>
      <c r="F812" s="90"/>
      <c r="H812" s="120"/>
    </row>
    <row r="813" spans="1:8" s="119" customFormat="1" ht="12.75" x14ac:dyDescent="0.2">
      <c r="A813" s="196"/>
      <c r="B813" s="197"/>
      <c r="C813" s="198"/>
      <c r="D813" s="248"/>
      <c r="E813" s="266"/>
      <c r="F813" s="90"/>
      <c r="H813" s="120"/>
    </row>
    <row r="814" spans="1:8" s="119" customFormat="1" ht="12.75" x14ac:dyDescent="0.2">
      <c r="A814" s="196"/>
      <c r="B814" s="197"/>
      <c r="C814" s="198"/>
      <c r="D814" s="248"/>
      <c r="E814" s="266"/>
      <c r="F814" s="90"/>
      <c r="H814" s="120"/>
    </row>
    <row r="815" spans="1:8" s="119" customFormat="1" ht="12.75" x14ac:dyDescent="0.2">
      <c r="A815" s="196"/>
      <c r="B815" s="197"/>
      <c r="C815" s="198"/>
      <c r="D815" s="248"/>
      <c r="E815" s="266"/>
      <c r="F815" s="90"/>
      <c r="H815" s="120"/>
    </row>
    <row r="816" spans="1:8" s="119" customFormat="1" ht="12.75" x14ac:dyDescent="0.2">
      <c r="A816" s="196"/>
      <c r="B816" s="197"/>
      <c r="C816" s="198"/>
      <c r="D816" s="248"/>
      <c r="E816" s="266"/>
      <c r="F816" s="90"/>
      <c r="H816" s="120"/>
    </row>
    <row r="817" spans="1:8" s="119" customFormat="1" ht="12.75" x14ac:dyDescent="0.2">
      <c r="A817" s="196"/>
      <c r="B817" s="197"/>
      <c r="C817" s="198"/>
      <c r="D817" s="248"/>
      <c r="E817" s="266"/>
      <c r="F817" s="90"/>
      <c r="H817" s="120"/>
    </row>
    <row r="818" spans="1:8" s="119" customFormat="1" ht="12.75" x14ac:dyDescent="0.2">
      <c r="A818" s="196"/>
      <c r="B818" s="197"/>
      <c r="C818" s="198"/>
      <c r="D818" s="248"/>
      <c r="E818" s="266"/>
      <c r="F818" s="90"/>
      <c r="H818" s="120"/>
    </row>
    <row r="819" spans="1:8" s="119" customFormat="1" ht="12.75" x14ac:dyDescent="0.2">
      <c r="A819" s="196"/>
      <c r="B819" s="197"/>
      <c r="C819" s="198"/>
      <c r="D819" s="248"/>
      <c r="E819" s="266"/>
      <c r="F819" s="90"/>
      <c r="H819" s="120"/>
    </row>
    <row r="820" spans="1:8" s="119" customFormat="1" ht="12.75" x14ac:dyDescent="0.2">
      <c r="A820" s="196"/>
      <c r="B820" s="197"/>
      <c r="C820" s="198"/>
      <c r="D820" s="248"/>
      <c r="E820" s="266"/>
      <c r="F820" s="90"/>
      <c r="H820" s="120"/>
    </row>
    <row r="821" spans="1:8" s="119" customFormat="1" ht="12.75" x14ac:dyDescent="0.2">
      <c r="A821" s="196"/>
      <c r="B821" s="197"/>
      <c r="C821" s="198"/>
      <c r="D821" s="248"/>
      <c r="E821" s="266"/>
      <c r="F821" s="90"/>
      <c r="H821" s="120"/>
    </row>
    <row r="822" spans="1:8" s="119" customFormat="1" ht="12.75" x14ac:dyDescent="0.2">
      <c r="A822" s="196"/>
      <c r="B822" s="197"/>
      <c r="C822" s="198"/>
      <c r="D822" s="248"/>
      <c r="E822" s="266"/>
      <c r="F822" s="90"/>
      <c r="H822" s="120"/>
    </row>
    <row r="823" spans="1:8" s="119" customFormat="1" ht="12.75" x14ac:dyDescent="0.2">
      <c r="A823" s="196"/>
      <c r="B823" s="197"/>
      <c r="C823" s="198"/>
      <c r="D823" s="248"/>
      <c r="E823" s="266"/>
      <c r="F823" s="90"/>
      <c r="H823" s="120"/>
    </row>
    <row r="824" spans="1:8" s="119" customFormat="1" ht="12.75" x14ac:dyDescent="0.2">
      <c r="A824" s="196"/>
      <c r="B824" s="197"/>
      <c r="C824" s="198"/>
      <c r="D824" s="248"/>
      <c r="E824" s="266"/>
      <c r="F824" s="90"/>
      <c r="H824" s="120"/>
    </row>
    <row r="825" spans="1:8" s="119" customFormat="1" ht="12.75" x14ac:dyDescent="0.2">
      <c r="A825" s="196"/>
      <c r="B825" s="197"/>
      <c r="C825" s="198"/>
      <c r="D825" s="248"/>
      <c r="E825" s="266"/>
      <c r="F825" s="90"/>
      <c r="H825" s="120"/>
    </row>
    <row r="826" spans="1:8" s="119" customFormat="1" ht="12.75" x14ac:dyDescent="0.2">
      <c r="A826" s="196"/>
      <c r="B826" s="197"/>
      <c r="C826" s="198"/>
      <c r="D826" s="248"/>
      <c r="E826" s="266"/>
      <c r="F826" s="90"/>
      <c r="H826" s="120"/>
    </row>
    <row r="827" spans="1:8" s="119" customFormat="1" ht="12.75" x14ac:dyDescent="0.2">
      <c r="A827" s="196"/>
      <c r="B827" s="197"/>
      <c r="C827" s="198"/>
      <c r="D827" s="248"/>
      <c r="E827" s="266"/>
      <c r="F827" s="90"/>
      <c r="H827" s="120"/>
    </row>
    <row r="828" spans="1:8" s="119" customFormat="1" ht="12.75" x14ac:dyDescent="0.2">
      <c r="A828" s="196"/>
      <c r="B828" s="197"/>
      <c r="C828" s="198"/>
      <c r="D828" s="248"/>
      <c r="E828" s="266"/>
      <c r="F828" s="90"/>
      <c r="H828" s="120"/>
    </row>
    <row r="829" spans="1:8" s="119" customFormat="1" ht="12.75" x14ac:dyDescent="0.2">
      <c r="A829" s="196"/>
      <c r="B829" s="197"/>
      <c r="C829" s="198"/>
      <c r="D829" s="248"/>
      <c r="E829" s="266"/>
      <c r="F829" s="90"/>
      <c r="H829" s="120"/>
    </row>
    <row r="830" spans="1:8" s="119" customFormat="1" ht="12.75" x14ac:dyDescent="0.2">
      <c r="A830" s="196"/>
      <c r="B830" s="197"/>
      <c r="C830" s="198"/>
      <c r="D830" s="248"/>
      <c r="E830" s="266"/>
      <c r="F830" s="90"/>
      <c r="H830" s="120"/>
    </row>
    <row r="831" spans="1:8" s="119" customFormat="1" ht="12.75" x14ac:dyDescent="0.2">
      <c r="A831" s="196"/>
      <c r="B831" s="197"/>
      <c r="C831" s="198"/>
      <c r="D831" s="248"/>
      <c r="E831" s="266"/>
      <c r="F831" s="90"/>
      <c r="H831" s="120"/>
    </row>
    <row r="832" spans="1:8" s="119" customFormat="1" ht="12.75" x14ac:dyDescent="0.2">
      <c r="A832" s="196"/>
      <c r="B832" s="197"/>
      <c r="C832" s="198"/>
      <c r="D832" s="248"/>
      <c r="E832" s="266"/>
      <c r="F832" s="90"/>
      <c r="H832" s="120"/>
    </row>
    <row r="833" spans="1:8" s="119" customFormat="1" ht="12.75" x14ac:dyDescent="0.2">
      <c r="A833" s="196"/>
      <c r="B833" s="197"/>
      <c r="C833" s="198"/>
      <c r="D833" s="248"/>
      <c r="E833" s="266"/>
      <c r="F833" s="90"/>
      <c r="H833" s="120"/>
    </row>
    <row r="834" spans="1:8" s="119" customFormat="1" ht="12.75" x14ac:dyDescent="0.2">
      <c r="A834" s="196"/>
      <c r="B834" s="197"/>
      <c r="C834" s="198"/>
      <c r="D834" s="248"/>
      <c r="E834" s="266"/>
      <c r="F834" s="90"/>
      <c r="H834" s="120"/>
    </row>
    <row r="835" spans="1:8" s="119" customFormat="1" ht="12.75" x14ac:dyDescent="0.2">
      <c r="A835" s="196"/>
      <c r="B835" s="197"/>
      <c r="C835" s="198"/>
      <c r="D835" s="248"/>
      <c r="E835" s="266"/>
      <c r="F835" s="90"/>
      <c r="H835" s="120"/>
    </row>
    <row r="836" spans="1:8" s="119" customFormat="1" ht="12.75" x14ac:dyDescent="0.2">
      <c r="A836" s="196"/>
      <c r="B836" s="197"/>
      <c r="C836" s="198"/>
      <c r="D836" s="248"/>
      <c r="E836" s="266"/>
      <c r="F836" s="90"/>
      <c r="H836" s="120"/>
    </row>
    <row r="837" spans="1:8" s="119" customFormat="1" ht="12.75" x14ac:dyDescent="0.2">
      <c r="A837" s="196"/>
      <c r="B837" s="197"/>
      <c r="C837" s="198"/>
      <c r="D837" s="248"/>
      <c r="E837" s="266"/>
      <c r="F837" s="90"/>
      <c r="H837" s="120"/>
    </row>
    <row r="838" spans="1:8" s="119" customFormat="1" ht="12.75" x14ac:dyDescent="0.2">
      <c r="A838" s="196"/>
      <c r="B838" s="197"/>
      <c r="C838" s="198"/>
      <c r="D838" s="248"/>
      <c r="E838" s="266"/>
      <c r="F838" s="90"/>
      <c r="H838" s="120"/>
    </row>
    <row r="839" spans="1:8" s="119" customFormat="1" ht="12.75" x14ac:dyDescent="0.2">
      <c r="A839" s="196"/>
      <c r="B839" s="197"/>
      <c r="C839" s="198"/>
      <c r="D839" s="248"/>
      <c r="E839" s="266"/>
      <c r="F839" s="90"/>
      <c r="H839" s="120"/>
    </row>
    <row r="840" spans="1:8" s="119" customFormat="1" ht="12.75" x14ac:dyDescent="0.2">
      <c r="A840" s="196"/>
      <c r="B840" s="197"/>
      <c r="C840" s="198"/>
      <c r="D840" s="248"/>
      <c r="E840" s="266"/>
      <c r="F840" s="90"/>
      <c r="H840" s="120"/>
    </row>
    <row r="841" spans="1:8" s="119" customFormat="1" ht="12.75" x14ac:dyDescent="0.2">
      <c r="A841" s="196"/>
      <c r="B841" s="197"/>
      <c r="C841" s="198"/>
      <c r="D841" s="248"/>
      <c r="E841" s="266"/>
      <c r="F841" s="90"/>
      <c r="H841" s="120"/>
    </row>
    <row r="842" spans="1:8" s="119" customFormat="1" ht="12.75" x14ac:dyDescent="0.2">
      <c r="A842" s="196"/>
      <c r="B842" s="197"/>
      <c r="C842" s="198"/>
      <c r="D842" s="248"/>
      <c r="E842" s="266"/>
      <c r="F842" s="90"/>
      <c r="H842" s="120"/>
    </row>
    <row r="843" spans="1:8" s="119" customFormat="1" ht="12.75" x14ac:dyDescent="0.2">
      <c r="A843" s="196"/>
      <c r="B843" s="197"/>
      <c r="C843" s="198"/>
      <c r="D843" s="248"/>
      <c r="E843" s="266"/>
      <c r="F843" s="90"/>
      <c r="H843" s="120"/>
    </row>
    <row r="844" spans="1:8" s="119" customFormat="1" ht="12.75" x14ac:dyDescent="0.2">
      <c r="A844" s="196"/>
      <c r="B844" s="197"/>
      <c r="C844" s="198"/>
      <c r="D844" s="248"/>
      <c r="E844" s="266"/>
      <c r="F844" s="90"/>
      <c r="H844" s="120"/>
    </row>
    <row r="845" spans="1:8" s="119" customFormat="1" ht="12.75" x14ac:dyDescent="0.2">
      <c r="A845" s="196"/>
      <c r="B845" s="197"/>
      <c r="C845" s="198"/>
      <c r="D845" s="248"/>
      <c r="E845" s="266"/>
      <c r="F845" s="90"/>
      <c r="H845" s="120"/>
    </row>
    <row r="846" spans="1:8" s="119" customFormat="1" ht="12.75" x14ac:dyDescent="0.2">
      <c r="A846" s="196"/>
      <c r="B846" s="197"/>
      <c r="C846" s="198"/>
      <c r="D846" s="248"/>
      <c r="E846" s="266"/>
      <c r="F846" s="90"/>
      <c r="H846" s="120"/>
    </row>
    <row r="847" spans="1:8" s="119" customFormat="1" ht="12.75" x14ac:dyDescent="0.2">
      <c r="A847" s="196"/>
      <c r="B847" s="197"/>
      <c r="C847" s="198"/>
      <c r="D847" s="248"/>
      <c r="E847" s="266"/>
      <c r="F847" s="90"/>
      <c r="H847" s="120"/>
    </row>
    <row r="848" spans="1:8" s="119" customFormat="1" ht="12.75" x14ac:dyDescent="0.2">
      <c r="A848" s="196"/>
      <c r="B848" s="197"/>
      <c r="C848" s="198"/>
      <c r="D848" s="248"/>
      <c r="E848" s="266"/>
      <c r="F848" s="90"/>
      <c r="H848" s="120"/>
    </row>
    <row r="849" spans="1:8" s="119" customFormat="1" ht="12.75" x14ac:dyDescent="0.2">
      <c r="A849" s="196"/>
      <c r="B849" s="197"/>
      <c r="C849" s="198"/>
      <c r="D849" s="248"/>
      <c r="E849" s="266"/>
      <c r="F849" s="90"/>
      <c r="H849" s="120"/>
    </row>
    <row r="850" spans="1:8" s="119" customFormat="1" ht="12.75" x14ac:dyDescent="0.2">
      <c r="A850" s="196"/>
      <c r="B850" s="197"/>
      <c r="C850" s="198"/>
      <c r="D850" s="248"/>
      <c r="E850" s="266"/>
      <c r="F850" s="90"/>
      <c r="H850" s="120"/>
    </row>
    <row r="851" spans="1:8" s="119" customFormat="1" ht="12.75" x14ac:dyDescent="0.2">
      <c r="A851" s="196"/>
      <c r="B851" s="197"/>
      <c r="C851" s="198"/>
      <c r="D851" s="248"/>
      <c r="E851" s="266"/>
      <c r="F851" s="90"/>
      <c r="H851" s="120"/>
    </row>
    <row r="852" spans="1:8" s="119" customFormat="1" ht="12.75" x14ac:dyDescent="0.2">
      <c r="A852" s="196"/>
      <c r="B852" s="197"/>
      <c r="C852" s="198"/>
      <c r="D852" s="248"/>
      <c r="E852" s="266"/>
      <c r="F852" s="90"/>
      <c r="H852" s="120"/>
    </row>
    <row r="853" spans="1:8" s="119" customFormat="1" ht="12.75" x14ac:dyDescent="0.2">
      <c r="A853" s="196"/>
      <c r="B853" s="197"/>
      <c r="C853" s="198"/>
      <c r="D853" s="248"/>
      <c r="E853" s="266"/>
      <c r="F853" s="90"/>
      <c r="H853" s="120"/>
    </row>
    <row r="854" spans="1:8" s="119" customFormat="1" ht="12.75" x14ac:dyDescent="0.2">
      <c r="A854" s="196"/>
      <c r="B854" s="197"/>
      <c r="C854" s="198"/>
      <c r="D854" s="248"/>
      <c r="E854" s="266"/>
      <c r="F854" s="90"/>
      <c r="H854" s="120"/>
    </row>
    <row r="855" spans="1:8" s="119" customFormat="1" ht="12.75" x14ac:dyDescent="0.2">
      <c r="A855" s="196"/>
      <c r="B855" s="197"/>
      <c r="C855" s="198"/>
      <c r="D855" s="248"/>
      <c r="E855" s="266"/>
      <c r="F855" s="90"/>
      <c r="H855" s="120"/>
    </row>
    <row r="856" spans="1:8" s="119" customFormat="1" ht="12.75" x14ac:dyDescent="0.2">
      <c r="A856" s="196"/>
      <c r="B856" s="197"/>
      <c r="C856" s="198"/>
      <c r="D856" s="248"/>
      <c r="E856" s="266"/>
      <c r="F856" s="90"/>
      <c r="H856" s="120"/>
    </row>
    <row r="857" spans="1:8" s="119" customFormat="1" ht="12.75" x14ac:dyDescent="0.2">
      <c r="A857" s="196"/>
      <c r="B857" s="197"/>
      <c r="C857" s="198"/>
      <c r="D857" s="248"/>
      <c r="E857" s="266"/>
      <c r="F857" s="90"/>
      <c r="H857" s="120"/>
    </row>
    <row r="858" spans="1:8" s="119" customFormat="1" ht="12.75" x14ac:dyDescent="0.2">
      <c r="A858" s="196"/>
      <c r="B858" s="197"/>
      <c r="C858" s="198"/>
      <c r="D858" s="248"/>
      <c r="E858" s="266"/>
      <c r="F858" s="90"/>
      <c r="H858" s="120"/>
    </row>
    <row r="859" spans="1:8" s="119" customFormat="1" ht="12.75" x14ac:dyDescent="0.2">
      <c r="A859" s="196"/>
      <c r="B859" s="197"/>
      <c r="C859" s="198"/>
      <c r="D859" s="248"/>
      <c r="E859" s="266"/>
      <c r="F859" s="90"/>
      <c r="H859" s="120"/>
    </row>
    <row r="860" spans="1:8" s="119" customFormat="1" ht="12.75" x14ac:dyDescent="0.2">
      <c r="A860" s="196"/>
      <c r="B860" s="197"/>
      <c r="C860" s="198"/>
      <c r="D860" s="248"/>
      <c r="E860" s="266"/>
      <c r="F860" s="90"/>
      <c r="H860" s="120"/>
    </row>
    <row r="861" spans="1:8" s="119" customFormat="1" ht="12.75" x14ac:dyDescent="0.2">
      <c r="A861" s="196"/>
      <c r="B861" s="197"/>
      <c r="C861" s="198"/>
      <c r="D861" s="248"/>
      <c r="E861" s="266"/>
      <c r="F861" s="90"/>
      <c r="H861" s="120"/>
    </row>
    <row r="862" spans="1:8" s="119" customFormat="1" ht="12.75" x14ac:dyDescent="0.2">
      <c r="A862" s="196"/>
      <c r="B862" s="197"/>
      <c r="C862" s="198"/>
      <c r="D862" s="248"/>
      <c r="E862" s="266"/>
      <c r="F862" s="90"/>
      <c r="H862" s="120"/>
    </row>
    <row r="863" spans="1:8" s="119" customFormat="1" ht="12.75" x14ac:dyDescent="0.2">
      <c r="A863" s="196"/>
      <c r="B863" s="197"/>
      <c r="C863" s="198"/>
      <c r="D863" s="248"/>
      <c r="E863" s="266"/>
      <c r="F863" s="90"/>
      <c r="H863" s="120"/>
    </row>
    <row r="864" spans="1:8" s="119" customFormat="1" ht="12.75" x14ac:dyDescent="0.2">
      <c r="A864" s="196"/>
      <c r="B864" s="197"/>
      <c r="C864" s="198"/>
      <c r="D864" s="248"/>
      <c r="E864" s="266"/>
      <c r="F864" s="90"/>
      <c r="H864" s="120"/>
    </row>
    <row r="865" spans="1:8" s="119" customFormat="1" ht="12.75" x14ac:dyDescent="0.2">
      <c r="A865" s="196"/>
      <c r="B865" s="197"/>
      <c r="C865" s="198"/>
      <c r="D865" s="248"/>
      <c r="E865" s="266"/>
      <c r="F865" s="90"/>
      <c r="H865" s="120"/>
    </row>
    <row r="866" spans="1:8" s="119" customFormat="1" ht="12.75" x14ac:dyDescent="0.2">
      <c r="A866" s="196"/>
      <c r="B866" s="197"/>
      <c r="C866" s="198"/>
      <c r="D866" s="248"/>
      <c r="E866" s="266"/>
      <c r="F866" s="90"/>
      <c r="H866" s="120"/>
    </row>
    <row r="867" spans="1:8" s="119" customFormat="1" ht="12.75" x14ac:dyDescent="0.2">
      <c r="A867" s="196"/>
      <c r="B867" s="197"/>
      <c r="C867" s="198"/>
      <c r="D867" s="248"/>
      <c r="E867" s="266"/>
      <c r="F867" s="90"/>
      <c r="H867" s="120"/>
    </row>
    <row r="868" spans="1:8" s="119" customFormat="1" ht="12.75" x14ac:dyDescent="0.2">
      <c r="A868" s="196"/>
      <c r="B868" s="197"/>
      <c r="C868" s="198"/>
      <c r="D868" s="248"/>
      <c r="E868" s="266"/>
      <c r="F868" s="90"/>
      <c r="H868" s="120"/>
    </row>
    <row r="869" spans="1:8" s="119" customFormat="1" ht="12.75" x14ac:dyDescent="0.2">
      <c r="A869" s="196"/>
      <c r="B869" s="197"/>
      <c r="C869" s="198"/>
      <c r="D869" s="248"/>
      <c r="E869" s="266"/>
      <c r="F869" s="90"/>
      <c r="H869" s="120"/>
    </row>
    <row r="870" spans="1:8" s="119" customFormat="1" ht="12.75" x14ac:dyDescent="0.2">
      <c r="A870" s="196"/>
      <c r="B870" s="197"/>
      <c r="C870" s="198"/>
      <c r="D870" s="248"/>
      <c r="E870" s="266"/>
      <c r="F870" s="90"/>
      <c r="H870" s="120"/>
    </row>
    <row r="871" spans="1:8" s="119" customFormat="1" ht="12.75" x14ac:dyDescent="0.2">
      <c r="A871" s="196"/>
      <c r="B871" s="197"/>
      <c r="C871" s="198"/>
      <c r="D871" s="248"/>
      <c r="E871" s="266"/>
      <c r="F871" s="90"/>
      <c r="H871" s="120"/>
    </row>
    <row r="872" spans="1:8" s="119" customFormat="1" ht="12.75" x14ac:dyDescent="0.2">
      <c r="A872" s="196"/>
      <c r="B872" s="197"/>
      <c r="C872" s="198"/>
      <c r="D872" s="248"/>
      <c r="E872" s="266"/>
      <c r="F872" s="90"/>
      <c r="H872" s="120"/>
    </row>
    <row r="873" spans="1:8" s="119" customFormat="1" ht="12.75" x14ac:dyDescent="0.2">
      <c r="A873" s="196"/>
      <c r="B873" s="197"/>
      <c r="C873" s="198"/>
      <c r="D873" s="248"/>
      <c r="E873" s="266"/>
      <c r="F873" s="90"/>
      <c r="H873" s="120"/>
    </row>
    <row r="874" spans="1:8" s="119" customFormat="1" ht="12.75" x14ac:dyDescent="0.2">
      <c r="A874" s="196"/>
      <c r="B874" s="197"/>
      <c r="C874" s="198"/>
      <c r="D874" s="248"/>
      <c r="E874" s="266"/>
      <c r="F874" s="90"/>
      <c r="H874" s="120"/>
    </row>
    <row r="875" spans="1:8" s="119" customFormat="1" ht="12.75" x14ac:dyDescent="0.2">
      <c r="A875" s="196"/>
      <c r="B875" s="197"/>
      <c r="C875" s="198"/>
      <c r="D875" s="248"/>
      <c r="E875" s="266"/>
      <c r="F875" s="90"/>
      <c r="H875" s="120"/>
    </row>
    <row r="876" spans="1:8" s="119" customFormat="1" ht="12.75" x14ac:dyDescent="0.2">
      <c r="A876" s="196"/>
      <c r="B876" s="197"/>
      <c r="C876" s="198"/>
      <c r="D876" s="248"/>
      <c r="E876" s="266"/>
      <c r="F876" s="90"/>
      <c r="H876" s="120"/>
    </row>
    <row r="877" spans="1:8" s="119" customFormat="1" ht="12.75" x14ac:dyDescent="0.2">
      <c r="A877" s="196"/>
      <c r="B877" s="197"/>
      <c r="C877" s="198"/>
      <c r="D877" s="248"/>
      <c r="E877" s="266"/>
      <c r="F877" s="90"/>
      <c r="H877" s="120"/>
    </row>
    <row r="878" spans="1:8" s="119" customFormat="1" ht="12.75" x14ac:dyDescent="0.2">
      <c r="A878" s="196"/>
      <c r="B878" s="197"/>
      <c r="C878" s="198"/>
      <c r="D878" s="248"/>
      <c r="E878" s="266"/>
      <c r="F878" s="90"/>
      <c r="H878" s="120"/>
    </row>
    <row r="879" spans="1:8" s="119" customFormat="1" ht="12.75" x14ac:dyDescent="0.2">
      <c r="A879" s="196"/>
      <c r="B879" s="197"/>
      <c r="C879" s="198"/>
      <c r="D879" s="248"/>
      <c r="E879" s="266"/>
      <c r="F879" s="90"/>
      <c r="H879" s="120"/>
    </row>
    <row r="880" spans="1:8" s="119" customFormat="1" ht="12.75" x14ac:dyDescent="0.2">
      <c r="A880" s="196"/>
      <c r="B880" s="197"/>
      <c r="C880" s="198"/>
      <c r="D880" s="248"/>
      <c r="E880" s="266"/>
      <c r="F880" s="90"/>
      <c r="H880" s="120"/>
    </row>
    <row r="881" spans="1:8" s="119" customFormat="1" ht="12.75" x14ac:dyDescent="0.2">
      <c r="A881" s="196"/>
      <c r="B881" s="197"/>
      <c r="C881" s="198"/>
      <c r="D881" s="248"/>
      <c r="E881" s="266"/>
      <c r="F881" s="90"/>
      <c r="H881" s="120"/>
    </row>
    <row r="882" spans="1:8" s="119" customFormat="1" ht="12.75" x14ac:dyDescent="0.2">
      <c r="A882" s="196"/>
      <c r="B882" s="197"/>
      <c r="C882" s="198"/>
      <c r="D882" s="248"/>
      <c r="E882" s="266"/>
      <c r="F882" s="90"/>
      <c r="H882" s="120"/>
    </row>
    <row r="883" spans="1:8" s="119" customFormat="1" ht="12.75" x14ac:dyDescent="0.2">
      <c r="A883" s="196"/>
      <c r="B883" s="197"/>
      <c r="C883" s="198"/>
      <c r="D883" s="248"/>
      <c r="E883" s="266"/>
      <c r="F883" s="90"/>
      <c r="H883" s="120"/>
    </row>
    <row r="884" spans="1:8" s="119" customFormat="1" ht="12.75" x14ac:dyDescent="0.2">
      <c r="A884" s="196"/>
      <c r="B884" s="197"/>
      <c r="C884" s="198"/>
      <c r="D884" s="248"/>
      <c r="E884" s="266"/>
      <c r="F884" s="90"/>
      <c r="H884" s="120"/>
    </row>
    <row r="885" spans="1:8" s="119" customFormat="1" ht="12.75" x14ac:dyDescent="0.2">
      <c r="A885" s="196"/>
      <c r="B885" s="197"/>
      <c r="C885" s="198"/>
      <c r="D885" s="248"/>
      <c r="E885" s="266"/>
      <c r="F885" s="90"/>
      <c r="H885" s="120"/>
    </row>
    <row r="886" spans="1:8" s="119" customFormat="1" ht="12.75" x14ac:dyDescent="0.2">
      <c r="A886" s="196"/>
      <c r="B886" s="197"/>
      <c r="C886" s="198"/>
      <c r="D886" s="248"/>
      <c r="E886" s="266"/>
      <c r="F886" s="90"/>
      <c r="H886" s="120"/>
    </row>
    <row r="887" spans="1:8" s="119" customFormat="1" ht="12.75" x14ac:dyDescent="0.2">
      <c r="A887" s="196"/>
      <c r="B887" s="197"/>
      <c r="C887" s="198"/>
      <c r="D887" s="248"/>
      <c r="E887" s="266"/>
      <c r="F887" s="90"/>
      <c r="H887" s="120"/>
    </row>
    <row r="888" spans="1:8" s="119" customFormat="1" ht="12.75" x14ac:dyDescent="0.2">
      <c r="A888" s="196"/>
      <c r="B888" s="197"/>
      <c r="C888" s="198"/>
      <c r="D888" s="248"/>
      <c r="E888" s="266"/>
      <c r="F888" s="90"/>
      <c r="H888" s="120"/>
    </row>
    <row r="889" spans="1:8" s="119" customFormat="1" ht="12.75" x14ac:dyDescent="0.2">
      <c r="A889" s="196"/>
      <c r="B889" s="197"/>
      <c r="C889" s="198"/>
      <c r="D889" s="248"/>
      <c r="E889" s="266"/>
      <c r="F889" s="90"/>
      <c r="H889" s="120"/>
    </row>
    <row r="890" spans="1:8" s="119" customFormat="1" ht="12.75" x14ac:dyDescent="0.2">
      <c r="A890" s="196"/>
      <c r="B890" s="197"/>
      <c r="C890" s="198"/>
      <c r="D890" s="248"/>
      <c r="E890" s="266"/>
      <c r="F890" s="90"/>
      <c r="H890" s="120"/>
    </row>
    <row r="891" spans="1:8" s="119" customFormat="1" ht="12.75" x14ac:dyDescent="0.2">
      <c r="A891" s="196"/>
      <c r="B891" s="197"/>
      <c r="C891" s="198"/>
      <c r="D891" s="248"/>
      <c r="E891" s="266"/>
      <c r="F891" s="90"/>
      <c r="H891" s="120"/>
    </row>
    <row r="892" spans="1:8" s="119" customFormat="1" ht="12.75" x14ac:dyDescent="0.2">
      <c r="A892" s="196"/>
      <c r="B892" s="197"/>
      <c r="C892" s="198"/>
      <c r="D892" s="248"/>
      <c r="E892" s="266"/>
      <c r="F892" s="90"/>
      <c r="H892" s="120"/>
    </row>
    <row r="893" spans="1:8" s="119" customFormat="1" ht="12.75" x14ac:dyDescent="0.2">
      <c r="A893" s="196"/>
      <c r="B893" s="197"/>
      <c r="C893" s="198"/>
      <c r="D893" s="248"/>
      <c r="E893" s="266"/>
      <c r="F893" s="90"/>
      <c r="H893" s="120"/>
    </row>
    <row r="894" spans="1:8" s="119" customFormat="1" ht="12.75" x14ac:dyDescent="0.2">
      <c r="A894" s="196"/>
      <c r="B894" s="197"/>
      <c r="C894" s="198"/>
      <c r="D894" s="248"/>
      <c r="E894" s="266"/>
      <c r="F894" s="90"/>
      <c r="H894" s="120"/>
    </row>
    <row r="895" spans="1:8" s="119" customFormat="1" ht="12.75" x14ac:dyDescent="0.2">
      <c r="A895" s="196"/>
      <c r="B895" s="197"/>
      <c r="C895" s="198"/>
      <c r="D895" s="248"/>
      <c r="E895" s="266"/>
      <c r="F895" s="90"/>
      <c r="H895" s="120"/>
    </row>
    <row r="896" spans="1:8" s="119" customFormat="1" ht="12.75" x14ac:dyDescent="0.2">
      <c r="A896" s="196"/>
      <c r="B896" s="197"/>
      <c r="C896" s="198"/>
      <c r="D896" s="248"/>
      <c r="E896" s="266"/>
      <c r="F896" s="90"/>
      <c r="H896" s="120"/>
    </row>
    <row r="897" spans="1:8" s="119" customFormat="1" ht="12.75" x14ac:dyDescent="0.2">
      <c r="A897" s="196"/>
      <c r="B897" s="197"/>
      <c r="C897" s="198"/>
      <c r="D897" s="248"/>
      <c r="E897" s="266"/>
      <c r="F897" s="90"/>
      <c r="H897" s="120"/>
    </row>
    <row r="898" spans="1:8" s="119" customFormat="1" ht="12.75" x14ac:dyDescent="0.2">
      <c r="A898" s="196"/>
      <c r="B898" s="197"/>
      <c r="C898" s="198"/>
      <c r="D898" s="248"/>
      <c r="E898" s="266"/>
      <c r="F898" s="90"/>
      <c r="H898" s="120"/>
    </row>
    <row r="899" spans="1:8" s="119" customFormat="1" ht="12.75" x14ac:dyDescent="0.2">
      <c r="A899" s="196"/>
      <c r="B899" s="197"/>
      <c r="C899" s="198"/>
      <c r="D899" s="248"/>
      <c r="E899" s="266"/>
      <c r="F899" s="90"/>
      <c r="H899" s="120"/>
    </row>
    <row r="900" spans="1:8" s="119" customFormat="1" ht="12.75" x14ac:dyDescent="0.2">
      <c r="A900" s="196"/>
      <c r="B900" s="197"/>
      <c r="C900" s="198"/>
      <c r="D900" s="248"/>
      <c r="E900" s="266"/>
      <c r="F900" s="90"/>
      <c r="H900" s="120"/>
    </row>
    <row r="901" spans="1:8" s="119" customFormat="1" ht="12.75" x14ac:dyDescent="0.2">
      <c r="A901" s="196"/>
      <c r="B901" s="197"/>
      <c r="C901" s="198"/>
      <c r="D901" s="248"/>
      <c r="E901" s="266"/>
      <c r="F901" s="90"/>
      <c r="H901" s="120"/>
    </row>
    <row r="902" spans="1:8" s="119" customFormat="1" ht="12.75" x14ac:dyDescent="0.2">
      <c r="A902" s="196"/>
      <c r="B902" s="197"/>
      <c r="C902" s="198"/>
      <c r="D902" s="248"/>
      <c r="E902" s="266"/>
      <c r="F902" s="90"/>
      <c r="H902" s="120"/>
    </row>
    <row r="903" spans="1:8" s="119" customFormat="1" ht="12.75" x14ac:dyDescent="0.2">
      <c r="A903" s="196"/>
      <c r="B903" s="197"/>
      <c r="C903" s="198"/>
      <c r="D903" s="248"/>
      <c r="E903" s="266"/>
      <c r="F903" s="90"/>
      <c r="H903" s="120"/>
    </row>
    <row r="904" spans="1:8" s="119" customFormat="1" ht="12.75" x14ac:dyDescent="0.2">
      <c r="A904" s="196"/>
      <c r="B904" s="197"/>
      <c r="C904" s="198"/>
      <c r="D904" s="248"/>
      <c r="E904" s="266"/>
      <c r="F904" s="90"/>
      <c r="H904" s="120"/>
    </row>
    <row r="905" spans="1:8" s="119" customFormat="1" ht="12.75" x14ac:dyDescent="0.2">
      <c r="A905" s="196"/>
      <c r="B905" s="197"/>
      <c r="C905" s="198"/>
      <c r="D905" s="248"/>
      <c r="E905" s="266"/>
      <c r="F905" s="90"/>
      <c r="H905" s="120"/>
    </row>
    <row r="906" spans="1:8" s="119" customFormat="1" ht="12.75" x14ac:dyDescent="0.2">
      <c r="A906" s="196"/>
      <c r="B906" s="197"/>
      <c r="C906" s="198"/>
      <c r="D906" s="248"/>
      <c r="E906" s="266"/>
      <c r="F906" s="90"/>
      <c r="H906" s="120"/>
    </row>
    <row r="907" spans="1:8" s="119" customFormat="1" ht="12.75" x14ac:dyDescent="0.2">
      <c r="A907" s="196"/>
      <c r="B907" s="197"/>
      <c r="C907" s="198"/>
      <c r="D907" s="248"/>
      <c r="E907" s="266"/>
      <c r="F907" s="90"/>
      <c r="H907" s="120"/>
    </row>
    <row r="908" spans="1:8" s="119" customFormat="1" ht="12.75" x14ac:dyDescent="0.2">
      <c r="A908" s="196"/>
      <c r="B908" s="197"/>
      <c r="C908" s="198"/>
      <c r="D908" s="248"/>
      <c r="E908" s="266"/>
      <c r="F908" s="90"/>
      <c r="H908" s="120"/>
    </row>
    <row r="909" spans="1:8" s="119" customFormat="1" ht="12.75" x14ac:dyDescent="0.2">
      <c r="A909" s="196"/>
      <c r="B909" s="197"/>
      <c r="C909" s="198"/>
      <c r="D909" s="248"/>
      <c r="E909" s="266"/>
      <c r="F909" s="90"/>
      <c r="H909" s="120"/>
    </row>
    <row r="910" spans="1:8" s="119" customFormat="1" ht="12.75" x14ac:dyDescent="0.2">
      <c r="A910" s="196"/>
      <c r="B910" s="197"/>
      <c r="C910" s="198"/>
      <c r="D910" s="248"/>
      <c r="E910" s="266"/>
      <c r="F910" s="90"/>
      <c r="H910" s="120"/>
    </row>
    <row r="911" spans="1:8" s="119" customFormat="1" ht="12.75" x14ac:dyDescent="0.2">
      <c r="A911" s="196"/>
      <c r="B911" s="197"/>
      <c r="C911" s="198"/>
      <c r="D911" s="248"/>
      <c r="E911" s="266"/>
      <c r="F911" s="90"/>
      <c r="H911" s="120"/>
    </row>
    <row r="912" spans="1:8" s="119" customFormat="1" ht="12.75" x14ac:dyDescent="0.2">
      <c r="A912" s="196"/>
      <c r="B912" s="197"/>
      <c r="C912" s="198"/>
      <c r="D912" s="248"/>
      <c r="E912" s="266"/>
      <c r="F912" s="90"/>
      <c r="H912" s="120"/>
    </row>
    <row r="913" spans="1:8" s="119" customFormat="1" ht="12.75" x14ac:dyDescent="0.2">
      <c r="A913" s="196"/>
      <c r="B913" s="197"/>
      <c r="C913" s="198"/>
      <c r="D913" s="248"/>
      <c r="E913" s="266"/>
      <c r="F913" s="90"/>
      <c r="H913" s="120"/>
    </row>
    <row r="914" spans="1:8" s="119" customFormat="1" ht="12.75" x14ac:dyDescent="0.2">
      <c r="A914" s="196"/>
      <c r="B914" s="197"/>
      <c r="C914" s="198"/>
      <c r="D914" s="248"/>
      <c r="E914" s="266"/>
      <c r="F914" s="90"/>
      <c r="H914" s="120"/>
    </row>
    <row r="915" spans="1:8" s="119" customFormat="1" ht="12.75" x14ac:dyDescent="0.2">
      <c r="A915" s="196"/>
      <c r="B915" s="197"/>
      <c r="C915" s="198"/>
      <c r="D915" s="248"/>
      <c r="E915" s="266"/>
      <c r="F915" s="90"/>
      <c r="H915" s="120"/>
    </row>
    <row r="916" spans="1:8" s="119" customFormat="1" ht="12.75" x14ac:dyDescent="0.2">
      <c r="A916" s="196"/>
      <c r="B916" s="197"/>
      <c r="C916" s="198"/>
      <c r="D916" s="248"/>
      <c r="E916" s="266"/>
      <c r="F916" s="90"/>
      <c r="H916" s="120"/>
    </row>
    <row r="917" spans="1:8" s="119" customFormat="1" ht="12.75" x14ac:dyDescent="0.2">
      <c r="A917" s="196"/>
      <c r="B917" s="197"/>
      <c r="C917" s="198"/>
      <c r="D917" s="248"/>
      <c r="E917" s="266"/>
      <c r="F917" s="90"/>
      <c r="H917" s="120"/>
    </row>
    <row r="918" spans="1:8" s="119" customFormat="1" ht="12.75" x14ac:dyDescent="0.2">
      <c r="A918" s="196"/>
      <c r="B918" s="197"/>
      <c r="C918" s="198"/>
      <c r="D918" s="248"/>
      <c r="E918" s="266"/>
      <c r="F918" s="90"/>
      <c r="H918" s="120"/>
    </row>
    <row r="919" spans="1:8" s="119" customFormat="1" ht="12.75" x14ac:dyDescent="0.2">
      <c r="A919" s="196"/>
      <c r="B919" s="197"/>
      <c r="C919" s="198"/>
      <c r="D919" s="248"/>
      <c r="E919" s="266"/>
      <c r="F919" s="90"/>
      <c r="H919" s="120"/>
    </row>
    <row r="920" spans="1:8" s="119" customFormat="1" ht="12.75" x14ac:dyDescent="0.2">
      <c r="A920" s="196"/>
      <c r="B920" s="197"/>
      <c r="C920" s="198"/>
      <c r="D920" s="248"/>
      <c r="E920" s="266"/>
      <c r="F920" s="90"/>
      <c r="H920" s="120"/>
    </row>
    <row r="921" spans="1:8" s="119" customFormat="1" ht="12.75" x14ac:dyDescent="0.2">
      <c r="A921" s="196"/>
      <c r="B921" s="197"/>
      <c r="C921" s="198"/>
      <c r="D921" s="248"/>
      <c r="E921" s="266"/>
      <c r="F921" s="90"/>
      <c r="H921" s="120"/>
    </row>
    <row r="922" spans="1:8" s="119" customFormat="1" ht="12.75" x14ac:dyDescent="0.2">
      <c r="A922" s="196"/>
      <c r="B922" s="197"/>
      <c r="C922" s="198"/>
      <c r="D922" s="248"/>
      <c r="E922" s="266"/>
      <c r="F922" s="90"/>
      <c r="H922" s="120"/>
    </row>
    <row r="923" spans="1:8" s="119" customFormat="1" ht="12.75" x14ac:dyDescent="0.2">
      <c r="A923" s="196"/>
      <c r="B923" s="197"/>
      <c r="C923" s="198"/>
      <c r="D923" s="248"/>
      <c r="E923" s="266"/>
      <c r="F923" s="90"/>
      <c r="H923" s="120"/>
    </row>
    <row r="924" spans="1:8" s="119" customFormat="1" ht="12.75" x14ac:dyDescent="0.2">
      <c r="A924" s="196"/>
      <c r="B924" s="197"/>
      <c r="C924" s="198"/>
      <c r="D924" s="248"/>
      <c r="E924" s="266"/>
      <c r="F924" s="90"/>
      <c r="H924" s="120"/>
    </row>
    <row r="925" spans="1:8" s="119" customFormat="1" ht="12.75" x14ac:dyDescent="0.2">
      <c r="A925" s="196"/>
      <c r="B925" s="197"/>
      <c r="C925" s="198"/>
      <c r="D925" s="248"/>
      <c r="E925" s="266"/>
      <c r="F925" s="90"/>
      <c r="H925" s="120"/>
    </row>
    <row r="926" spans="1:8" s="119" customFormat="1" ht="12.75" x14ac:dyDescent="0.2">
      <c r="A926" s="196"/>
      <c r="B926" s="197"/>
      <c r="C926" s="198"/>
      <c r="D926" s="248"/>
      <c r="E926" s="266"/>
      <c r="F926" s="90"/>
      <c r="H926" s="120"/>
    </row>
    <row r="927" spans="1:8" s="119" customFormat="1" ht="12.75" x14ac:dyDescent="0.2">
      <c r="A927" s="196"/>
      <c r="B927" s="197"/>
      <c r="C927" s="198"/>
      <c r="D927" s="248"/>
      <c r="E927" s="266"/>
      <c r="F927" s="90"/>
      <c r="H927" s="120"/>
    </row>
    <row r="928" spans="1:8" s="119" customFormat="1" ht="12.75" x14ac:dyDescent="0.2">
      <c r="A928" s="196"/>
      <c r="B928" s="197"/>
      <c r="C928" s="198"/>
      <c r="D928" s="248"/>
      <c r="E928" s="266"/>
      <c r="F928" s="90"/>
      <c r="H928" s="120"/>
    </row>
    <row r="929" spans="1:8" s="119" customFormat="1" ht="12.75" x14ac:dyDescent="0.2">
      <c r="A929" s="196"/>
      <c r="B929" s="197"/>
      <c r="C929" s="198"/>
      <c r="D929" s="248"/>
      <c r="E929" s="266"/>
      <c r="F929" s="90"/>
      <c r="H929" s="120"/>
    </row>
    <row r="930" spans="1:8" s="119" customFormat="1" ht="12.75" x14ac:dyDescent="0.2">
      <c r="A930" s="196"/>
      <c r="B930" s="197"/>
      <c r="C930" s="198"/>
      <c r="D930" s="248"/>
      <c r="E930" s="266"/>
      <c r="F930" s="90"/>
      <c r="H930" s="120"/>
    </row>
    <row r="931" spans="1:8" s="119" customFormat="1" ht="12.75" x14ac:dyDescent="0.2">
      <c r="A931" s="196"/>
      <c r="B931" s="197"/>
      <c r="C931" s="198"/>
      <c r="D931" s="248"/>
      <c r="E931" s="266"/>
      <c r="F931" s="90"/>
      <c r="H931" s="120"/>
    </row>
    <row r="932" spans="1:8" s="119" customFormat="1" ht="12.75" x14ac:dyDescent="0.2">
      <c r="A932" s="196"/>
      <c r="B932" s="197"/>
      <c r="C932" s="198"/>
      <c r="D932" s="248"/>
      <c r="E932" s="266"/>
      <c r="F932" s="90"/>
      <c r="H932" s="120"/>
    </row>
    <row r="933" spans="1:8" s="119" customFormat="1" ht="12.75" x14ac:dyDescent="0.2">
      <c r="A933" s="196"/>
      <c r="B933" s="197"/>
      <c r="C933" s="198"/>
      <c r="D933" s="248"/>
      <c r="E933" s="266"/>
      <c r="F933" s="90"/>
      <c r="H933" s="120"/>
    </row>
    <row r="934" spans="1:8" s="119" customFormat="1" ht="12.75" x14ac:dyDescent="0.2">
      <c r="A934" s="196"/>
      <c r="B934" s="197"/>
      <c r="C934" s="198"/>
      <c r="D934" s="248"/>
      <c r="E934" s="266"/>
      <c r="F934" s="90"/>
      <c r="H934" s="120"/>
    </row>
    <row r="935" spans="1:8" s="119" customFormat="1" ht="12.75" x14ac:dyDescent="0.2">
      <c r="A935" s="196"/>
      <c r="B935" s="197"/>
      <c r="C935" s="198"/>
      <c r="D935" s="248"/>
      <c r="E935" s="266"/>
      <c r="F935" s="90"/>
      <c r="H935" s="120"/>
    </row>
    <row r="936" spans="1:8" s="119" customFormat="1" ht="12.75" x14ac:dyDescent="0.2">
      <c r="A936" s="196"/>
      <c r="B936" s="197"/>
      <c r="C936" s="198"/>
      <c r="D936" s="248"/>
      <c r="E936" s="266"/>
      <c r="F936" s="90"/>
      <c r="H936" s="120"/>
    </row>
    <row r="937" spans="1:8" s="119" customFormat="1" ht="12.75" x14ac:dyDescent="0.2">
      <c r="A937" s="196"/>
      <c r="B937" s="197"/>
      <c r="C937" s="198"/>
      <c r="D937" s="248"/>
      <c r="E937" s="266"/>
      <c r="F937" s="90"/>
      <c r="H937" s="120"/>
    </row>
    <row r="938" spans="1:8" s="119" customFormat="1" ht="12.75" x14ac:dyDescent="0.2">
      <c r="A938" s="196"/>
      <c r="B938" s="197"/>
      <c r="C938" s="198"/>
      <c r="D938" s="248"/>
      <c r="E938" s="266"/>
      <c r="F938" s="90"/>
      <c r="H938" s="120"/>
    </row>
    <row r="939" spans="1:8" s="119" customFormat="1" ht="12.75" x14ac:dyDescent="0.2">
      <c r="A939" s="196"/>
      <c r="B939" s="197"/>
      <c r="C939" s="198"/>
      <c r="D939" s="248"/>
      <c r="E939" s="266"/>
      <c r="F939" s="90"/>
      <c r="H939" s="120"/>
    </row>
    <row r="940" spans="1:8" s="119" customFormat="1" ht="12.75" x14ac:dyDescent="0.2">
      <c r="A940" s="196"/>
      <c r="B940" s="197"/>
      <c r="C940" s="198"/>
      <c r="D940" s="248"/>
      <c r="E940" s="266"/>
      <c r="F940" s="90"/>
      <c r="H940" s="120"/>
    </row>
    <row r="941" spans="1:8" s="119" customFormat="1" ht="12.75" x14ac:dyDescent="0.2">
      <c r="A941" s="196"/>
      <c r="B941" s="197"/>
      <c r="C941" s="198"/>
      <c r="D941" s="248"/>
      <c r="E941" s="266"/>
      <c r="F941" s="90"/>
      <c r="H941" s="120"/>
    </row>
    <row r="942" spans="1:8" s="119" customFormat="1" ht="12.75" x14ac:dyDescent="0.2">
      <c r="A942" s="196"/>
      <c r="B942" s="197"/>
      <c r="C942" s="198"/>
      <c r="D942" s="248"/>
      <c r="E942" s="266"/>
      <c r="F942" s="90"/>
      <c r="H942" s="120"/>
    </row>
    <row r="943" spans="1:8" s="119" customFormat="1" ht="12.75" x14ac:dyDescent="0.2">
      <c r="A943" s="196"/>
      <c r="B943" s="197"/>
      <c r="C943" s="198"/>
      <c r="D943" s="248"/>
      <c r="E943" s="266"/>
      <c r="F943" s="90"/>
      <c r="H943" s="120"/>
    </row>
    <row r="944" spans="1:8" s="119" customFormat="1" ht="12.75" x14ac:dyDescent="0.2">
      <c r="A944" s="196"/>
      <c r="B944" s="197"/>
      <c r="C944" s="198"/>
      <c r="D944" s="248"/>
      <c r="E944" s="266"/>
      <c r="F944" s="90"/>
      <c r="H944" s="120"/>
    </row>
    <row r="945" spans="1:8" s="119" customFormat="1" ht="12.75" x14ac:dyDescent="0.2">
      <c r="A945" s="196"/>
      <c r="B945" s="197"/>
      <c r="C945" s="198"/>
      <c r="D945" s="248"/>
      <c r="E945" s="266"/>
      <c r="F945" s="90"/>
      <c r="H945" s="120"/>
    </row>
    <row r="946" spans="1:8" s="119" customFormat="1" ht="12.75" x14ac:dyDescent="0.2">
      <c r="A946" s="196"/>
      <c r="B946" s="197"/>
      <c r="C946" s="198"/>
      <c r="D946" s="248"/>
      <c r="E946" s="266"/>
      <c r="F946" s="90"/>
      <c r="H946" s="120"/>
    </row>
    <row r="947" spans="1:8" s="119" customFormat="1" ht="12.75" x14ac:dyDescent="0.2">
      <c r="A947" s="196"/>
      <c r="B947" s="197"/>
      <c r="C947" s="198"/>
      <c r="D947" s="248"/>
      <c r="E947" s="266"/>
      <c r="F947" s="90"/>
      <c r="H947" s="120"/>
    </row>
    <row r="948" spans="1:8" s="119" customFormat="1" ht="12.75" x14ac:dyDescent="0.2">
      <c r="A948" s="196"/>
      <c r="B948" s="197"/>
      <c r="C948" s="198"/>
      <c r="D948" s="248"/>
      <c r="E948" s="266"/>
      <c r="F948" s="90"/>
      <c r="H948" s="120"/>
    </row>
    <row r="949" spans="1:8" s="119" customFormat="1" ht="12.75" x14ac:dyDescent="0.2">
      <c r="A949" s="196"/>
      <c r="B949" s="197"/>
      <c r="C949" s="198"/>
      <c r="D949" s="248"/>
      <c r="E949" s="266"/>
      <c r="F949" s="90"/>
      <c r="H949" s="120"/>
    </row>
    <row r="950" spans="1:8" s="119" customFormat="1" ht="12.75" x14ac:dyDescent="0.2">
      <c r="A950" s="196"/>
      <c r="B950" s="197"/>
      <c r="C950" s="198"/>
      <c r="D950" s="248"/>
      <c r="E950" s="266"/>
      <c r="F950" s="90"/>
      <c r="H950" s="120"/>
    </row>
    <row r="951" spans="1:8" s="119" customFormat="1" ht="12.75" x14ac:dyDescent="0.2">
      <c r="A951" s="196"/>
      <c r="B951" s="197"/>
      <c r="C951" s="198"/>
      <c r="D951" s="248"/>
      <c r="E951" s="266"/>
      <c r="F951" s="90"/>
      <c r="H951" s="120"/>
    </row>
    <row r="952" spans="1:8" s="119" customFormat="1" ht="12.75" x14ac:dyDescent="0.2">
      <c r="A952" s="196"/>
      <c r="B952" s="197"/>
      <c r="C952" s="198"/>
      <c r="D952" s="248"/>
      <c r="E952" s="266"/>
      <c r="F952" s="90"/>
      <c r="H952" s="120"/>
    </row>
    <row r="953" spans="1:8" s="119" customFormat="1" ht="12.75" x14ac:dyDescent="0.2">
      <c r="A953" s="196"/>
      <c r="B953" s="197"/>
      <c r="C953" s="198"/>
      <c r="D953" s="248"/>
      <c r="E953" s="266"/>
      <c r="F953" s="90"/>
      <c r="H953" s="120"/>
    </row>
    <row r="954" spans="1:8" s="119" customFormat="1" ht="12.75" x14ac:dyDescent="0.2">
      <c r="A954" s="196"/>
      <c r="B954" s="197"/>
      <c r="C954" s="198"/>
      <c r="D954" s="248"/>
      <c r="E954" s="266"/>
      <c r="F954" s="90"/>
      <c r="H954" s="120"/>
    </row>
    <row r="955" spans="1:8" s="119" customFormat="1" ht="12.75" x14ac:dyDescent="0.2">
      <c r="A955" s="196"/>
      <c r="B955" s="197"/>
      <c r="C955" s="198"/>
      <c r="D955" s="248"/>
      <c r="E955" s="266"/>
      <c r="F955" s="90"/>
      <c r="H955" s="120"/>
    </row>
    <row r="956" spans="1:8" s="119" customFormat="1" ht="12.75" x14ac:dyDescent="0.2">
      <c r="A956" s="196"/>
      <c r="B956" s="197"/>
      <c r="C956" s="198"/>
      <c r="D956" s="248"/>
      <c r="E956" s="266"/>
      <c r="F956" s="90"/>
      <c r="H956" s="120"/>
    </row>
    <row r="957" spans="1:8" s="119" customFormat="1" ht="12.75" x14ac:dyDescent="0.2">
      <c r="A957" s="196"/>
      <c r="B957" s="197"/>
      <c r="C957" s="198"/>
      <c r="D957" s="248"/>
      <c r="E957" s="266"/>
      <c r="F957" s="90"/>
      <c r="H957" s="120"/>
    </row>
    <row r="958" spans="1:8" s="119" customFormat="1" ht="12.75" x14ac:dyDescent="0.2">
      <c r="A958" s="196"/>
      <c r="B958" s="197"/>
      <c r="C958" s="198"/>
      <c r="D958" s="248"/>
      <c r="E958" s="266"/>
      <c r="F958" s="90"/>
      <c r="H958" s="120"/>
    </row>
    <row r="959" spans="1:8" s="119" customFormat="1" ht="12.75" x14ac:dyDescent="0.2">
      <c r="A959" s="196"/>
      <c r="B959" s="197"/>
      <c r="C959" s="198"/>
      <c r="D959" s="248"/>
      <c r="E959" s="266"/>
      <c r="F959" s="90"/>
      <c r="H959" s="120"/>
    </row>
    <row r="960" spans="1:8" s="119" customFormat="1" ht="12.75" x14ac:dyDescent="0.2">
      <c r="A960" s="196"/>
      <c r="B960" s="197"/>
      <c r="C960" s="198"/>
      <c r="D960" s="248"/>
      <c r="E960" s="266"/>
      <c r="F960" s="90"/>
      <c r="H960" s="120"/>
    </row>
    <row r="961" spans="1:8" s="119" customFormat="1" ht="12.75" x14ac:dyDescent="0.2">
      <c r="A961" s="196"/>
      <c r="B961" s="197"/>
      <c r="C961" s="198"/>
      <c r="D961" s="248"/>
      <c r="E961" s="266"/>
      <c r="F961" s="90"/>
      <c r="H961" s="120"/>
    </row>
    <row r="962" spans="1:8" s="119" customFormat="1" ht="12.75" x14ac:dyDescent="0.2">
      <c r="A962" s="196"/>
      <c r="B962" s="197"/>
      <c r="C962" s="198"/>
      <c r="D962" s="248"/>
      <c r="E962" s="266"/>
      <c r="F962" s="90"/>
      <c r="H962" s="120"/>
    </row>
    <row r="963" spans="1:8" s="119" customFormat="1" ht="12.75" x14ac:dyDescent="0.2">
      <c r="A963" s="196"/>
      <c r="B963" s="197"/>
      <c r="C963" s="198"/>
      <c r="D963" s="248"/>
      <c r="E963" s="266"/>
      <c r="F963" s="90"/>
      <c r="H963" s="120"/>
    </row>
    <row r="964" spans="1:8" s="119" customFormat="1" ht="12.75" x14ac:dyDescent="0.2">
      <c r="A964" s="196"/>
      <c r="B964" s="197"/>
      <c r="C964" s="198"/>
      <c r="D964" s="248"/>
      <c r="E964" s="266"/>
      <c r="F964" s="90"/>
      <c r="H964" s="120"/>
    </row>
    <row r="965" spans="1:8" s="119" customFormat="1" ht="12.75" x14ac:dyDescent="0.2">
      <c r="A965" s="196"/>
      <c r="B965" s="197"/>
      <c r="C965" s="198"/>
      <c r="D965" s="248"/>
      <c r="E965" s="266"/>
      <c r="F965" s="90"/>
      <c r="H965" s="120"/>
    </row>
    <row r="966" spans="1:8" s="119" customFormat="1" ht="12.75" x14ac:dyDescent="0.2">
      <c r="A966" s="196"/>
      <c r="B966" s="197"/>
      <c r="C966" s="198"/>
      <c r="D966" s="248"/>
      <c r="E966" s="266"/>
      <c r="F966" s="90"/>
      <c r="H966" s="120"/>
    </row>
    <row r="967" spans="1:8" s="119" customFormat="1" ht="12.75" x14ac:dyDescent="0.2">
      <c r="A967" s="196"/>
      <c r="B967" s="197"/>
      <c r="C967" s="198"/>
      <c r="D967" s="248"/>
      <c r="E967" s="266"/>
      <c r="F967" s="90"/>
      <c r="H967" s="120"/>
    </row>
    <row r="968" spans="1:8" s="119" customFormat="1" ht="12.75" x14ac:dyDescent="0.2">
      <c r="A968" s="196"/>
      <c r="B968" s="197"/>
      <c r="C968" s="198"/>
      <c r="D968" s="248"/>
      <c r="E968" s="266"/>
      <c r="F968" s="90"/>
      <c r="H968" s="120"/>
    </row>
    <row r="969" spans="1:8" s="119" customFormat="1" ht="12.75" x14ac:dyDescent="0.2">
      <c r="A969" s="196"/>
      <c r="B969" s="197"/>
      <c r="C969" s="198"/>
      <c r="D969" s="248"/>
      <c r="E969" s="266"/>
      <c r="F969" s="90"/>
      <c r="H969" s="120"/>
    </row>
    <row r="970" spans="1:8" s="119" customFormat="1" ht="12.75" x14ac:dyDescent="0.2">
      <c r="A970" s="196"/>
      <c r="B970" s="197"/>
      <c r="C970" s="198"/>
      <c r="D970" s="248"/>
      <c r="E970" s="266"/>
      <c r="F970" s="90"/>
      <c r="H970" s="120"/>
    </row>
    <row r="971" spans="1:8" s="119" customFormat="1" ht="12.75" x14ac:dyDescent="0.2">
      <c r="A971" s="196"/>
      <c r="B971" s="197"/>
      <c r="C971" s="198"/>
      <c r="D971" s="248"/>
      <c r="E971" s="266"/>
      <c r="F971" s="90"/>
      <c r="H971" s="120"/>
    </row>
    <row r="972" spans="1:8" s="119" customFormat="1" ht="12.75" x14ac:dyDescent="0.2">
      <c r="A972" s="196"/>
      <c r="B972" s="197"/>
      <c r="C972" s="198"/>
      <c r="D972" s="248"/>
      <c r="E972" s="266"/>
      <c r="F972" s="90"/>
      <c r="H972" s="120"/>
    </row>
    <row r="973" spans="1:8" s="119" customFormat="1" ht="12.75" x14ac:dyDescent="0.2">
      <c r="A973" s="196"/>
      <c r="B973" s="197"/>
      <c r="C973" s="198"/>
      <c r="D973" s="248"/>
      <c r="E973" s="266"/>
      <c r="F973" s="90"/>
      <c r="H973" s="120"/>
    </row>
    <row r="974" spans="1:8" s="119" customFormat="1" ht="12.75" x14ac:dyDescent="0.2">
      <c r="A974" s="196"/>
      <c r="B974" s="197"/>
      <c r="C974" s="198"/>
      <c r="D974" s="248"/>
      <c r="E974" s="266"/>
      <c r="F974" s="90"/>
      <c r="H974" s="120"/>
    </row>
    <row r="975" spans="1:8" s="119" customFormat="1" ht="12.75" x14ac:dyDescent="0.2">
      <c r="A975" s="196"/>
      <c r="B975" s="197"/>
      <c r="C975" s="198"/>
      <c r="D975" s="248"/>
      <c r="E975" s="266"/>
      <c r="F975" s="90"/>
      <c r="H975" s="120"/>
    </row>
    <row r="976" spans="1:8" s="119" customFormat="1" ht="12.75" x14ac:dyDescent="0.2">
      <c r="A976" s="196"/>
      <c r="B976" s="197"/>
      <c r="C976" s="198"/>
      <c r="D976" s="248"/>
      <c r="E976" s="266"/>
      <c r="F976" s="90"/>
      <c r="H976" s="120"/>
    </row>
    <row r="977" spans="1:8" s="119" customFormat="1" ht="12.75" x14ac:dyDescent="0.2">
      <c r="A977" s="196"/>
      <c r="B977" s="197"/>
      <c r="C977" s="198"/>
      <c r="D977" s="248"/>
      <c r="E977" s="266"/>
      <c r="F977" s="90"/>
      <c r="H977" s="120"/>
    </row>
    <row r="978" spans="1:8" s="119" customFormat="1" ht="12.75" x14ac:dyDescent="0.2">
      <c r="A978" s="196"/>
      <c r="B978" s="197"/>
      <c r="C978" s="198"/>
      <c r="D978" s="248"/>
      <c r="E978" s="266"/>
      <c r="F978" s="90"/>
      <c r="H978" s="120"/>
    </row>
    <row r="979" spans="1:8" s="119" customFormat="1" ht="12.75" x14ac:dyDescent="0.2">
      <c r="A979" s="196"/>
      <c r="B979" s="197"/>
      <c r="C979" s="198"/>
      <c r="D979" s="248"/>
      <c r="E979" s="266"/>
      <c r="F979" s="90"/>
      <c r="H979" s="120"/>
    </row>
    <row r="980" spans="1:8" s="119" customFormat="1" ht="12.75" x14ac:dyDescent="0.2">
      <c r="A980" s="196"/>
      <c r="B980" s="197"/>
      <c r="C980" s="198"/>
      <c r="D980" s="248"/>
      <c r="E980" s="266"/>
      <c r="F980" s="90"/>
      <c r="H980" s="120"/>
    </row>
    <row r="981" spans="1:8" s="119" customFormat="1" ht="12.75" x14ac:dyDescent="0.2">
      <c r="A981" s="196"/>
      <c r="B981" s="197"/>
      <c r="C981" s="198"/>
      <c r="D981" s="248"/>
      <c r="E981" s="266"/>
      <c r="F981" s="90"/>
      <c r="H981" s="120"/>
    </row>
    <row r="982" spans="1:8" s="119" customFormat="1" ht="12.75" x14ac:dyDescent="0.2">
      <c r="A982" s="196"/>
      <c r="B982" s="197"/>
      <c r="C982" s="198"/>
      <c r="D982" s="248"/>
      <c r="E982" s="266"/>
      <c r="F982" s="90"/>
      <c r="H982" s="120"/>
    </row>
    <row r="983" spans="1:8" s="119" customFormat="1" ht="12.75" x14ac:dyDescent="0.2">
      <c r="A983" s="196"/>
      <c r="B983" s="197"/>
      <c r="C983" s="198"/>
      <c r="D983" s="248"/>
      <c r="E983" s="266"/>
      <c r="F983" s="90"/>
      <c r="H983" s="120"/>
    </row>
    <row r="984" spans="1:8" s="119" customFormat="1" ht="12.75" x14ac:dyDescent="0.2">
      <c r="A984" s="196"/>
      <c r="B984" s="197"/>
      <c r="C984" s="198"/>
      <c r="D984" s="248"/>
      <c r="E984" s="266"/>
      <c r="F984" s="90"/>
      <c r="H984" s="120"/>
    </row>
    <row r="985" spans="1:8" s="119" customFormat="1" ht="12.75" x14ac:dyDescent="0.2">
      <c r="A985" s="196"/>
      <c r="B985" s="197"/>
      <c r="C985" s="198"/>
      <c r="D985" s="248"/>
      <c r="E985" s="266"/>
      <c r="F985" s="90"/>
      <c r="H985" s="120"/>
    </row>
    <row r="986" spans="1:8" s="119" customFormat="1" ht="12.75" x14ac:dyDescent="0.2">
      <c r="A986" s="196"/>
      <c r="B986" s="197"/>
      <c r="C986" s="198"/>
      <c r="D986" s="248"/>
      <c r="E986" s="266"/>
      <c r="F986" s="90"/>
      <c r="H986" s="120"/>
    </row>
    <row r="987" spans="1:8" s="119" customFormat="1" ht="12.75" x14ac:dyDescent="0.2">
      <c r="A987" s="196"/>
      <c r="B987" s="197"/>
      <c r="C987" s="198"/>
      <c r="D987" s="248"/>
      <c r="E987" s="266"/>
      <c r="F987" s="90"/>
      <c r="H987" s="120"/>
    </row>
    <row r="988" spans="1:8" s="119" customFormat="1" ht="12.75" x14ac:dyDescent="0.2">
      <c r="A988" s="196"/>
      <c r="B988" s="197"/>
      <c r="C988" s="198"/>
      <c r="D988" s="248"/>
      <c r="E988" s="266"/>
      <c r="F988" s="90"/>
      <c r="H988" s="120"/>
    </row>
    <row r="989" spans="1:8" s="119" customFormat="1" ht="12.75" x14ac:dyDescent="0.2">
      <c r="A989" s="196"/>
      <c r="B989" s="197"/>
      <c r="C989" s="198"/>
      <c r="D989" s="248"/>
      <c r="E989" s="266"/>
      <c r="F989" s="90"/>
      <c r="H989" s="120"/>
    </row>
    <row r="990" spans="1:8" s="119" customFormat="1" ht="12.75" x14ac:dyDescent="0.2">
      <c r="A990" s="196"/>
      <c r="B990" s="197"/>
      <c r="C990" s="198"/>
      <c r="D990" s="248"/>
      <c r="E990" s="266"/>
      <c r="F990" s="90"/>
      <c r="H990" s="120"/>
    </row>
    <row r="991" spans="1:8" s="119" customFormat="1" ht="12.75" x14ac:dyDescent="0.2">
      <c r="A991" s="196"/>
      <c r="B991" s="197"/>
      <c r="C991" s="198"/>
      <c r="D991" s="248"/>
      <c r="E991" s="266"/>
      <c r="F991" s="90"/>
      <c r="H991" s="120"/>
    </row>
    <row r="992" spans="1:8" s="119" customFormat="1" ht="12.75" x14ac:dyDescent="0.2">
      <c r="A992" s="196"/>
      <c r="B992" s="197"/>
      <c r="C992" s="198"/>
      <c r="D992" s="248"/>
      <c r="E992" s="266"/>
      <c r="F992" s="90"/>
      <c r="H992" s="120"/>
    </row>
    <row r="993" spans="1:8" s="119" customFormat="1" ht="12.75" x14ac:dyDescent="0.2">
      <c r="A993" s="196"/>
      <c r="B993" s="197"/>
      <c r="C993" s="198"/>
      <c r="D993" s="248"/>
      <c r="E993" s="266"/>
      <c r="F993" s="90"/>
      <c r="H993" s="120"/>
    </row>
    <row r="994" spans="1:8" s="119" customFormat="1" ht="12.75" x14ac:dyDescent="0.2">
      <c r="A994" s="196"/>
      <c r="B994" s="197"/>
      <c r="C994" s="198"/>
      <c r="D994" s="248"/>
      <c r="E994" s="266"/>
      <c r="F994" s="90"/>
      <c r="H994" s="120"/>
    </row>
    <row r="995" spans="1:8" s="119" customFormat="1" ht="12.75" x14ac:dyDescent="0.2">
      <c r="A995" s="196"/>
      <c r="B995" s="197"/>
      <c r="C995" s="198"/>
      <c r="D995" s="248"/>
      <c r="E995" s="266"/>
      <c r="F995" s="90"/>
      <c r="H995" s="120"/>
    </row>
    <row r="996" spans="1:8" s="119" customFormat="1" ht="12.75" x14ac:dyDescent="0.2">
      <c r="A996" s="196"/>
      <c r="B996" s="197"/>
      <c r="C996" s="198"/>
      <c r="D996" s="248"/>
      <c r="E996" s="266"/>
      <c r="F996" s="90"/>
      <c r="H996" s="120"/>
    </row>
    <row r="997" spans="1:8" s="119" customFormat="1" ht="12.75" x14ac:dyDescent="0.2">
      <c r="A997" s="196"/>
      <c r="B997" s="197"/>
      <c r="C997" s="198"/>
      <c r="D997" s="248"/>
      <c r="E997" s="266"/>
      <c r="F997" s="90"/>
      <c r="H997" s="120"/>
    </row>
    <row r="998" spans="1:8" s="119" customFormat="1" ht="12.75" x14ac:dyDescent="0.2">
      <c r="A998" s="196"/>
      <c r="B998" s="197"/>
      <c r="C998" s="198"/>
      <c r="D998" s="248"/>
      <c r="E998" s="266"/>
      <c r="F998" s="90"/>
      <c r="H998" s="120"/>
    </row>
    <row r="999" spans="1:8" s="119" customFormat="1" ht="12.75" x14ac:dyDescent="0.2">
      <c r="A999" s="196"/>
      <c r="B999" s="197"/>
      <c r="C999" s="198"/>
      <c r="D999" s="248"/>
      <c r="E999" s="266"/>
      <c r="F999" s="90"/>
      <c r="H999" s="120"/>
    </row>
    <row r="1000" spans="1:8" s="119" customFormat="1" ht="12.75" x14ac:dyDescent="0.2">
      <c r="A1000" s="196"/>
      <c r="B1000" s="197"/>
      <c r="C1000" s="198"/>
      <c r="D1000" s="248"/>
      <c r="E1000" s="266"/>
      <c r="F1000" s="90"/>
      <c r="H1000" s="120"/>
    </row>
    <row r="1001" spans="1:8" s="119" customFormat="1" ht="12.75" x14ac:dyDescent="0.2">
      <c r="A1001" s="196"/>
      <c r="B1001" s="197"/>
      <c r="C1001" s="198"/>
      <c r="D1001" s="248"/>
      <c r="E1001" s="266"/>
      <c r="F1001" s="90"/>
      <c r="H1001" s="120"/>
    </row>
    <row r="1002" spans="1:8" s="119" customFormat="1" ht="12.75" x14ac:dyDescent="0.2">
      <c r="A1002" s="196"/>
      <c r="B1002" s="197"/>
      <c r="C1002" s="198"/>
      <c r="D1002" s="248"/>
      <c r="E1002" s="266"/>
      <c r="F1002" s="90"/>
      <c r="H1002" s="120"/>
    </row>
    <row r="1003" spans="1:8" s="119" customFormat="1" ht="12.75" x14ac:dyDescent="0.2">
      <c r="A1003" s="196"/>
      <c r="B1003" s="197"/>
      <c r="C1003" s="198"/>
      <c r="D1003" s="248"/>
      <c r="E1003" s="266"/>
      <c r="F1003" s="90"/>
      <c r="H1003" s="120"/>
    </row>
    <row r="1004" spans="1:8" s="119" customFormat="1" ht="12.75" x14ac:dyDescent="0.2">
      <c r="A1004" s="196"/>
      <c r="B1004" s="197"/>
      <c r="C1004" s="198"/>
      <c r="D1004" s="248"/>
      <c r="E1004" s="266"/>
      <c r="F1004" s="90"/>
      <c r="H1004" s="120"/>
    </row>
    <row r="1005" spans="1:8" s="119" customFormat="1" ht="12.75" x14ac:dyDescent="0.2">
      <c r="A1005" s="196"/>
      <c r="B1005" s="197"/>
      <c r="C1005" s="198"/>
      <c r="D1005" s="248"/>
      <c r="E1005" s="266"/>
      <c r="F1005" s="90"/>
      <c r="H1005" s="120"/>
    </row>
    <row r="1006" spans="1:8" s="119" customFormat="1" ht="12.75" x14ac:dyDescent="0.2">
      <c r="A1006" s="196"/>
      <c r="B1006" s="197"/>
      <c r="C1006" s="198"/>
      <c r="D1006" s="248"/>
      <c r="E1006" s="266"/>
      <c r="F1006" s="90"/>
      <c r="H1006" s="120"/>
    </row>
    <row r="1007" spans="1:8" s="119" customFormat="1" ht="12.75" x14ac:dyDescent="0.2">
      <c r="A1007" s="196"/>
      <c r="B1007" s="197"/>
      <c r="C1007" s="198"/>
      <c r="D1007" s="248"/>
      <c r="E1007" s="266"/>
      <c r="F1007" s="90"/>
      <c r="H1007" s="120"/>
    </row>
    <row r="1008" spans="1:8" s="119" customFormat="1" ht="12.75" x14ac:dyDescent="0.2">
      <c r="A1008" s="196"/>
      <c r="B1008" s="197"/>
      <c r="C1008" s="198"/>
      <c r="D1008" s="248"/>
      <c r="E1008" s="266"/>
      <c r="F1008" s="90"/>
      <c r="H1008" s="120"/>
    </row>
    <row r="1009" spans="1:8" s="119" customFormat="1" ht="12.75" x14ac:dyDescent="0.2">
      <c r="A1009" s="196"/>
      <c r="B1009" s="197"/>
      <c r="C1009" s="198"/>
      <c r="D1009" s="248"/>
      <c r="E1009" s="266"/>
      <c r="F1009" s="90"/>
      <c r="H1009" s="120"/>
    </row>
    <row r="1010" spans="1:8" s="119" customFormat="1" ht="12.75" x14ac:dyDescent="0.2">
      <c r="A1010" s="196"/>
      <c r="B1010" s="197"/>
      <c r="C1010" s="198"/>
      <c r="D1010" s="248"/>
      <c r="E1010" s="266"/>
      <c r="F1010" s="90"/>
      <c r="H1010" s="120"/>
    </row>
    <row r="1011" spans="1:8" s="119" customFormat="1" ht="12.75" x14ac:dyDescent="0.2">
      <c r="A1011" s="196"/>
      <c r="B1011" s="197"/>
      <c r="C1011" s="198"/>
      <c r="D1011" s="248"/>
      <c r="E1011" s="266"/>
      <c r="F1011" s="90"/>
      <c r="H1011" s="120"/>
    </row>
    <row r="1012" spans="1:8" s="119" customFormat="1" ht="12.75" x14ac:dyDescent="0.2">
      <c r="A1012" s="196"/>
      <c r="B1012" s="197"/>
      <c r="C1012" s="198"/>
      <c r="D1012" s="248"/>
      <c r="E1012" s="266"/>
      <c r="F1012" s="90"/>
      <c r="H1012" s="120"/>
    </row>
    <row r="1013" spans="1:8" s="119" customFormat="1" ht="12.75" x14ac:dyDescent="0.2">
      <c r="A1013" s="196"/>
      <c r="B1013" s="197"/>
      <c r="C1013" s="198"/>
      <c r="D1013" s="248"/>
      <c r="E1013" s="266"/>
      <c r="F1013" s="90"/>
      <c r="H1013" s="120"/>
    </row>
    <row r="1014" spans="1:8" s="119" customFormat="1" ht="12.75" x14ac:dyDescent="0.2">
      <c r="A1014" s="196"/>
      <c r="B1014" s="197"/>
      <c r="C1014" s="198"/>
      <c r="D1014" s="248"/>
      <c r="E1014" s="266"/>
      <c r="F1014" s="90"/>
      <c r="H1014" s="120"/>
    </row>
    <row r="1015" spans="1:8" s="119" customFormat="1" ht="12.75" x14ac:dyDescent="0.2">
      <c r="A1015" s="196"/>
      <c r="B1015" s="197"/>
      <c r="C1015" s="198"/>
      <c r="D1015" s="248"/>
      <c r="E1015" s="266"/>
      <c r="F1015" s="90"/>
      <c r="H1015" s="120"/>
    </row>
    <row r="1016" spans="1:8" s="119" customFormat="1" ht="12.75" x14ac:dyDescent="0.2">
      <c r="A1016" s="196"/>
      <c r="B1016" s="197"/>
      <c r="C1016" s="198"/>
      <c r="D1016" s="248"/>
      <c r="E1016" s="266"/>
      <c r="F1016" s="90"/>
      <c r="H1016" s="120"/>
    </row>
    <row r="1017" spans="1:8" s="119" customFormat="1" ht="12.75" x14ac:dyDescent="0.2">
      <c r="A1017" s="196"/>
      <c r="B1017" s="197"/>
      <c r="C1017" s="198"/>
      <c r="D1017" s="248"/>
      <c r="E1017" s="266"/>
      <c r="F1017" s="90"/>
      <c r="H1017" s="120"/>
    </row>
    <row r="1018" spans="1:8" s="119" customFormat="1" ht="12.75" x14ac:dyDescent="0.2">
      <c r="A1018" s="196"/>
      <c r="B1018" s="197"/>
      <c r="C1018" s="198"/>
      <c r="D1018" s="248"/>
      <c r="E1018" s="266"/>
      <c r="F1018" s="90"/>
      <c r="H1018" s="120"/>
    </row>
    <row r="1019" spans="1:8" s="119" customFormat="1" ht="12.75" x14ac:dyDescent="0.2">
      <c r="A1019" s="196"/>
      <c r="B1019" s="197"/>
      <c r="C1019" s="198"/>
      <c r="D1019" s="248"/>
      <c r="E1019" s="266"/>
      <c r="F1019" s="90"/>
      <c r="H1019" s="120"/>
    </row>
    <row r="1020" spans="1:8" s="119" customFormat="1" ht="12.75" x14ac:dyDescent="0.2">
      <c r="A1020" s="196"/>
      <c r="B1020" s="197"/>
      <c r="C1020" s="198"/>
      <c r="D1020" s="248"/>
      <c r="E1020" s="266"/>
      <c r="F1020" s="90"/>
      <c r="H1020" s="120"/>
    </row>
    <row r="1021" spans="1:8" s="119" customFormat="1" ht="12.75" x14ac:dyDescent="0.2">
      <c r="A1021" s="196"/>
      <c r="B1021" s="197"/>
      <c r="C1021" s="198"/>
      <c r="D1021" s="248"/>
      <c r="E1021" s="266"/>
      <c r="F1021" s="90"/>
      <c r="H1021" s="120"/>
    </row>
    <row r="1022" spans="1:8" s="119" customFormat="1" ht="12.75" x14ac:dyDescent="0.2">
      <c r="A1022" s="196"/>
      <c r="B1022" s="197"/>
      <c r="C1022" s="198"/>
      <c r="D1022" s="248"/>
      <c r="E1022" s="266"/>
      <c r="F1022" s="90"/>
      <c r="H1022" s="120"/>
    </row>
    <row r="1023" spans="1:8" s="119" customFormat="1" ht="12.75" x14ac:dyDescent="0.2">
      <c r="A1023" s="196"/>
      <c r="B1023" s="197"/>
      <c r="C1023" s="198"/>
      <c r="D1023" s="248"/>
      <c r="E1023" s="266"/>
      <c r="F1023" s="90"/>
      <c r="H1023" s="120"/>
    </row>
    <row r="1024" spans="1:8" s="119" customFormat="1" ht="12.75" x14ac:dyDescent="0.2">
      <c r="A1024" s="196"/>
      <c r="B1024" s="197"/>
      <c r="C1024" s="198"/>
      <c r="D1024" s="248"/>
      <c r="E1024" s="266"/>
      <c r="F1024" s="90"/>
      <c r="H1024" s="120"/>
    </row>
    <row r="1025" spans="1:8" s="119" customFormat="1" ht="12.75" x14ac:dyDescent="0.2">
      <c r="A1025" s="196"/>
      <c r="B1025" s="197"/>
      <c r="C1025" s="198"/>
      <c r="D1025" s="248"/>
      <c r="E1025" s="266"/>
      <c r="F1025" s="90"/>
      <c r="H1025" s="120"/>
    </row>
    <row r="1026" spans="1:8" s="119" customFormat="1" ht="12.75" x14ac:dyDescent="0.2">
      <c r="A1026" s="196"/>
      <c r="B1026" s="197"/>
      <c r="C1026" s="198"/>
      <c r="D1026" s="248"/>
      <c r="E1026" s="266"/>
      <c r="F1026" s="90"/>
      <c r="H1026" s="120"/>
    </row>
    <row r="1027" spans="1:8" s="119" customFormat="1" ht="12.75" x14ac:dyDescent="0.2">
      <c r="A1027" s="196"/>
      <c r="B1027" s="197"/>
      <c r="C1027" s="198"/>
      <c r="D1027" s="248"/>
      <c r="E1027" s="266"/>
      <c r="F1027" s="90"/>
      <c r="H1027" s="120"/>
    </row>
    <row r="1028" spans="1:8" s="119" customFormat="1" ht="12.75" x14ac:dyDescent="0.2">
      <c r="A1028" s="196"/>
      <c r="B1028" s="197"/>
      <c r="C1028" s="198"/>
      <c r="D1028" s="248"/>
      <c r="E1028" s="266"/>
      <c r="F1028" s="90"/>
      <c r="H1028" s="120"/>
    </row>
    <row r="1029" spans="1:8" s="119" customFormat="1" ht="12.75" x14ac:dyDescent="0.2">
      <c r="A1029" s="196"/>
      <c r="B1029" s="197"/>
      <c r="C1029" s="198"/>
      <c r="D1029" s="248"/>
      <c r="E1029" s="266"/>
      <c r="F1029" s="90"/>
      <c r="H1029" s="120"/>
    </row>
    <row r="1030" spans="1:8" s="119" customFormat="1" ht="12.75" x14ac:dyDescent="0.2">
      <c r="A1030" s="196"/>
      <c r="B1030" s="197"/>
      <c r="C1030" s="198"/>
      <c r="D1030" s="248"/>
      <c r="E1030" s="266"/>
      <c r="F1030" s="90"/>
      <c r="H1030" s="120"/>
    </row>
    <row r="1031" spans="1:8" s="119" customFormat="1" ht="12.75" x14ac:dyDescent="0.2">
      <c r="A1031" s="196"/>
      <c r="B1031" s="197"/>
      <c r="C1031" s="198"/>
      <c r="D1031" s="248"/>
      <c r="E1031" s="266"/>
      <c r="F1031" s="90"/>
      <c r="H1031" s="120"/>
    </row>
    <row r="1032" spans="1:8" s="119" customFormat="1" ht="12.75" x14ac:dyDescent="0.2">
      <c r="A1032" s="196"/>
      <c r="B1032" s="197"/>
      <c r="C1032" s="198"/>
      <c r="D1032" s="248"/>
      <c r="E1032" s="266"/>
      <c r="F1032" s="90"/>
      <c r="H1032" s="120"/>
    </row>
    <row r="1033" spans="1:8" s="119" customFormat="1" ht="12.75" x14ac:dyDescent="0.2">
      <c r="A1033" s="196"/>
      <c r="B1033" s="197"/>
      <c r="C1033" s="198"/>
      <c r="D1033" s="248"/>
      <c r="E1033" s="266"/>
      <c r="F1033" s="90"/>
      <c r="H1033" s="120"/>
    </row>
    <row r="1034" spans="1:8" s="119" customFormat="1" ht="12.75" x14ac:dyDescent="0.2">
      <c r="A1034" s="196"/>
      <c r="B1034" s="197"/>
      <c r="C1034" s="198"/>
      <c r="D1034" s="248"/>
      <c r="E1034" s="266"/>
      <c r="F1034" s="90"/>
      <c r="H1034" s="120"/>
    </row>
    <row r="1035" spans="1:8" s="119" customFormat="1" ht="12.75" x14ac:dyDescent="0.2">
      <c r="A1035" s="196"/>
      <c r="B1035" s="197"/>
      <c r="C1035" s="198"/>
      <c r="D1035" s="248"/>
      <c r="E1035" s="266"/>
      <c r="F1035" s="90"/>
      <c r="H1035" s="120"/>
    </row>
    <row r="1036" spans="1:8" s="119" customFormat="1" ht="12.75" x14ac:dyDescent="0.2">
      <c r="A1036" s="196"/>
      <c r="B1036" s="197"/>
      <c r="C1036" s="198"/>
      <c r="D1036" s="248"/>
      <c r="E1036" s="266"/>
      <c r="F1036" s="90"/>
      <c r="H1036" s="120"/>
    </row>
    <row r="1037" spans="1:8" s="119" customFormat="1" ht="12.75" x14ac:dyDescent="0.2">
      <c r="A1037" s="196"/>
      <c r="B1037" s="197"/>
      <c r="C1037" s="198"/>
      <c r="D1037" s="248"/>
      <c r="E1037" s="266"/>
      <c r="F1037" s="90"/>
      <c r="H1037" s="120"/>
    </row>
    <row r="1038" spans="1:8" s="119" customFormat="1" ht="12.75" x14ac:dyDescent="0.2">
      <c r="A1038" s="196"/>
      <c r="B1038" s="197"/>
      <c r="C1038" s="198"/>
      <c r="D1038" s="248"/>
      <c r="E1038" s="266"/>
      <c r="F1038" s="90"/>
      <c r="H1038" s="120"/>
    </row>
    <row r="1039" spans="1:8" s="119" customFormat="1" ht="12.75" x14ac:dyDescent="0.2">
      <c r="A1039" s="207"/>
      <c r="B1039" s="197"/>
      <c r="C1039" s="198"/>
      <c r="D1039" s="248"/>
      <c r="E1039" s="266"/>
      <c r="F1039" s="90"/>
      <c r="H1039" s="120"/>
    </row>
    <row r="1040" spans="1:8" s="119" customFormat="1" ht="12.75" x14ac:dyDescent="0.2">
      <c r="A1040" s="207"/>
      <c r="B1040" s="197"/>
      <c r="C1040" s="198"/>
      <c r="D1040" s="248"/>
      <c r="E1040" s="266"/>
      <c r="F1040" s="90"/>
      <c r="H1040" s="120"/>
    </row>
    <row r="1041" spans="1:8" s="119" customFormat="1" ht="12.75" x14ac:dyDescent="0.2">
      <c r="A1041" s="207"/>
      <c r="B1041" s="197"/>
      <c r="C1041" s="198"/>
      <c r="D1041" s="248"/>
      <c r="E1041" s="266"/>
      <c r="F1041" s="90"/>
      <c r="H1041" s="120"/>
    </row>
    <row r="1042" spans="1:8" s="119" customFormat="1" ht="12.75" x14ac:dyDescent="0.2">
      <c r="A1042" s="207"/>
      <c r="B1042" s="197"/>
      <c r="C1042" s="198"/>
      <c r="D1042" s="248"/>
      <c r="E1042" s="266"/>
      <c r="F1042" s="90"/>
      <c r="H1042" s="120"/>
    </row>
    <row r="1043" spans="1:8" s="119" customFormat="1" ht="12.75" x14ac:dyDescent="0.2">
      <c r="A1043" s="207"/>
      <c r="B1043" s="197"/>
      <c r="C1043" s="198"/>
      <c r="D1043" s="248"/>
      <c r="E1043" s="266"/>
      <c r="F1043" s="90"/>
      <c r="H1043" s="120"/>
    </row>
    <row r="1044" spans="1:8" s="119" customFormat="1" ht="12.75" x14ac:dyDescent="0.2">
      <c r="A1044" s="207"/>
      <c r="B1044" s="197"/>
      <c r="C1044" s="198"/>
      <c r="D1044" s="248"/>
      <c r="E1044" s="266"/>
      <c r="F1044" s="90"/>
      <c r="H1044" s="120"/>
    </row>
    <row r="1045" spans="1:8" s="119" customFormat="1" ht="12.75" x14ac:dyDescent="0.2">
      <c r="A1045" s="207"/>
      <c r="B1045" s="197"/>
      <c r="C1045" s="198"/>
      <c r="D1045" s="248"/>
      <c r="E1045" s="266"/>
      <c r="F1045" s="90"/>
      <c r="H1045" s="120"/>
    </row>
    <row r="1046" spans="1:8" s="119" customFormat="1" ht="12.75" x14ac:dyDescent="0.2">
      <c r="A1046" s="207"/>
      <c r="B1046" s="197"/>
      <c r="C1046" s="198"/>
      <c r="D1046" s="248"/>
      <c r="E1046" s="266"/>
      <c r="F1046" s="90"/>
      <c r="H1046" s="120"/>
    </row>
    <row r="1047" spans="1:8" s="119" customFormat="1" ht="12.75" x14ac:dyDescent="0.2">
      <c r="A1047" s="207"/>
      <c r="B1047" s="197"/>
      <c r="C1047" s="198"/>
      <c r="D1047" s="248"/>
      <c r="E1047" s="266"/>
      <c r="F1047" s="90"/>
      <c r="H1047" s="120"/>
    </row>
    <row r="1048" spans="1:8" s="119" customFormat="1" ht="12.75" x14ac:dyDescent="0.2">
      <c r="A1048" s="207"/>
      <c r="B1048" s="197"/>
      <c r="C1048" s="198"/>
      <c r="D1048" s="248"/>
      <c r="E1048" s="266"/>
      <c r="F1048" s="90"/>
      <c r="H1048" s="120"/>
    </row>
    <row r="1049" spans="1:8" s="119" customFormat="1" ht="12.75" x14ac:dyDescent="0.2">
      <c r="A1049" s="207"/>
      <c r="B1049" s="197"/>
      <c r="C1049" s="198"/>
      <c r="D1049" s="248"/>
      <c r="E1049" s="266"/>
      <c r="F1049" s="90"/>
      <c r="H1049" s="120"/>
    </row>
    <row r="1050" spans="1:8" s="119" customFormat="1" ht="12.75" x14ac:dyDescent="0.2">
      <c r="A1050" s="207"/>
      <c r="B1050" s="197"/>
      <c r="C1050" s="198"/>
      <c r="D1050" s="248"/>
      <c r="E1050" s="266"/>
      <c r="F1050" s="90"/>
      <c r="H1050" s="120"/>
    </row>
    <row r="1051" spans="1:8" s="119" customFormat="1" ht="12.75" x14ac:dyDescent="0.2">
      <c r="A1051" s="207"/>
      <c r="B1051" s="197"/>
      <c r="C1051" s="198"/>
      <c r="D1051" s="248"/>
      <c r="E1051" s="266"/>
      <c r="F1051" s="90"/>
      <c r="H1051" s="120"/>
    </row>
    <row r="1052" spans="1:8" s="119" customFormat="1" ht="12.75" x14ac:dyDescent="0.2">
      <c r="A1052" s="207"/>
      <c r="B1052" s="197"/>
      <c r="C1052" s="198"/>
      <c r="D1052" s="248"/>
      <c r="E1052" s="266"/>
      <c r="F1052" s="90"/>
      <c r="H1052" s="120"/>
    </row>
    <row r="1053" spans="1:8" s="119" customFormat="1" ht="12.75" x14ac:dyDescent="0.2">
      <c r="A1053" s="207"/>
      <c r="B1053" s="197"/>
      <c r="C1053" s="198"/>
      <c r="D1053" s="248"/>
      <c r="E1053" s="266"/>
      <c r="F1053" s="90"/>
      <c r="H1053" s="120"/>
    </row>
    <row r="1054" spans="1:8" s="119" customFormat="1" ht="12.75" x14ac:dyDescent="0.2">
      <c r="A1054" s="207"/>
      <c r="B1054" s="197"/>
      <c r="C1054" s="198"/>
      <c r="D1054" s="248"/>
      <c r="E1054" s="266"/>
      <c r="F1054" s="90"/>
      <c r="H1054" s="120"/>
    </row>
    <row r="1055" spans="1:8" s="119" customFormat="1" ht="12.75" x14ac:dyDescent="0.2">
      <c r="A1055" s="207"/>
      <c r="B1055" s="197"/>
      <c r="C1055" s="198"/>
      <c r="D1055" s="248"/>
      <c r="E1055" s="266"/>
      <c r="F1055" s="90"/>
      <c r="H1055" s="120"/>
    </row>
    <row r="1056" spans="1:8" s="119" customFormat="1" ht="12.75" x14ac:dyDescent="0.2">
      <c r="A1056" s="207"/>
      <c r="B1056" s="197"/>
      <c r="C1056" s="198"/>
      <c r="D1056" s="248"/>
      <c r="E1056" s="266"/>
      <c r="F1056" s="90"/>
      <c r="H1056" s="120"/>
    </row>
    <row r="1057" spans="1:8" s="119" customFormat="1" ht="12.75" x14ac:dyDescent="0.2">
      <c r="A1057" s="207"/>
      <c r="B1057" s="197"/>
      <c r="C1057" s="198"/>
      <c r="D1057" s="248"/>
      <c r="E1057" s="266"/>
      <c r="F1057" s="90"/>
      <c r="H1057" s="120"/>
    </row>
    <row r="1058" spans="1:8" s="119" customFormat="1" ht="12.75" x14ac:dyDescent="0.2">
      <c r="A1058" s="207"/>
      <c r="B1058" s="197"/>
      <c r="C1058" s="198"/>
      <c r="D1058" s="248"/>
      <c r="E1058" s="266"/>
      <c r="F1058" s="90"/>
      <c r="H1058" s="120"/>
    </row>
    <row r="1059" spans="1:8" s="119" customFormat="1" ht="12.75" x14ac:dyDescent="0.2">
      <c r="A1059" s="207"/>
      <c r="B1059" s="197"/>
      <c r="C1059" s="198"/>
      <c r="D1059" s="248"/>
      <c r="E1059" s="266"/>
      <c r="F1059" s="90"/>
      <c r="H1059" s="120"/>
    </row>
    <row r="1060" spans="1:8" s="119" customFormat="1" ht="12.75" x14ac:dyDescent="0.2">
      <c r="A1060" s="207"/>
      <c r="B1060" s="197"/>
      <c r="C1060" s="198"/>
      <c r="D1060" s="248"/>
      <c r="E1060" s="266"/>
      <c r="F1060" s="90"/>
      <c r="H1060" s="120"/>
    </row>
    <row r="1061" spans="1:8" s="119" customFormat="1" ht="12.75" x14ac:dyDescent="0.2">
      <c r="A1061" s="207"/>
      <c r="B1061" s="197"/>
      <c r="C1061" s="198"/>
      <c r="D1061" s="248"/>
      <c r="E1061" s="266"/>
      <c r="F1061" s="90"/>
      <c r="H1061" s="120"/>
    </row>
    <row r="1062" spans="1:8" s="119" customFormat="1" ht="12.75" x14ac:dyDescent="0.2">
      <c r="A1062" s="207"/>
      <c r="B1062" s="197"/>
      <c r="C1062" s="198"/>
      <c r="D1062" s="248"/>
      <c r="E1062" s="266"/>
      <c r="F1062" s="90"/>
      <c r="H1062" s="120"/>
    </row>
    <row r="1063" spans="1:8" s="119" customFormat="1" ht="12.75" x14ac:dyDescent="0.2">
      <c r="A1063" s="207"/>
      <c r="B1063" s="197"/>
      <c r="C1063" s="198"/>
      <c r="D1063" s="248"/>
      <c r="E1063" s="266"/>
      <c r="F1063" s="90"/>
      <c r="H1063" s="120"/>
    </row>
    <row r="1064" spans="1:8" s="119" customFormat="1" ht="12.75" x14ac:dyDescent="0.2">
      <c r="A1064" s="207"/>
      <c r="B1064" s="197"/>
      <c r="C1064" s="198"/>
      <c r="D1064" s="248"/>
      <c r="E1064" s="266"/>
      <c r="F1064" s="90"/>
      <c r="H1064" s="120"/>
    </row>
    <row r="1065" spans="1:8" s="119" customFormat="1" ht="12.75" x14ac:dyDescent="0.2">
      <c r="A1065" s="207"/>
      <c r="B1065" s="197"/>
      <c r="C1065" s="198"/>
      <c r="D1065" s="248"/>
      <c r="E1065" s="266"/>
      <c r="F1065" s="90"/>
      <c r="H1065" s="120"/>
    </row>
    <row r="1066" spans="1:8" s="119" customFormat="1" ht="12.75" x14ac:dyDescent="0.2">
      <c r="A1066" s="207"/>
      <c r="B1066" s="197"/>
      <c r="C1066" s="198"/>
      <c r="D1066" s="248"/>
      <c r="E1066" s="266"/>
      <c r="F1066" s="90"/>
      <c r="H1066" s="120"/>
    </row>
    <row r="1067" spans="1:8" s="119" customFormat="1" ht="12.75" x14ac:dyDescent="0.2">
      <c r="A1067" s="207"/>
      <c r="B1067" s="197"/>
      <c r="C1067" s="198"/>
      <c r="D1067" s="248"/>
      <c r="E1067" s="266"/>
      <c r="F1067" s="90"/>
      <c r="H1067" s="120"/>
    </row>
    <row r="1068" spans="1:8" s="119" customFormat="1" ht="12.75" x14ac:dyDescent="0.2">
      <c r="A1068" s="207"/>
      <c r="B1068" s="197"/>
      <c r="C1068" s="198"/>
      <c r="D1068" s="248"/>
      <c r="E1068" s="266"/>
      <c r="F1068" s="90"/>
      <c r="H1068" s="120"/>
    </row>
    <row r="1069" spans="1:8" s="119" customFormat="1" ht="12.75" x14ac:dyDescent="0.2">
      <c r="A1069" s="207"/>
      <c r="B1069" s="197"/>
      <c r="C1069" s="198"/>
      <c r="D1069" s="248"/>
      <c r="E1069" s="266"/>
      <c r="F1069" s="90"/>
      <c r="H1069" s="120"/>
    </row>
    <row r="1070" spans="1:8" s="119" customFormat="1" ht="12.75" x14ac:dyDescent="0.2">
      <c r="A1070" s="207"/>
      <c r="B1070" s="197"/>
      <c r="C1070" s="198"/>
      <c r="D1070" s="248"/>
      <c r="E1070" s="266"/>
      <c r="F1070" s="90"/>
      <c r="H1070" s="120"/>
    </row>
    <row r="1071" spans="1:8" s="119" customFormat="1" ht="12.75" x14ac:dyDescent="0.2">
      <c r="A1071" s="207"/>
      <c r="B1071" s="197"/>
      <c r="C1071" s="198"/>
      <c r="D1071" s="248"/>
      <c r="E1071" s="266"/>
      <c r="F1071" s="90"/>
      <c r="H1071" s="120"/>
    </row>
    <row r="1072" spans="1:8" s="119" customFormat="1" ht="12.75" x14ac:dyDescent="0.2">
      <c r="A1072" s="207"/>
      <c r="B1072" s="197"/>
      <c r="C1072" s="198"/>
      <c r="D1072" s="248"/>
      <c r="E1072" s="266"/>
      <c r="F1072" s="90"/>
      <c r="H1072" s="120"/>
    </row>
    <row r="1073" spans="1:8" s="119" customFormat="1" ht="12.75" x14ac:dyDescent="0.2">
      <c r="A1073" s="207"/>
      <c r="B1073" s="197"/>
      <c r="C1073" s="198"/>
      <c r="D1073" s="248"/>
      <c r="E1073" s="266"/>
      <c r="F1073" s="90"/>
      <c r="H1073" s="120"/>
    </row>
    <row r="1074" spans="1:8" s="119" customFormat="1" ht="12.75" x14ac:dyDescent="0.2">
      <c r="A1074" s="207"/>
      <c r="B1074" s="197"/>
      <c r="C1074" s="198"/>
      <c r="D1074" s="248"/>
      <c r="E1074" s="266"/>
      <c r="F1074" s="90"/>
      <c r="H1074" s="120"/>
    </row>
    <row r="1075" spans="1:8" s="119" customFormat="1" ht="12.75" x14ac:dyDescent="0.2">
      <c r="A1075" s="207"/>
      <c r="B1075" s="197"/>
      <c r="C1075" s="198"/>
      <c r="D1075" s="248"/>
      <c r="E1075" s="266"/>
      <c r="F1075" s="90"/>
      <c r="H1075" s="120"/>
    </row>
    <row r="1076" spans="1:8" s="119" customFormat="1" ht="12.75" x14ac:dyDescent="0.2">
      <c r="A1076" s="207"/>
      <c r="B1076" s="197"/>
      <c r="C1076" s="198"/>
      <c r="D1076" s="248"/>
      <c r="E1076" s="266"/>
      <c r="F1076" s="90"/>
      <c r="H1076" s="120"/>
    </row>
    <row r="1077" spans="1:8" s="119" customFormat="1" ht="12.75" x14ac:dyDescent="0.2">
      <c r="A1077" s="207"/>
      <c r="B1077" s="197"/>
      <c r="C1077" s="198"/>
      <c r="D1077" s="248"/>
      <c r="E1077" s="266"/>
      <c r="F1077" s="90"/>
      <c r="H1077" s="120"/>
    </row>
    <row r="1078" spans="1:8" s="119" customFormat="1" ht="12.75" x14ac:dyDescent="0.2">
      <c r="A1078" s="207"/>
      <c r="B1078" s="197"/>
      <c r="C1078" s="198"/>
      <c r="D1078" s="248"/>
      <c r="E1078" s="266"/>
      <c r="F1078" s="90"/>
      <c r="H1078" s="120"/>
    </row>
    <row r="1079" spans="1:8" s="119" customFormat="1" ht="12.75" x14ac:dyDescent="0.2">
      <c r="A1079" s="207"/>
      <c r="B1079" s="197"/>
      <c r="C1079" s="198"/>
      <c r="D1079" s="248"/>
      <c r="E1079" s="266"/>
      <c r="F1079" s="90"/>
      <c r="H1079" s="120"/>
    </row>
    <row r="1080" spans="1:8" s="119" customFormat="1" ht="12.75" x14ac:dyDescent="0.2">
      <c r="A1080" s="207"/>
      <c r="B1080" s="197"/>
      <c r="C1080" s="198"/>
      <c r="D1080" s="248"/>
      <c r="E1080" s="266"/>
      <c r="F1080" s="90"/>
      <c r="H1080" s="120"/>
    </row>
    <row r="1081" spans="1:8" s="119" customFormat="1" ht="12.75" x14ac:dyDescent="0.2">
      <c r="A1081" s="207"/>
      <c r="B1081" s="197"/>
      <c r="C1081" s="198"/>
      <c r="D1081" s="248"/>
      <c r="E1081" s="266"/>
      <c r="F1081" s="90"/>
      <c r="H1081" s="120"/>
    </row>
    <row r="1082" spans="1:8" s="119" customFormat="1" ht="12.75" x14ac:dyDescent="0.2">
      <c r="A1082" s="207"/>
      <c r="B1082" s="197"/>
      <c r="C1082" s="198"/>
      <c r="D1082" s="248"/>
      <c r="E1082" s="266"/>
      <c r="F1082" s="90"/>
      <c r="H1082" s="120"/>
    </row>
    <row r="1083" spans="1:8" s="119" customFormat="1" ht="12.75" x14ac:dyDescent="0.2">
      <c r="A1083" s="207"/>
      <c r="B1083" s="197"/>
      <c r="C1083" s="198"/>
      <c r="D1083" s="248"/>
      <c r="E1083" s="266"/>
      <c r="F1083" s="90"/>
      <c r="H1083" s="120"/>
    </row>
    <row r="1084" spans="1:8" s="119" customFormat="1" ht="12.75" x14ac:dyDescent="0.2">
      <c r="A1084" s="207"/>
      <c r="B1084" s="197"/>
      <c r="C1084" s="198"/>
      <c r="D1084" s="248"/>
      <c r="E1084" s="266"/>
      <c r="F1084" s="90"/>
      <c r="H1084" s="120"/>
    </row>
    <row r="1085" spans="1:8" s="119" customFormat="1" ht="12.75" x14ac:dyDescent="0.2">
      <c r="A1085" s="207"/>
      <c r="B1085" s="197"/>
      <c r="C1085" s="198"/>
      <c r="D1085" s="248"/>
      <c r="E1085" s="266"/>
      <c r="F1085" s="90"/>
      <c r="H1085" s="120"/>
    </row>
    <row r="1086" spans="1:8" s="119" customFormat="1" ht="12.75" x14ac:dyDescent="0.2">
      <c r="A1086" s="207"/>
      <c r="B1086" s="197"/>
      <c r="C1086" s="198"/>
      <c r="D1086" s="248"/>
      <c r="E1086" s="266"/>
      <c r="F1086" s="90"/>
      <c r="H1086" s="120"/>
    </row>
    <row r="1087" spans="1:8" s="119" customFormat="1" ht="12.75" x14ac:dyDescent="0.2">
      <c r="A1087" s="207"/>
      <c r="B1087" s="197"/>
      <c r="C1087" s="198"/>
      <c r="D1087" s="248"/>
      <c r="E1087" s="266"/>
      <c r="F1087" s="90"/>
      <c r="H1087" s="120"/>
    </row>
    <row r="1088" spans="1:8" s="119" customFormat="1" ht="12.75" x14ac:dyDescent="0.2">
      <c r="A1088" s="207"/>
      <c r="B1088" s="197"/>
      <c r="C1088" s="198"/>
      <c r="D1088" s="248"/>
      <c r="E1088" s="266"/>
      <c r="F1088" s="90"/>
      <c r="H1088" s="120"/>
    </row>
    <row r="1089" spans="1:8" s="119" customFormat="1" ht="12.75" x14ac:dyDescent="0.2">
      <c r="A1089" s="207"/>
      <c r="B1089" s="197"/>
      <c r="C1089" s="198"/>
      <c r="D1089" s="248"/>
      <c r="E1089" s="266"/>
      <c r="F1089" s="90"/>
      <c r="H1089" s="120"/>
    </row>
    <row r="1090" spans="1:8" s="119" customFormat="1" ht="12.75" x14ac:dyDescent="0.2">
      <c r="A1090" s="207"/>
      <c r="B1090" s="197"/>
      <c r="C1090" s="198"/>
      <c r="D1090" s="248"/>
      <c r="E1090" s="266"/>
      <c r="F1090" s="90"/>
      <c r="H1090" s="120"/>
    </row>
    <row r="1091" spans="1:8" s="119" customFormat="1" ht="12.75" x14ac:dyDescent="0.2">
      <c r="A1091" s="207"/>
      <c r="B1091" s="197"/>
      <c r="C1091" s="198"/>
      <c r="D1091" s="248"/>
      <c r="E1091" s="266"/>
      <c r="F1091" s="90"/>
      <c r="H1091" s="120"/>
    </row>
    <row r="1092" spans="1:8" s="119" customFormat="1" ht="12.75" x14ac:dyDescent="0.2">
      <c r="A1092" s="207"/>
      <c r="B1092" s="197"/>
      <c r="C1092" s="198"/>
      <c r="D1092" s="248"/>
      <c r="E1092" s="266"/>
      <c r="F1092" s="90"/>
      <c r="H1092" s="120"/>
    </row>
    <row r="1093" spans="1:8" s="119" customFormat="1" ht="12.75" x14ac:dyDescent="0.2">
      <c r="A1093" s="207"/>
      <c r="B1093" s="197"/>
      <c r="C1093" s="198"/>
      <c r="D1093" s="248"/>
      <c r="E1093" s="266"/>
      <c r="F1093" s="90"/>
      <c r="H1093" s="120"/>
    </row>
    <row r="1094" spans="1:8" s="119" customFormat="1" ht="12.75" x14ac:dyDescent="0.2">
      <c r="A1094" s="207"/>
      <c r="B1094" s="197"/>
      <c r="C1094" s="198"/>
      <c r="D1094" s="248"/>
      <c r="E1094" s="266"/>
      <c r="F1094" s="90"/>
      <c r="H1094" s="120"/>
    </row>
    <row r="1095" spans="1:8" s="119" customFormat="1" ht="12.75" x14ac:dyDescent="0.2">
      <c r="A1095" s="207"/>
      <c r="B1095" s="197"/>
      <c r="C1095" s="198"/>
      <c r="D1095" s="248"/>
      <c r="E1095" s="266"/>
      <c r="F1095" s="90"/>
      <c r="H1095" s="120"/>
    </row>
    <row r="1096" spans="1:8" s="119" customFormat="1" ht="12.75" x14ac:dyDescent="0.2">
      <c r="A1096" s="207"/>
      <c r="B1096" s="197"/>
      <c r="C1096" s="198"/>
      <c r="D1096" s="248"/>
      <c r="E1096" s="266"/>
      <c r="F1096" s="90"/>
      <c r="H1096" s="120"/>
    </row>
    <row r="1097" spans="1:8" s="119" customFormat="1" ht="12.75" x14ac:dyDescent="0.2">
      <c r="A1097" s="207"/>
      <c r="B1097" s="197"/>
      <c r="C1097" s="198"/>
      <c r="D1097" s="248"/>
      <c r="E1097" s="266"/>
      <c r="F1097" s="90"/>
      <c r="H1097" s="120"/>
    </row>
    <row r="1098" spans="1:8" s="119" customFormat="1" ht="12.75" x14ac:dyDescent="0.2">
      <c r="A1098" s="207"/>
      <c r="B1098" s="197"/>
      <c r="C1098" s="198"/>
      <c r="D1098" s="248"/>
      <c r="E1098" s="266"/>
      <c r="F1098" s="90"/>
      <c r="H1098" s="120"/>
    </row>
    <row r="1099" spans="1:8" s="119" customFormat="1" ht="12.75" x14ac:dyDescent="0.2">
      <c r="A1099" s="207"/>
      <c r="B1099" s="197"/>
      <c r="C1099" s="198"/>
      <c r="D1099" s="248"/>
      <c r="E1099" s="266"/>
      <c r="F1099" s="90"/>
      <c r="H1099" s="120"/>
    </row>
    <row r="1100" spans="1:8" s="119" customFormat="1" ht="12.75" x14ac:dyDescent="0.2">
      <c r="A1100" s="207"/>
      <c r="B1100" s="197"/>
      <c r="C1100" s="198"/>
      <c r="D1100" s="248"/>
      <c r="E1100" s="266"/>
      <c r="F1100" s="90"/>
      <c r="H1100" s="120"/>
    </row>
    <row r="1101" spans="1:8" s="119" customFormat="1" ht="12.75" x14ac:dyDescent="0.2">
      <c r="A1101" s="207"/>
      <c r="B1101" s="197"/>
      <c r="C1101" s="198"/>
      <c r="D1101" s="248"/>
      <c r="E1101" s="266"/>
      <c r="F1101" s="90"/>
      <c r="H1101" s="120"/>
    </row>
    <row r="1102" spans="1:8" s="119" customFormat="1" ht="12.75" x14ac:dyDescent="0.2">
      <c r="A1102" s="207"/>
      <c r="B1102" s="197"/>
      <c r="C1102" s="198"/>
      <c r="D1102" s="248"/>
      <c r="E1102" s="266"/>
      <c r="F1102" s="90"/>
      <c r="H1102" s="120"/>
    </row>
    <row r="1103" spans="1:8" s="119" customFormat="1" ht="12.75" x14ac:dyDescent="0.2">
      <c r="A1103" s="207"/>
      <c r="B1103" s="197"/>
      <c r="C1103" s="198"/>
      <c r="D1103" s="248"/>
      <c r="E1103" s="266"/>
      <c r="F1103" s="90"/>
      <c r="H1103" s="120"/>
    </row>
    <row r="1104" spans="1:8" s="119" customFormat="1" ht="12.75" x14ac:dyDescent="0.2">
      <c r="A1104" s="207"/>
      <c r="B1104" s="197"/>
      <c r="C1104" s="198"/>
      <c r="D1104" s="248"/>
      <c r="E1104" s="266"/>
      <c r="F1104" s="90"/>
      <c r="H1104" s="120"/>
    </row>
    <row r="1105" spans="1:8" s="119" customFormat="1" ht="12.75" x14ac:dyDescent="0.2">
      <c r="A1105" s="207"/>
      <c r="B1105" s="197"/>
      <c r="C1105" s="198"/>
      <c r="D1105" s="248"/>
      <c r="E1105" s="266"/>
      <c r="F1105" s="90"/>
      <c r="H1105" s="120"/>
    </row>
    <row r="1106" spans="1:8" s="119" customFormat="1" ht="12.75" x14ac:dyDescent="0.2">
      <c r="A1106" s="207"/>
      <c r="B1106" s="197"/>
      <c r="C1106" s="198"/>
      <c r="D1106" s="248"/>
      <c r="E1106" s="266"/>
      <c r="F1106" s="90"/>
      <c r="H1106" s="120"/>
    </row>
    <row r="1107" spans="1:8" s="119" customFormat="1" ht="12.75" x14ac:dyDescent="0.2">
      <c r="A1107" s="207"/>
      <c r="B1107" s="197"/>
      <c r="C1107" s="198"/>
      <c r="D1107" s="248"/>
      <c r="E1107" s="266"/>
      <c r="F1107" s="90"/>
      <c r="H1107" s="120"/>
    </row>
    <row r="1108" spans="1:8" s="119" customFormat="1" ht="12.75" x14ac:dyDescent="0.2">
      <c r="A1108" s="207"/>
      <c r="B1108" s="197"/>
      <c r="C1108" s="198"/>
      <c r="D1108" s="248"/>
      <c r="E1108" s="266"/>
      <c r="F1108" s="90"/>
      <c r="H1108" s="120"/>
    </row>
    <row r="1109" spans="1:8" s="119" customFormat="1" ht="12.75" x14ac:dyDescent="0.2">
      <c r="A1109" s="207"/>
      <c r="B1109" s="197"/>
      <c r="C1109" s="198"/>
      <c r="D1109" s="248"/>
      <c r="E1109" s="266"/>
      <c r="F1109" s="90"/>
      <c r="H1109" s="120"/>
    </row>
    <row r="1110" spans="1:8" s="119" customFormat="1" ht="12.75" x14ac:dyDescent="0.2">
      <c r="A1110" s="207"/>
      <c r="B1110" s="197"/>
      <c r="C1110" s="198"/>
      <c r="D1110" s="248"/>
      <c r="E1110" s="266"/>
      <c r="F1110" s="90"/>
      <c r="H1110" s="120"/>
    </row>
    <row r="1111" spans="1:8" s="119" customFormat="1" ht="12.75" x14ac:dyDescent="0.2">
      <c r="A1111" s="207"/>
      <c r="B1111" s="197"/>
      <c r="C1111" s="198"/>
      <c r="D1111" s="248"/>
      <c r="E1111" s="266"/>
      <c r="F1111" s="90"/>
      <c r="H1111" s="120"/>
    </row>
    <row r="1112" spans="1:8" s="119" customFormat="1" ht="12.75" x14ac:dyDescent="0.2">
      <c r="A1112" s="207"/>
      <c r="B1112" s="197"/>
      <c r="C1112" s="198"/>
      <c r="D1112" s="248"/>
      <c r="E1112" s="266"/>
      <c r="F1112" s="90"/>
      <c r="H1112" s="120"/>
    </row>
    <row r="1113" spans="1:8" s="119" customFormat="1" ht="12.75" x14ac:dyDescent="0.2">
      <c r="A1113" s="207"/>
      <c r="B1113" s="197"/>
      <c r="C1113" s="198"/>
      <c r="D1113" s="248"/>
      <c r="E1113" s="266"/>
      <c r="F1113" s="90"/>
      <c r="H1113" s="120"/>
    </row>
    <row r="1114" spans="1:8" s="119" customFormat="1" ht="12.75" x14ac:dyDescent="0.2">
      <c r="A1114" s="207"/>
      <c r="B1114" s="197"/>
      <c r="C1114" s="198"/>
      <c r="D1114" s="248"/>
      <c r="E1114" s="266"/>
      <c r="F1114" s="90"/>
      <c r="H1114" s="120"/>
    </row>
    <row r="1115" spans="1:8" s="119" customFormat="1" ht="12.75" x14ac:dyDescent="0.2">
      <c r="A1115" s="207"/>
      <c r="B1115" s="197"/>
      <c r="C1115" s="198"/>
      <c r="D1115" s="248"/>
      <c r="E1115" s="266"/>
      <c r="F1115" s="90"/>
      <c r="H1115" s="120"/>
    </row>
    <row r="1116" spans="1:8" s="119" customFormat="1" ht="12.75" x14ac:dyDescent="0.2">
      <c r="A1116" s="114"/>
      <c r="B1116" s="208"/>
      <c r="C1116" s="165"/>
      <c r="D1116" s="243"/>
      <c r="E1116" s="267"/>
      <c r="F1116" s="90"/>
      <c r="H1116" s="120"/>
    </row>
    <row r="1117" spans="1:8" s="119" customFormat="1" ht="12.75" x14ac:dyDescent="0.2">
      <c r="A1117" s="114"/>
      <c r="B1117" s="208"/>
      <c r="C1117" s="165"/>
      <c r="D1117" s="243"/>
      <c r="E1117" s="267"/>
      <c r="F1117" s="90"/>
      <c r="H1117" s="120"/>
    </row>
    <row r="1118" spans="1:8" s="119" customFormat="1" ht="12.75" x14ac:dyDescent="0.2">
      <c r="A1118" s="114"/>
      <c r="B1118" s="208"/>
      <c r="C1118" s="165"/>
      <c r="D1118" s="243"/>
      <c r="E1118" s="267"/>
      <c r="F1118" s="90"/>
      <c r="H1118" s="120"/>
    </row>
    <row r="1119" spans="1:8" s="119" customFormat="1" ht="12.75" x14ac:dyDescent="0.2">
      <c r="A1119" s="114"/>
      <c r="B1119" s="208"/>
      <c r="C1119" s="165"/>
      <c r="D1119" s="243"/>
      <c r="E1119" s="267"/>
      <c r="F1119" s="90"/>
      <c r="H1119" s="120"/>
    </row>
    <row r="1120" spans="1:8" s="119" customFormat="1" ht="12.75" x14ac:dyDescent="0.2">
      <c r="A1120" s="114"/>
      <c r="B1120" s="208"/>
      <c r="C1120" s="165"/>
      <c r="D1120" s="243"/>
      <c r="E1120" s="267"/>
      <c r="F1120" s="90"/>
      <c r="H1120" s="120"/>
    </row>
    <row r="1121" spans="1:8" s="119" customFormat="1" ht="12.75" x14ac:dyDescent="0.2">
      <c r="A1121" s="114"/>
      <c r="B1121" s="208"/>
      <c r="C1121" s="165"/>
      <c r="D1121" s="243"/>
      <c r="E1121" s="267"/>
      <c r="F1121" s="90"/>
      <c r="H1121" s="120"/>
    </row>
    <row r="1122" spans="1:8" s="119" customFormat="1" ht="12.75" x14ac:dyDescent="0.2">
      <c r="A1122" s="114"/>
      <c r="B1122" s="208"/>
      <c r="C1122" s="165"/>
      <c r="D1122" s="243"/>
      <c r="E1122" s="267"/>
      <c r="F1122" s="90"/>
      <c r="H1122" s="120"/>
    </row>
    <row r="1123" spans="1:8" s="119" customFormat="1" ht="12.75" x14ac:dyDescent="0.2">
      <c r="A1123" s="114"/>
      <c r="B1123" s="208"/>
      <c r="C1123" s="165"/>
      <c r="D1123" s="243"/>
      <c r="E1123" s="267"/>
      <c r="F1123" s="90"/>
      <c r="H1123" s="120"/>
    </row>
    <row r="1124" spans="1:8" s="119" customFormat="1" ht="12.75" x14ac:dyDescent="0.2">
      <c r="A1124" s="114"/>
      <c r="B1124" s="208"/>
      <c r="C1124" s="165"/>
      <c r="D1124" s="243"/>
      <c r="E1124" s="267"/>
      <c r="F1124" s="90"/>
      <c r="H1124" s="120"/>
    </row>
    <row r="1125" spans="1:8" s="119" customFormat="1" ht="12.75" x14ac:dyDescent="0.2">
      <c r="A1125" s="114"/>
      <c r="B1125" s="208"/>
      <c r="C1125" s="165"/>
      <c r="D1125" s="243"/>
      <c r="E1125" s="267"/>
      <c r="F1125" s="90"/>
      <c r="H1125" s="120"/>
    </row>
    <row r="1126" spans="1:8" s="119" customFormat="1" ht="12.75" x14ac:dyDescent="0.2">
      <c r="A1126" s="114"/>
      <c r="B1126" s="208"/>
      <c r="C1126" s="165"/>
      <c r="D1126" s="243"/>
      <c r="E1126" s="267"/>
      <c r="F1126" s="90"/>
      <c r="H1126" s="120"/>
    </row>
    <row r="1127" spans="1:8" s="119" customFormat="1" ht="12.75" x14ac:dyDescent="0.2">
      <c r="A1127" s="114"/>
      <c r="B1127" s="208"/>
      <c r="C1127" s="165"/>
      <c r="D1127" s="243"/>
      <c r="E1127" s="267"/>
      <c r="F1127" s="90"/>
      <c r="H1127" s="120"/>
    </row>
    <row r="1128" spans="1:8" s="119" customFormat="1" ht="12.75" x14ac:dyDescent="0.2">
      <c r="A1128" s="114"/>
      <c r="B1128" s="208"/>
      <c r="C1128" s="165"/>
      <c r="D1128" s="243"/>
      <c r="E1128" s="267"/>
      <c r="F1128" s="90"/>
      <c r="H1128" s="120"/>
    </row>
    <row r="1129" spans="1:8" s="119" customFormat="1" ht="12.75" x14ac:dyDescent="0.2">
      <c r="A1129" s="114"/>
      <c r="B1129" s="208"/>
      <c r="C1129" s="165"/>
      <c r="D1129" s="243"/>
      <c r="E1129" s="267"/>
      <c r="F1129" s="90"/>
      <c r="H1129" s="120"/>
    </row>
    <row r="1130" spans="1:8" s="119" customFormat="1" ht="12.75" x14ac:dyDescent="0.2">
      <c r="A1130" s="114"/>
      <c r="B1130" s="208"/>
      <c r="C1130" s="165"/>
      <c r="D1130" s="243"/>
      <c r="E1130" s="267"/>
      <c r="F1130" s="90"/>
      <c r="H1130" s="120"/>
    </row>
    <row r="1131" spans="1:8" s="119" customFormat="1" ht="12.75" x14ac:dyDescent="0.2">
      <c r="A1131" s="114"/>
      <c r="B1131" s="208"/>
      <c r="C1131" s="165"/>
      <c r="D1131" s="243"/>
      <c r="E1131" s="267"/>
      <c r="F1131" s="90"/>
      <c r="H1131" s="120"/>
    </row>
    <row r="1132" spans="1:8" s="119" customFormat="1" ht="12.75" x14ac:dyDescent="0.2">
      <c r="A1132" s="114"/>
      <c r="B1132" s="208"/>
      <c r="C1132" s="165"/>
      <c r="D1132" s="243"/>
      <c r="E1132" s="267"/>
      <c r="F1132" s="90"/>
      <c r="H1132" s="120"/>
    </row>
    <row r="1133" spans="1:8" s="119" customFormat="1" ht="12.75" x14ac:dyDescent="0.2">
      <c r="A1133" s="114"/>
      <c r="B1133" s="208"/>
      <c r="C1133" s="165"/>
      <c r="D1133" s="243"/>
      <c r="E1133" s="267"/>
      <c r="F1133" s="90"/>
      <c r="H1133" s="120"/>
    </row>
    <row r="1134" spans="1:8" s="119" customFormat="1" ht="12.75" x14ac:dyDescent="0.2">
      <c r="A1134" s="114"/>
      <c r="B1134" s="208"/>
      <c r="C1134" s="165"/>
      <c r="D1134" s="243"/>
      <c r="E1134" s="267"/>
      <c r="F1134" s="90"/>
      <c r="H1134" s="120"/>
    </row>
    <row r="1135" spans="1:8" s="119" customFormat="1" ht="12.75" x14ac:dyDescent="0.2">
      <c r="A1135" s="114"/>
      <c r="B1135" s="208"/>
      <c r="C1135" s="165"/>
      <c r="D1135" s="243"/>
      <c r="E1135" s="267"/>
      <c r="F1135" s="90"/>
      <c r="H1135" s="120"/>
    </row>
    <row r="1136" spans="1:8" s="119" customFormat="1" ht="12.75" x14ac:dyDescent="0.2">
      <c r="A1136" s="114"/>
      <c r="B1136" s="208"/>
      <c r="C1136" s="165"/>
      <c r="D1136" s="243"/>
      <c r="E1136" s="267"/>
      <c r="F1136" s="90"/>
      <c r="H1136" s="120"/>
    </row>
    <row r="1137" spans="1:8" s="119" customFormat="1" ht="12.75" x14ac:dyDescent="0.2">
      <c r="A1137" s="114"/>
      <c r="B1137" s="208"/>
      <c r="C1137" s="165"/>
      <c r="D1137" s="243"/>
      <c r="E1137" s="267"/>
      <c r="F1137" s="90"/>
      <c r="H1137" s="120"/>
    </row>
    <row r="1138" spans="1:8" s="119" customFormat="1" ht="12.75" x14ac:dyDescent="0.2">
      <c r="A1138" s="114"/>
      <c r="B1138" s="208"/>
      <c r="C1138" s="165"/>
      <c r="D1138" s="243"/>
      <c r="E1138" s="267"/>
      <c r="F1138" s="90"/>
      <c r="H1138" s="120"/>
    </row>
    <row r="1139" spans="1:8" s="119" customFormat="1" ht="12.75" x14ac:dyDescent="0.2">
      <c r="A1139" s="114"/>
      <c r="B1139" s="208"/>
      <c r="C1139" s="165"/>
      <c r="D1139" s="243"/>
      <c r="E1139" s="267"/>
      <c r="F1139" s="90"/>
      <c r="H1139" s="120"/>
    </row>
    <row r="1140" spans="1:8" s="119" customFormat="1" ht="12.75" x14ac:dyDescent="0.2">
      <c r="A1140" s="114"/>
      <c r="B1140" s="208"/>
      <c r="C1140" s="165"/>
      <c r="D1140" s="243"/>
      <c r="E1140" s="267"/>
      <c r="F1140" s="90"/>
      <c r="H1140" s="120"/>
    </row>
    <row r="1141" spans="1:8" s="119" customFormat="1" ht="12.75" x14ac:dyDescent="0.2">
      <c r="A1141" s="114"/>
      <c r="B1141" s="208"/>
      <c r="C1141" s="165"/>
      <c r="D1141" s="243"/>
      <c r="E1141" s="267"/>
      <c r="F1141" s="90"/>
      <c r="H1141" s="120"/>
    </row>
    <row r="1142" spans="1:8" s="119" customFormat="1" ht="12.75" x14ac:dyDescent="0.2">
      <c r="A1142" s="114"/>
      <c r="B1142" s="208"/>
      <c r="C1142" s="165"/>
      <c r="D1142" s="243"/>
      <c r="E1142" s="267"/>
      <c r="F1142" s="90"/>
      <c r="H1142" s="120"/>
    </row>
    <row r="1143" spans="1:8" s="119" customFormat="1" ht="12.75" x14ac:dyDescent="0.2">
      <c r="A1143" s="114"/>
      <c r="B1143" s="208"/>
      <c r="C1143" s="165"/>
      <c r="D1143" s="243"/>
      <c r="E1143" s="267"/>
      <c r="F1143" s="90"/>
      <c r="H1143" s="120"/>
    </row>
    <row r="1144" spans="1:8" s="119" customFormat="1" ht="12.75" x14ac:dyDescent="0.2">
      <c r="A1144" s="114"/>
      <c r="B1144" s="208"/>
      <c r="C1144" s="165"/>
      <c r="D1144" s="243"/>
      <c r="E1144" s="267"/>
      <c r="F1144" s="90"/>
      <c r="H1144" s="120"/>
    </row>
    <row r="1145" spans="1:8" s="119" customFormat="1" ht="12.75" x14ac:dyDescent="0.2">
      <c r="A1145" s="114"/>
      <c r="B1145" s="208"/>
      <c r="C1145" s="165"/>
      <c r="D1145" s="243"/>
      <c r="E1145" s="267"/>
      <c r="F1145" s="90"/>
      <c r="H1145" s="120"/>
    </row>
    <row r="1146" spans="1:8" s="119" customFormat="1" ht="12.75" x14ac:dyDescent="0.2">
      <c r="A1146" s="114"/>
      <c r="B1146" s="208"/>
      <c r="C1146" s="165"/>
      <c r="D1146" s="243"/>
      <c r="E1146" s="267"/>
      <c r="F1146" s="90"/>
      <c r="H1146" s="120"/>
    </row>
    <row r="1147" spans="1:8" s="119" customFormat="1" ht="12.75" x14ac:dyDescent="0.2">
      <c r="A1147" s="114"/>
      <c r="B1147" s="208"/>
      <c r="C1147" s="165"/>
      <c r="D1147" s="243"/>
      <c r="E1147" s="267"/>
      <c r="F1147" s="90"/>
      <c r="H1147" s="120"/>
    </row>
    <row r="1148" spans="1:8" s="119" customFormat="1" ht="12.75" x14ac:dyDescent="0.2">
      <c r="A1148" s="114"/>
      <c r="B1148" s="208"/>
      <c r="C1148" s="165"/>
      <c r="D1148" s="243"/>
      <c r="E1148" s="267"/>
      <c r="F1148" s="90"/>
      <c r="H1148" s="120"/>
    </row>
    <row r="1149" spans="1:8" s="119" customFormat="1" ht="12.75" x14ac:dyDescent="0.2">
      <c r="A1149" s="114"/>
      <c r="B1149" s="208"/>
      <c r="C1149" s="165"/>
      <c r="D1149" s="243"/>
      <c r="E1149" s="267"/>
      <c r="F1149" s="90"/>
      <c r="H1149" s="120"/>
    </row>
    <row r="1150" spans="1:8" s="119" customFormat="1" ht="12.75" x14ac:dyDescent="0.2">
      <c r="A1150" s="114"/>
      <c r="B1150" s="208"/>
      <c r="C1150" s="165"/>
      <c r="D1150" s="243"/>
      <c r="E1150" s="267"/>
      <c r="F1150" s="90"/>
      <c r="H1150" s="120"/>
    </row>
    <row r="1151" spans="1:8" s="119" customFormat="1" ht="12.75" x14ac:dyDescent="0.2">
      <c r="A1151" s="114"/>
      <c r="B1151" s="208"/>
      <c r="C1151" s="165"/>
      <c r="D1151" s="243"/>
      <c r="E1151" s="267"/>
      <c r="F1151" s="90"/>
      <c r="H1151" s="120"/>
    </row>
    <row r="1152" spans="1:8" s="119" customFormat="1" ht="12.75" x14ac:dyDescent="0.2">
      <c r="A1152" s="114"/>
      <c r="B1152" s="208"/>
      <c r="C1152" s="165"/>
      <c r="D1152" s="243"/>
      <c r="E1152" s="267"/>
      <c r="F1152" s="90"/>
      <c r="H1152" s="120"/>
    </row>
    <row r="1153" spans="1:8" s="119" customFormat="1" ht="12.75" x14ac:dyDescent="0.2">
      <c r="A1153" s="114"/>
      <c r="B1153" s="208"/>
      <c r="C1153" s="165"/>
      <c r="D1153" s="243"/>
      <c r="E1153" s="267"/>
      <c r="F1153" s="90"/>
      <c r="H1153" s="120"/>
    </row>
    <row r="1154" spans="1:8" s="119" customFormat="1" ht="12.75" x14ac:dyDescent="0.2">
      <c r="A1154" s="114"/>
      <c r="B1154" s="208"/>
      <c r="C1154" s="165"/>
      <c r="D1154" s="243"/>
      <c r="E1154" s="267"/>
      <c r="F1154" s="90"/>
      <c r="H1154" s="120"/>
    </row>
    <row r="1155" spans="1:8" s="119" customFormat="1" ht="12.75" x14ac:dyDescent="0.2">
      <c r="A1155" s="114"/>
      <c r="B1155" s="208"/>
      <c r="C1155" s="165"/>
      <c r="D1155" s="243"/>
      <c r="E1155" s="267"/>
      <c r="F1155" s="90"/>
      <c r="H1155" s="120"/>
    </row>
    <row r="1156" spans="1:8" s="119" customFormat="1" ht="12.75" x14ac:dyDescent="0.2">
      <c r="A1156" s="114"/>
      <c r="B1156" s="208"/>
      <c r="C1156" s="165"/>
      <c r="D1156" s="243"/>
      <c r="E1156" s="267"/>
      <c r="F1156" s="90"/>
      <c r="H1156" s="120"/>
    </row>
    <row r="1157" spans="1:8" s="119" customFormat="1" ht="12.75" x14ac:dyDescent="0.2">
      <c r="A1157" s="114"/>
      <c r="B1157" s="208"/>
      <c r="C1157" s="165"/>
      <c r="D1157" s="243"/>
      <c r="E1157" s="267"/>
      <c r="F1157" s="90"/>
      <c r="H1157" s="120"/>
    </row>
    <row r="1158" spans="1:8" s="119" customFormat="1" ht="12.75" x14ac:dyDescent="0.2">
      <c r="A1158" s="114"/>
      <c r="B1158" s="208"/>
      <c r="C1158" s="165"/>
      <c r="D1158" s="243"/>
      <c r="E1158" s="267"/>
      <c r="F1158" s="90"/>
      <c r="H1158" s="120"/>
    </row>
    <row r="1159" spans="1:8" s="119" customFormat="1" ht="12.75" x14ac:dyDescent="0.2">
      <c r="A1159" s="114"/>
      <c r="B1159" s="208"/>
      <c r="C1159" s="165"/>
      <c r="D1159" s="243"/>
      <c r="E1159" s="267"/>
      <c r="F1159" s="90"/>
      <c r="H1159" s="120"/>
    </row>
    <row r="1160" spans="1:8" s="119" customFormat="1" ht="12.75" x14ac:dyDescent="0.2">
      <c r="A1160" s="114"/>
      <c r="B1160" s="208"/>
      <c r="C1160" s="165"/>
      <c r="D1160" s="243"/>
      <c r="E1160" s="267"/>
      <c r="F1160" s="90"/>
      <c r="H1160" s="120"/>
    </row>
    <row r="1161" spans="1:8" s="119" customFormat="1" ht="12.75" x14ac:dyDescent="0.2">
      <c r="A1161" s="114"/>
      <c r="B1161" s="208"/>
      <c r="C1161" s="165"/>
      <c r="D1161" s="243"/>
      <c r="E1161" s="267"/>
      <c r="F1161" s="90"/>
      <c r="H1161" s="120"/>
    </row>
    <row r="1162" spans="1:8" s="119" customFormat="1" ht="12.75" x14ac:dyDescent="0.2">
      <c r="A1162" s="114"/>
      <c r="B1162" s="208"/>
      <c r="C1162" s="165"/>
      <c r="D1162" s="243"/>
      <c r="E1162" s="267"/>
      <c r="F1162" s="90"/>
      <c r="H1162" s="120"/>
    </row>
    <row r="1163" spans="1:8" s="119" customFormat="1" ht="12.75" x14ac:dyDescent="0.2">
      <c r="A1163" s="114"/>
      <c r="B1163" s="208"/>
      <c r="C1163" s="165"/>
      <c r="D1163" s="243"/>
      <c r="E1163" s="267"/>
      <c r="F1163" s="90"/>
      <c r="H1163" s="120"/>
    </row>
    <row r="1164" spans="1:8" s="119" customFormat="1" ht="12.75" x14ac:dyDescent="0.2">
      <c r="A1164" s="114"/>
      <c r="B1164" s="208"/>
      <c r="C1164" s="165"/>
      <c r="D1164" s="243"/>
      <c r="E1164" s="267"/>
      <c r="F1164" s="90"/>
      <c r="H1164" s="120"/>
    </row>
    <row r="1165" spans="1:8" s="119" customFormat="1" ht="12.75" x14ac:dyDescent="0.2">
      <c r="A1165" s="114"/>
      <c r="B1165" s="208"/>
      <c r="C1165" s="165"/>
      <c r="D1165" s="243"/>
      <c r="E1165" s="267"/>
      <c r="F1165" s="90"/>
      <c r="H1165" s="120"/>
    </row>
    <row r="1166" spans="1:8" s="119" customFormat="1" ht="12.75" x14ac:dyDescent="0.2">
      <c r="A1166" s="114"/>
      <c r="B1166" s="208"/>
      <c r="C1166" s="165"/>
      <c r="D1166" s="243"/>
      <c r="E1166" s="267"/>
      <c r="F1166" s="90"/>
      <c r="H1166" s="120"/>
    </row>
    <row r="1167" spans="1:8" s="119" customFormat="1" ht="12.75" x14ac:dyDescent="0.2">
      <c r="A1167" s="114"/>
      <c r="B1167" s="208"/>
      <c r="C1167" s="165"/>
      <c r="D1167" s="243"/>
      <c r="E1167" s="267"/>
      <c r="F1167" s="90"/>
      <c r="H1167" s="120"/>
    </row>
    <row r="1168" spans="1:8" s="119" customFormat="1" ht="12.75" x14ac:dyDescent="0.2">
      <c r="A1168" s="114"/>
      <c r="B1168" s="208"/>
      <c r="C1168" s="165"/>
      <c r="D1168" s="243"/>
      <c r="E1168" s="267"/>
      <c r="F1168" s="90"/>
      <c r="H1168" s="120"/>
    </row>
    <row r="1169" spans="1:8" s="119" customFormat="1" ht="12.75" x14ac:dyDescent="0.2">
      <c r="A1169" s="114"/>
      <c r="B1169" s="208"/>
      <c r="C1169" s="165"/>
      <c r="D1169" s="243"/>
      <c r="E1169" s="267"/>
      <c r="F1169" s="90"/>
      <c r="H1169" s="120"/>
    </row>
    <row r="1170" spans="1:8" s="119" customFormat="1" ht="12.75" x14ac:dyDescent="0.2">
      <c r="A1170" s="114"/>
      <c r="B1170" s="208"/>
      <c r="C1170" s="165"/>
      <c r="D1170" s="243"/>
      <c r="E1170" s="267"/>
      <c r="F1170" s="90"/>
      <c r="H1170" s="120"/>
    </row>
    <row r="1171" spans="1:8" s="119" customFormat="1" ht="12.75" x14ac:dyDescent="0.2">
      <c r="A1171" s="114"/>
      <c r="B1171" s="208"/>
      <c r="C1171" s="165"/>
      <c r="D1171" s="243"/>
      <c r="E1171" s="267"/>
      <c r="F1171" s="90"/>
      <c r="H1171" s="120"/>
    </row>
    <row r="1172" spans="1:8" s="119" customFormat="1" ht="12.75" x14ac:dyDescent="0.2">
      <c r="A1172" s="114"/>
      <c r="B1172" s="208"/>
      <c r="C1172" s="165"/>
      <c r="D1172" s="243"/>
      <c r="E1172" s="267"/>
      <c r="F1172" s="90"/>
      <c r="H1172" s="120"/>
    </row>
    <row r="1173" spans="1:8" s="119" customFormat="1" ht="12.75" x14ac:dyDescent="0.2">
      <c r="A1173" s="114"/>
      <c r="B1173" s="208"/>
      <c r="C1173" s="165"/>
      <c r="D1173" s="243"/>
      <c r="E1173" s="267"/>
      <c r="F1173" s="90"/>
      <c r="H1173" s="120"/>
    </row>
    <row r="1174" spans="1:8" s="119" customFormat="1" ht="12.75" x14ac:dyDescent="0.2">
      <c r="A1174" s="114"/>
      <c r="B1174" s="208"/>
      <c r="C1174" s="165"/>
      <c r="D1174" s="243"/>
      <c r="E1174" s="267"/>
      <c r="F1174" s="90"/>
      <c r="H1174" s="120"/>
    </row>
    <row r="1175" spans="1:8" s="119" customFormat="1" ht="12.75" x14ac:dyDescent="0.2">
      <c r="A1175" s="114"/>
      <c r="B1175" s="208"/>
      <c r="C1175" s="165"/>
      <c r="D1175" s="243"/>
      <c r="E1175" s="267"/>
      <c r="F1175" s="90"/>
      <c r="H1175" s="120"/>
    </row>
    <row r="1176" spans="1:8" s="119" customFormat="1" ht="12.75" x14ac:dyDescent="0.2">
      <c r="A1176" s="114"/>
      <c r="B1176" s="208"/>
      <c r="C1176" s="165"/>
      <c r="D1176" s="243"/>
      <c r="E1176" s="267"/>
      <c r="F1176" s="90"/>
      <c r="H1176" s="120"/>
    </row>
    <row r="1177" spans="1:8" s="119" customFormat="1" ht="12.75" x14ac:dyDescent="0.2">
      <c r="A1177" s="114"/>
      <c r="B1177" s="208"/>
      <c r="C1177" s="165"/>
      <c r="D1177" s="243"/>
      <c r="E1177" s="267"/>
      <c r="F1177" s="90"/>
      <c r="H1177" s="120"/>
    </row>
    <row r="1178" spans="1:8" s="119" customFormat="1" ht="12.75" x14ac:dyDescent="0.2">
      <c r="A1178" s="114"/>
      <c r="B1178" s="208"/>
      <c r="C1178" s="165"/>
      <c r="D1178" s="243"/>
      <c r="E1178" s="267"/>
      <c r="F1178" s="90"/>
      <c r="H1178" s="120"/>
    </row>
    <row r="1179" spans="1:8" s="119" customFormat="1" ht="12.75" x14ac:dyDescent="0.2">
      <c r="A1179" s="114"/>
      <c r="B1179" s="208"/>
      <c r="C1179" s="165"/>
      <c r="D1179" s="243"/>
      <c r="E1179" s="267"/>
      <c r="F1179" s="90"/>
      <c r="H1179" s="120"/>
    </row>
    <row r="1180" spans="1:8" s="119" customFormat="1" ht="12.75" x14ac:dyDescent="0.2">
      <c r="A1180" s="114"/>
      <c r="B1180" s="208"/>
      <c r="C1180" s="165"/>
      <c r="D1180" s="243"/>
      <c r="E1180" s="267"/>
      <c r="F1180" s="90"/>
      <c r="H1180" s="120"/>
    </row>
    <row r="1181" spans="1:8" s="119" customFormat="1" ht="12.75" x14ac:dyDescent="0.2">
      <c r="A1181" s="114"/>
      <c r="B1181" s="208"/>
      <c r="C1181" s="165"/>
      <c r="D1181" s="243"/>
      <c r="E1181" s="267"/>
      <c r="F1181" s="90"/>
      <c r="H1181" s="120"/>
    </row>
    <row r="1182" spans="1:8" s="119" customFormat="1" ht="12.75" x14ac:dyDescent="0.2">
      <c r="A1182" s="114"/>
      <c r="B1182" s="208"/>
      <c r="C1182" s="165"/>
      <c r="D1182" s="243"/>
      <c r="E1182" s="267"/>
      <c r="F1182" s="90"/>
      <c r="H1182" s="120"/>
    </row>
    <row r="1183" spans="1:8" s="119" customFormat="1" ht="12.75" x14ac:dyDescent="0.2">
      <c r="A1183" s="114"/>
      <c r="B1183" s="208"/>
      <c r="C1183" s="165"/>
      <c r="D1183" s="243"/>
      <c r="E1183" s="267"/>
      <c r="F1183" s="90"/>
      <c r="H1183" s="120"/>
    </row>
    <row r="1184" spans="1:8" s="119" customFormat="1" ht="12.75" x14ac:dyDescent="0.2">
      <c r="A1184" s="114"/>
      <c r="B1184" s="208"/>
      <c r="C1184" s="165"/>
      <c r="D1184" s="243"/>
      <c r="E1184" s="267"/>
      <c r="F1184" s="90"/>
      <c r="H1184" s="120"/>
    </row>
    <row r="1185" spans="1:8" s="119" customFormat="1" ht="12.75" x14ac:dyDescent="0.2">
      <c r="A1185" s="114"/>
      <c r="B1185" s="208"/>
      <c r="C1185" s="165"/>
      <c r="D1185" s="243"/>
      <c r="E1185" s="267"/>
      <c r="F1185" s="90"/>
      <c r="H1185" s="120"/>
    </row>
    <row r="1186" spans="1:8" s="119" customFormat="1" ht="12.75" x14ac:dyDescent="0.2">
      <c r="A1186" s="114"/>
      <c r="B1186" s="208"/>
      <c r="C1186" s="165"/>
      <c r="D1186" s="243"/>
      <c r="E1186" s="267"/>
      <c r="F1186" s="90"/>
      <c r="H1186" s="120"/>
    </row>
    <row r="1187" spans="1:8" s="119" customFormat="1" ht="12.75" x14ac:dyDescent="0.2">
      <c r="A1187" s="114"/>
      <c r="B1187" s="208"/>
      <c r="C1187" s="165"/>
      <c r="D1187" s="243"/>
      <c r="E1187" s="267"/>
      <c r="F1187" s="90"/>
      <c r="H1187" s="120"/>
    </row>
    <row r="1188" spans="1:8" s="119" customFormat="1" ht="12.75" x14ac:dyDescent="0.2">
      <c r="A1188" s="114"/>
      <c r="B1188" s="208"/>
      <c r="C1188" s="165"/>
      <c r="D1188" s="243"/>
      <c r="E1188" s="267"/>
      <c r="F1188" s="90"/>
      <c r="H1188" s="120"/>
    </row>
    <row r="1189" spans="1:8" s="119" customFormat="1" ht="12.75" x14ac:dyDescent="0.2">
      <c r="A1189" s="114"/>
      <c r="B1189" s="208"/>
      <c r="C1189" s="165"/>
      <c r="D1189" s="243"/>
      <c r="E1189" s="267"/>
      <c r="F1189" s="90"/>
      <c r="H1189" s="120"/>
    </row>
    <row r="1190" spans="1:8" s="119" customFormat="1" ht="12.75" x14ac:dyDescent="0.2">
      <c r="A1190" s="114"/>
      <c r="B1190" s="208"/>
      <c r="C1190" s="165"/>
      <c r="D1190" s="243"/>
      <c r="E1190" s="267"/>
      <c r="F1190" s="90"/>
      <c r="H1190" s="120"/>
    </row>
    <row r="1191" spans="1:8" s="119" customFormat="1" ht="12.75" x14ac:dyDescent="0.2">
      <c r="A1191" s="114"/>
      <c r="B1191" s="208"/>
      <c r="C1191" s="165"/>
      <c r="D1191" s="243"/>
      <c r="E1191" s="267"/>
      <c r="F1191" s="90"/>
      <c r="H1191" s="120"/>
    </row>
    <row r="1192" spans="1:8" s="119" customFormat="1" ht="12.75" x14ac:dyDescent="0.2">
      <c r="A1192" s="114"/>
      <c r="B1192" s="208"/>
      <c r="C1192" s="165"/>
      <c r="D1192" s="243"/>
      <c r="E1192" s="267"/>
      <c r="F1192" s="90"/>
      <c r="H1192" s="120"/>
    </row>
    <row r="1193" spans="1:8" s="119" customFormat="1" ht="12.75" x14ac:dyDescent="0.2">
      <c r="A1193" s="114"/>
      <c r="B1193" s="208"/>
      <c r="C1193" s="165"/>
      <c r="D1193" s="243"/>
      <c r="E1193" s="267"/>
      <c r="F1193" s="90"/>
      <c r="H1193" s="120"/>
    </row>
    <row r="1194" spans="1:8" s="119" customFormat="1" ht="12.75" x14ac:dyDescent="0.2">
      <c r="A1194" s="114"/>
      <c r="B1194" s="208"/>
      <c r="C1194" s="165"/>
      <c r="D1194" s="243"/>
      <c r="E1194" s="267"/>
      <c r="F1194" s="90"/>
      <c r="H1194" s="120"/>
    </row>
    <row r="1195" spans="1:8" s="119" customFormat="1" ht="12.75" x14ac:dyDescent="0.2">
      <c r="A1195" s="114"/>
      <c r="B1195" s="208"/>
      <c r="C1195" s="165"/>
      <c r="D1195" s="243"/>
      <c r="E1195" s="267"/>
      <c r="F1195" s="90"/>
      <c r="H1195" s="120"/>
    </row>
    <row r="1196" spans="1:8" s="119" customFormat="1" ht="12.75" x14ac:dyDescent="0.2">
      <c r="A1196" s="114"/>
      <c r="B1196" s="208"/>
      <c r="C1196" s="165"/>
      <c r="D1196" s="243"/>
      <c r="E1196" s="267"/>
      <c r="F1196" s="90"/>
      <c r="H1196" s="120"/>
    </row>
    <row r="1197" spans="1:8" s="119" customFormat="1" ht="12.75" x14ac:dyDescent="0.2">
      <c r="A1197" s="114"/>
      <c r="B1197" s="208"/>
      <c r="C1197" s="165"/>
      <c r="D1197" s="243"/>
      <c r="E1197" s="267"/>
      <c r="F1197" s="90"/>
      <c r="H1197" s="120"/>
    </row>
    <row r="1198" spans="1:8" s="119" customFormat="1" ht="12.75" x14ac:dyDescent="0.2">
      <c r="A1198" s="114"/>
      <c r="B1198" s="208"/>
      <c r="C1198" s="165"/>
      <c r="D1198" s="243"/>
      <c r="E1198" s="267"/>
      <c r="F1198" s="90"/>
      <c r="H1198" s="120"/>
    </row>
    <row r="1199" spans="1:8" s="119" customFormat="1" ht="12.75" x14ac:dyDescent="0.2">
      <c r="A1199" s="114"/>
      <c r="B1199" s="208"/>
      <c r="C1199" s="165"/>
      <c r="D1199" s="243"/>
      <c r="E1199" s="267"/>
      <c r="F1199" s="90"/>
      <c r="H1199" s="120"/>
    </row>
    <row r="1200" spans="1:8" s="119" customFormat="1" ht="12.75" x14ac:dyDescent="0.2">
      <c r="A1200" s="114"/>
      <c r="B1200" s="208"/>
      <c r="C1200" s="165"/>
      <c r="D1200" s="243"/>
      <c r="E1200" s="267"/>
      <c r="F1200" s="90"/>
      <c r="H1200" s="120"/>
    </row>
    <row r="1201" spans="1:8" s="119" customFormat="1" ht="12.75" x14ac:dyDescent="0.2">
      <c r="A1201" s="114"/>
      <c r="B1201" s="208"/>
      <c r="C1201" s="165"/>
      <c r="D1201" s="243"/>
      <c r="E1201" s="267"/>
      <c r="F1201" s="90"/>
      <c r="H1201" s="120"/>
    </row>
    <row r="1202" spans="1:8" s="119" customFormat="1" ht="12.75" x14ac:dyDescent="0.2">
      <c r="A1202" s="114"/>
      <c r="B1202" s="208"/>
      <c r="C1202" s="165"/>
      <c r="D1202" s="243"/>
      <c r="E1202" s="267"/>
      <c r="F1202" s="90"/>
      <c r="H1202" s="120"/>
    </row>
    <row r="1203" spans="1:8" s="119" customFormat="1" ht="12.75" x14ac:dyDescent="0.2">
      <c r="A1203" s="114"/>
      <c r="B1203" s="208"/>
      <c r="C1203" s="165"/>
      <c r="D1203" s="243"/>
      <c r="E1203" s="267"/>
      <c r="F1203" s="90"/>
      <c r="H1203" s="120"/>
    </row>
    <row r="1204" spans="1:8" s="119" customFormat="1" ht="12.75" x14ac:dyDescent="0.2">
      <c r="A1204" s="114"/>
      <c r="B1204" s="208"/>
      <c r="C1204" s="165"/>
      <c r="D1204" s="243"/>
      <c r="E1204" s="267"/>
      <c r="F1204" s="90"/>
      <c r="H1204" s="120"/>
    </row>
    <row r="1205" spans="1:8" s="119" customFormat="1" ht="12.75" x14ac:dyDescent="0.2">
      <c r="A1205" s="114"/>
      <c r="B1205" s="208"/>
      <c r="C1205" s="165"/>
      <c r="D1205" s="243"/>
      <c r="E1205" s="267"/>
      <c r="F1205" s="90"/>
      <c r="H1205" s="120"/>
    </row>
    <row r="1206" spans="1:8" s="119" customFormat="1" ht="12.75" x14ac:dyDescent="0.2">
      <c r="A1206" s="114"/>
      <c r="B1206" s="208"/>
      <c r="C1206" s="165"/>
      <c r="D1206" s="243"/>
      <c r="E1206" s="267"/>
      <c r="F1206" s="90"/>
      <c r="H1206" s="120"/>
    </row>
    <row r="1207" spans="1:8" s="119" customFormat="1" ht="12.75" x14ac:dyDescent="0.2">
      <c r="A1207" s="114"/>
      <c r="B1207" s="208"/>
      <c r="C1207" s="165"/>
      <c r="D1207" s="243"/>
      <c r="E1207" s="267"/>
      <c r="F1207" s="90"/>
      <c r="H1207" s="120"/>
    </row>
    <row r="1208" spans="1:8" s="119" customFormat="1" ht="12.75" x14ac:dyDescent="0.2">
      <c r="A1208" s="114"/>
      <c r="B1208" s="208"/>
      <c r="C1208" s="165"/>
      <c r="D1208" s="243"/>
      <c r="E1208" s="267"/>
      <c r="F1208" s="90"/>
      <c r="H1208" s="120"/>
    </row>
    <row r="1209" spans="1:8" s="119" customFormat="1" ht="12.75" x14ac:dyDescent="0.2">
      <c r="A1209" s="114"/>
      <c r="B1209" s="208"/>
      <c r="C1209" s="165"/>
      <c r="D1209" s="243"/>
      <c r="E1209" s="267"/>
      <c r="F1209" s="90"/>
      <c r="H1209" s="120"/>
    </row>
    <row r="1210" spans="1:8" s="119" customFormat="1" ht="12.75" x14ac:dyDescent="0.2">
      <c r="A1210" s="114"/>
      <c r="B1210" s="208"/>
      <c r="C1210" s="165"/>
      <c r="D1210" s="243"/>
      <c r="E1210" s="267"/>
      <c r="F1210" s="90"/>
      <c r="H1210" s="120"/>
    </row>
    <row r="1211" spans="1:8" s="119" customFormat="1" ht="12.75" x14ac:dyDescent="0.2">
      <c r="A1211" s="114"/>
      <c r="B1211" s="208"/>
      <c r="C1211" s="165"/>
      <c r="D1211" s="243"/>
      <c r="E1211" s="267"/>
      <c r="F1211" s="90"/>
      <c r="H1211" s="120"/>
    </row>
    <row r="1212" spans="1:8" s="119" customFormat="1" ht="12.75" x14ac:dyDescent="0.2">
      <c r="A1212" s="114"/>
      <c r="B1212" s="208"/>
      <c r="C1212" s="165"/>
      <c r="D1212" s="243"/>
      <c r="E1212" s="267"/>
      <c r="F1212" s="90"/>
      <c r="H1212" s="120"/>
    </row>
    <row r="1213" spans="1:8" s="119" customFormat="1" ht="12.75" x14ac:dyDescent="0.2">
      <c r="A1213" s="114"/>
      <c r="B1213" s="208"/>
      <c r="C1213" s="165"/>
      <c r="D1213" s="243"/>
      <c r="E1213" s="267"/>
      <c r="F1213" s="90"/>
      <c r="H1213" s="120"/>
    </row>
    <row r="1214" spans="1:8" s="119" customFormat="1" ht="12.75" x14ac:dyDescent="0.2">
      <c r="A1214" s="114"/>
      <c r="B1214" s="208"/>
      <c r="C1214" s="165"/>
      <c r="D1214" s="243"/>
      <c r="E1214" s="267"/>
      <c r="F1214" s="90"/>
      <c r="H1214" s="120"/>
    </row>
    <row r="1215" spans="1:8" s="119" customFormat="1" ht="12.75" x14ac:dyDescent="0.2">
      <c r="A1215" s="114"/>
      <c r="B1215" s="208"/>
      <c r="C1215" s="165"/>
      <c r="D1215" s="243"/>
      <c r="E1215" s="267"/>
      <c r="F1215" s="90"/>
      <c r="H1215" s="120"/>
    </row>
    <row r="1216" spans="1:8" s="119" customFormat="1" ht="12.75" x14ac:dyDescent="0.2">
      <c r="A1216" s="114"/>
      <c r="B1216" s="208"/>
      <c r="C1216" s="165"/>
      <c r="D1216" s="243"/>
      <c r="E1216" s="267"/>
      <c r="F1216" s="90"/>
      <c r="H1216" s="120"/>
    </row>
    <row r="1217" spans="1:8" s="119" customFormat="1" ht="12.75" x14ac:dyDescent="0.2">
      <c r="A1217" s="114"/>
      <c r="B1217" s="208"/>
      <c r="C1217" s="165"/>
      <c r="D1217" s="243"/>
      <c r="E1217" s="267"/>
      <c r="F1217" s="90"/>
      <c r="H1217" s="120"/>
    </row>
    <row r="1218" spans="1:8" s="119" customFormat="1" ht="12.75" x14ac:dyDescent="0.2">
      <c r="A1218" s="114"/>
      <c r="B1218" s="208"/>
      <c r="C1218" s="165"/>
      <c r="D1218" s="243"/>
      <c r="E1218" s="267"/>
      <c r="F1218" s="90"/>
      <c r="H1218" s="120"/>
    </row>
    <row r="1219" spans="1:8" s="119" customFormat="1" ht="12.75" x14ac:dyDescent="0.2">
      <c r="A1219" s="114"/>
      <c r="B1219" s="208"/>
      <c r="C1219" s="165"/>
      <c r="D1219" s="243"/>
      <c r="E1219" s="267"/>
      <c r="F1219" s="90"/>
      <c r="H1219" s="120"/>
    </row>
    <row r="1220" spans="1:8" s="119" customFormat="1" ht="12.75" x14ac:dyDescent="0.2">
      <c r="A1220" s="114"/>
      <c r="B1220" s="208"/>
      <c r="C1220" s="165"/>
      <c r="D1220" s="243"/>
      <c r="E1220" s="267"/>
      <c r="F1220" s="90"/>
      <c r="H1220" s="120"/>
    </row>
    <row r="1221" spans="1:8" s="119" customFormat="1" ht="12.75" x14ac:dyDescent="0.2">
      <c r="A1221" s="114"/>
      <c r="B1221" s="208"/>
      <c r="C1221" s="165"/>
      <c r="D1221" s="243"/>
      <c r="E1221" s="267"/>
      <c r="F1221" s="90"/>
      <c r="H1221" s="120"/>
    </row>
    <row r="1222" spans="1:8" s="119" customFormat="1" ht="12.75" x14ac:dyDescent="0.2">
      <c r="A1222" s="114"/>
      <c r="B1222" s="208"/>
      <c r="C1222" s="165"/>
      <c r="D1222" s="243"/>
      <c r="E1222" s="267"/>
      <c r="F1222" s="90"/>
      <c r="H1222" s="120"/>
    </row>
    <row r="1223" spans="1:8" s="119" customFormat="1" ht="12.75" x14ac:dyDescent="0.2">
      <c r="A1223" s="114"/>
      <c r="B1223" s="208"/>
      <c r="C1223" s="165"/>
      <c r="D1223" s="243"/>
      <c r="E1223" s="267"/>
      <c r="F1223" s="90"/>
      <c r="H1223" s="120"/>
    </row>
    <row r="1224" spans="1:8" s="119" customFormat="1" ht="12.75" x14ac:dyDescent="0.2">
      <c r="A1224" s="114"/>
      <c r="B1224" s="208"/>
      <c r="C1224" s="165"/>
      <c r="D1224" s="243"/>
      <c r="E1224" s="267"/>
      <c r="F1224" s="90"/>
      <c r="H1224" s="120"/>
    </row>
    <row r="1225" spans="1:8" s="119" customFormat="1" ht="12.75" x14ac:dyDescent="0.2">
      <c r="A1225" s="114"/>
      <c r="B1225" s="208"/>
      <c r="C1225" s="165"/>
      <c r="D1225" s="243"/>
      <c r="E1225" s="267"/>
      <c r="F1225" s="90"/>
      <c r="H1225" s="120"/>
    </row>
    <row r="1226" spans="1:8" s="119" customFormat="1" ht="12.75" x14ac:dyDescent="0.2">
      <c r="A1226" s="114"/>
      <c r="B1226" s="208"/>
      <c r="C1226" s="165"/>
      <c r="D1226" s="243"/>
      <c r="E1226" s="267"/>
      <c r="F1226" s="90"/>
      <c r="H1226" s="120"/>
    </row>
    <row r="1227" spans="1:8" s="119" customFormat="1" ht="12.75" x14ac:dyDescent="0.2">
      <c r="A1227" s="114"/>
      <c r="B1227" s="208"/>
      <c r="C1227" s="165"/>
      <c r="D1227" s="243"/>
      <c r="E1227" s="267"/>
      <c r="F1227" s="90"/>
      <c r="H1227" s="120"/>
    </row>
    <row r="1228" spans="1:8" s="119" customFormat="1" ht="12.75" x14ac:dyDescent="0.2">
      <c r="A1228" s="114"/>
      <c r="B1228" s="208"/>
      <c r="C1228" s="165"/>
      <c r="D1228" s="243"/>
      <c r="E1228" s="267"/>
      <c r="F1228" s="90"/>
      <c r="H1228" s="120"/>
    </row>
    <row r="1229" spans="1:8" s="119" customFormat="1" ht="12.75" x14ac:dyDescent="0.2">
      <c r="A1229" s="114"/>
      <c r="B1229" s="208"/>
      <c r="C1229" s="165"/>
      <c r="D1229" s="243"/>
      <c r="E1229" s="267"/>
      <c r="F1229" s="90"/>
      <c r="H1229" s="120"/>
    </row>
    <row r="1230" spans="1:8" s="119" customFormat="1" ht="12.75" x14ac:dyDescent="0.2">
      <c r="A1230" s="114"/>
      <c r="B1230" s="208"/>
      <c r="C1230" s="165"/>
      <c r="D1230" s="243"/>
      <c r="E1230" s="267"/>
      <c r="F1230" s="90"/>
      <c r="H1230" s="120"/>
    </row>
    <row r="1231" spans="1:8" s="119" customFormat="1" ht="12.75" x14ac:dyDescent="0.2">
      <c r="A1231" s="114"/>
      <c r="B1231" s="208"/>
      <c r="C1231" s="165"/>
      <c r="D1231" s="243"/>
      <c r="E1231" s="267"/>
      <c r="F1231" s="90"/>
      <c r="H1231" s="120"/>
    </row>
    <row r="1232" spans="1:8" s="119" customFormat="1" ht="12.75" x14ac:dyDescent="0.2">
      <c r="A1232" s="114"/>
      <c r="B1232" s="208"/>
      <c r="C1232" s="165"/>
      <c r="D1232" s="243"/>
      <c r="E1232" s="267"/>
      <c r="F1232" s="90"/>
      <c r="H1232" s="120"/>
    </row>
    <row r="1233" spans="1:8" s="119" customFormat="1" ht="12.75" x14ac:dyDescent="0.2">
      <c r="A1233" s="114"/>
      <c r="B1233" s="208"/>
      <c r="C1233" s="165"/>
      <c r="D1233" s="243"/>
      <c r="E1233" s="267"/>
      <c r="F1233" s="90"/>
      <c r="H1233" s="120"/>
    </row>
    <row r="1234" spans="1:8" s="119" customFormat="1" ht="12.75" x14ac:dyDescent="0.2">
      <c r="A1234" s="114"/>
      <c r="B1234" s="208"/>
      <c r="C1234" s="165"/>
      <c r="D1234" s="243"/>
      <c r="E1234" s="267"/>
      <c r="F1234" s="90"/>
      <c r="H1234" s="120"/>
    </row>
    <row r="1235" spans="1:8" s="119" customFormat="1" ht="12.75" x14ac:dyDescent="0.2">
      <c r="A1235" s="114"/>
      <c r="B1235" s="208"/>
      <c r="C1235" s="165"/>
      <c r="D1235" s="243"/>
      <c r="E1235" s="267"/>
      <c r="F1235" s="90"/>
      <c r="H1235" s="120"/>
    </row>
    <row r="1236" spans="1:8" s="119" customFormat="1" ht="12.75" x14ac:dyDescent="0.2">
      <c r="A1236" s="114"/>
      <c r="B1236" s="208"/>
      <c r="C1236" s="165"/>
      <c r="D1236" s="243"/>
      <c r="E1236" s="267"/>
      <c r="F1236" s="90"/>
      <c r="H1236" s="120"/>
    </row>
    <row r="1237" spans="1:8" s="119" customFormat="1" ht="12.75" x14ac:dyDescent="0.2">
      <c r="A1237" s="114"/>
      <c r="B1237" s="208"/>
      <c r="C1237" s="165"/>
      <c r="D1237" s="243"/>
      <c r="E1237" s="267"/>
      <c r="F1237" s="90"/>
      <c r="H1237" s="120"/>
    </row>
    <row r="1238" spans="1:8" s="119" customFormat="1" ht="12.75" x14ac:dyDescent="0.2">
      <c r="A1238" s="114"/>
      <c r="B1238" s="208"/>
      <c r="C1238" s="165"/>
      <c r="D1238" s="243"/>
      <c r="E1238" s="267"/>
      <c r="F1238" s="90"/>
      <c r="H1238" s="120"/>
    </row>
    <row r="1239" spans="1:8" s="119" customFormat="1" ht="12.75" x14ac:dyDescent="0.2">
      <c r="A1239" s="114"/>
      <c r="B1239" s="208"/>
      <c r="C1239" s="165"/>
      <c r="D1239" s="243"/>
      <c r="E1239" s="267"/>
      <c r="F1239" s="90"/>
      <c r="H1239" s="120"/>
    </row>
    <row r="1240" spans="1:8" s="119" customFormat="1" ht="12.75" x14ac:dyDescent="0.2">
      <c r="A1240" s="114"/>
      <c r="B1240" s="208"/>
      <c r="C1240" s="165"/>
      <c r="D1240" s="243"/>
      <c r="E1240" s="267"/>
      <c r="F1240" s="90"/>
      <c r="H1240" s="120"/>
    </row>
    <row r="1241" spans="1:8" s="119" customFormat="1" ht="12.75" x14ac:dyDescent="0.2">
      <c r="A1241" s="114"/>
      <c r="B1241" s="208"/>
      <c r="C1241" s="165"/>
      <c r="D1241" s="243"/>
      <c r="E1241" s="267"/>
      <c r="F1241" s="90"/>
      <c r="H1241" s="120"/>
    </row>
    <row r="1242" spans="1:8" s="119" customFormat="1" ht="12.75" x14ac:dyDescent="0.2">
      <c r="A1242" s="114"/>
      <c r="B1242" s="208"/>
      <c r="C1242" s="165"/>
      <c r="D1242" s="243"/>
      <c r="E1242" s="267"/>
      <c r="F1242" s="90"/>
      <c r="H1242" s="120"/>
    </row>
    <row r="1243" spans="1:8" s="119" customFormat="1" ht="12.75" x14ac:dyDescent="0.2">
      <c r="A1243" s="114"/>
      <c r="B1243" s="208"/>
      <c r="C1243" s="165"/>
      <c r="D1243" s="243"/>
      <c r="E1243" s="267"/>
      <c r="F1243" s="90"/>
      <c r="H1243" s="120"/>
    </row>
    <row r="1244" spans="1:8" s="119" customFormat="1" ht="12.75" x14ac:dyDescent="0.2">
      <c r="A1244" s="114"/>
      <c r="B1244" s="208"/>
      <c r="C1244" s="165"/>
      <c r="D1244" s="243"/>
      <c r="E1244" s="267"/>
      <c r="F1244" s="90"/>
      <c r="H1244" s="120"/>
    </row>
    <row r="1245" spans="1:8" s="119" customFormat="1" ht="12.75" x14ac:dyDescent="0.2">
      <c r="A1245" s="114"/>
      <c r="B1245" s="208"/>
      <c r="C1245" s="165"/>
      <c r="D1245" s="243"/>
      <c r="E1245" s="267"/>
      <c r="F1245" s="90"/>
      <c r="H1245" s="120"/>
    </row>
    <row r="1246" spans="1:8" s="119" customFormat="1" ht="12.75" x14ac:dyDescent="0.2">
      <c r="A1246" s="114"/>
      <c r="B1246" s="208"/>
      <c r="C1246" s="165"/>
      <c r="D1246" s="243"/>
      <c r="E1246" s="267"/>
      <c r="F1246" s="90"/>
      <c r="H1246" s="120"/>
    </row>
    <row r="1247" spans="1:8" s="119" customFormat="1" ht="12.75" x14ac:dyDescent="0.2">
      <c r="A1247" s="114"/>
      <c r="B1247" s="208"/>
      <c r="C1247" s="165"/>
      <c r="D1247" s="243"/>
      <c r="E1247" s="267"/>
      <c r="F1247" s="90"/>
      <c r="H1247" s="120"/>
    </row>
    <row r="1248" spans="1:8" s="119" customFormat="1" ht="12.75" x14ac:dyDescent="0.2">
      <c r="A1248" s="114"/>
      <c r="B1248" s="208"/>
      <c r="C1248" s="165"/>
      <c r="D1248" s="243"/>
      <c r="E1248" s="267"/>
      <c r="F1248" s="90"/>
      <c r="H1248" s="120"/>
    </row>
    <row r="1249" spans="1:8" s="119" customFormat="1" ht="12.75" x14ac:dyDescent="0.2">
      <c r="A1249" s="114"/>
      <c r="B1249" s="208"/>
      <c r="C1249" s="165"/>
      <c r="D1249" s="243"/>
      <c r="E1249" s="267"/>
      <c r="F1249" s="90"/>
      <c r="H1249" s="120"/>
    </row>
    <row r="1250" spans="1:8" s="119" customFormat="1" ht="12.75" x14ac:dyDescent="0.2">
      <c r="A1250" s="114"/>
      <c r="B1250" s="208"/>
      <c r="C1250" s="165"/>
      <c r="D1250" s="243"/>
      <c r="E1250" s="267"/>
      <c r="F1250" s="90"/>
      <c r="H1250" s="120"/>
    </row>
    <row r="1251" spans="1:8" s="119" customFormat="1" ht="12.75" x14ac:dyDescent="0.2">
      <c r="A1251" s="114"/>
      <c r="B1251" s="208"/>
      <c r="C1251" s="165"/>
      <c r="D1251" s="243"/>
      <c r="E1251" s="267"/>
      <c r="F1251" s="90"/>
      <c r="H1251" s="120"/>
    </row>
    <row r="1252" spans="1:8" s="119" customFormat="1" ht="12.75" x14ac:dyDescent="0.2">
      <c r="A1252" s="114"/>
      <c r="B1252" s="208"/>
      <c r="C1252" s="165"/>
      <c r="D1252" s="243"/>
      <c r="E1252" s="267"/>
      <c r="F1252" s="90"/>
      <c r="H1252" s="120"/>
    </row>
    <row r="1253" spans="1:8" s="119" customFormat="1" ht="12.75" x14ac:dyDescent="0.2">
      <c r="A1253" s="114"/>
      <c r="B1253" s="208"/>
      <c r="C1253" s="165"/>
      <c r="D1253" s="243"/>
      <c r="E1253" s="267"/>
      <c r="F1253" s="90"/>
      <c r="H1253" s="120"/>
    </row>
    <row r="1254" spans="1:8" s="119" customFormat="1" ht="12.75" x14ac:dyDescent="0.2">
      <c r="A1254" s="114"/>
      <c r="B1254" s="208"/>
      <c r="C1254" s="165"/>
      <c r="D1254" s="243"/>
      <c r="E1254" s="267"/>
      <c r="F1254" s="90"/>
      <c r="H1254" s="120"/>
    </row>
    <row r="1255" spans="1:8" s="119" customFormat="1" ht="12.75" x14ac:dyDescent="0.2">
      <c r="A1255" s="114"/>
      <c r="B1255" s="208"/>
      <c r="C1255" s="165"/>
      <c r="D1255" s="243"/>
      <c r="E1255" s="267"/>
      <c r="F1255" s="90"/>
      <c r="H1255" s="120"/>
    </row>
    <row r="1256" spans="1:8" s="119" customFormat="1" ht="12.75" x14ac:dyDescent="0.2">
      <c r="A1256" s="114"/>
      <c r="B1256" s="208"/>
      <c r="C1256" s="165"/>
      <c r="D1256" s="243"/>
      <c r="E1256" s="267"/>
      <c r="F1256" s="90"/>
      <c r="H1256" s="120"/>
    </row>
    <row r="1257" spans="1:8" s="119" customFormat="1" ht="12.75" x14ac:dyDescent="0.2">
      <c r="A1257" s="114"/>
      <c r="B1257" s="208"/>
      <c r="C1257" s="165"/>
      <c r="D1257" s="243"/>
      <c r="E1257" s="267"/>
      <c r="F1257" s="90"/>
      <c r="H1257" s="120"/>
    </row>
    <row r="1258" spans="1:8" s="119" customFormat="1" ht="12.75" x14ac:dyDescent="0.2">
      <c r="A1258" s="114"/>
      <c r="B1258" s="208"/>
      <c r="C1258" s="165"/>
      <c r="D1258" s="243"/>
      <c r="E1258" s="267"/>
      <c r="F1258" s="90"/>
      <c r="H1258" s="120"/>
    </row>
    <row r="1259" spans="1:8" s="119" customFormat="1" ht="12.75" x14ac:dyDescent="0.2">
      <c r="A1259" s="114"/>
      <c r="B1259" s="208"/>
      <c r="C1259" s="165"/>
      <c r="D1259" s="243"/>
      <c r="E1259" s="267"/>
      <c r="F1259" s="90"/>
      <c r="H1259" s="120"/>
    </row>
    <row r="1260" spans="1:8" s="119" customFormat="1" ht="12.75" x14ac:dyDescent="0.2">
      <c r="A1260" s="114"/>
      <c r="B1260" s="208"/>
      <c r="C1260" s="165"/>
      <c r="D1260" s="243"/>
      <c r="E1260" s="267"/>
      <c r="F1260" s="90"/>
      <c r="H1260" s="120"/>
    </row>
    <row r="1261" spans="1:8" s="119" customFormat="1" ht="12.75" x14ac:dyDescent="0.2">
      <c r="A1261" s="114"/>
      <c r="B1261" s="208"/>
      <c r="C1261" s="165"/>
      <c r="D1261" s="243"/>
      <c r="E1261" s="267"/>
      <c r="F1261" s="90"/>
      <c r="H1261" s="120"/>
    </row>
    <row r="1262" spans="1:8" s="119" customFormat="1" ht="12.75" x14ac:dyDescent="0.2">
      <c r="A1262" s="114"/>
      <c r="B1262" s="208"/>
      <c r="C1262" s="165"/>
      <c r="D1262" s="243"/>
      <c r="E1262" s="267"/>
      <c r="F1262" s="90"/>
      <c r="H1262" s="120"/>
    </row>
    <row r="1263" spans="1:8" s="119" customFormat="1" ht="12.75" x14ac:dyDescent="0.2">
      <c r="A1263" s="114"/>
      <c r="B1263" s="208"/>
      <c r="C1263" s="165"/>
      <c r="D1263" s="243"/>
      <c r="E1263" s="267"/>
      <c r="F1263" s="90"/>
      <c r="H1263" s="120"/>
    </row>
    <row r="1264" spans="1:8" s="119" customFormat="1" ht="12.75" x14ac:dyDescent="0.2">
      <c r="A1264" s="114"/>
      <c r="B1264" s="208"/>
      <c r="C1264" s="165"/>
      <c r="D1264" s="243"/>
      <c r="E1264" s="267"/>
      <c r="F1264" s="90"/>
      <c r="H1264" s="120"/>
    </row>
    <row r="1265" spans="1:8" s="119" customFormat="1" ht="12.75" x14ac:dyDescent="0.2">
      <c r="A1265" s="114"/>
      <c r="B1265" s="208"/>
      <c r="C1265" s="165"/>
      <c r="D1265" s="243"/>
      <c r="E1265" s="267"/>
      <c r="F1265" s="90"/>
      <c r="H1265" s="120"/>
    </row>
    <row r="1266" spans="1:8" s="119" customFormat="1" ht="12.75" x14ac:dyDescent="0.2">
      <c r="A1266" s="114"/>
      <c r="B1266" s="208"/>
      <c r="C1266" s="165"/>
      <c r="D1266" s="243"/>
      <c r="E1266" s="267"/>
      <c r="F1266" s="90"/>
      <c r="H1266" s="120"/>
    </row>
    <row r="1267" spans="1:8" s="119" customFormat="1" ht="12.75" x14ac:dyDescent="0.2">
      <c r="A1267" s="114"/>
      <c r="B1267" s="208"/>
      <c r="C1267" s="165"/>
      <c r="D1267" s="243"/>
      <c r="E1267" s="267"/>
      <c r="F1267" s="90"/>
      <c r="H1267" s="120"/>
    </row>
    <row r="1268" spans="1:8" s="119" customFormat="1" ht="12.75" x14ac:dyDescent="0.2">
      <c r="A1268" s="114"/>
      <c r="B1268" s="208"/>
      <c r="C1268" s="165"/>
      <c r="D1268" s="243"/>
      <c r="E1268" s="267"/>
      <c r="F1268" s="90"/>
      <c r="H1268" s="120"/>
    </row>
    <row r="1269" spans="1:8" s="119" customFormat="1" ht="12.75" x14ac:dyDescent="0.2">
      <c r="A1269" s="114"/>
      <c r="B1269" s="208"/>
      <c r="C1269" s="165"/>
      <c r="D1269" s="243"/>
      <c r="E1269" s="267"/>
      <c r="F1269" s="90"/>
      <c r="H1269" s="120"/>
    </row>
    <row r="1270" spans="1:8" s="119" customFormat="1" ht="12.75" x14ac:dyDescent="0.2">
      <c r="A1270" s="114"/>
      <c r="B1270" s="208"/>
      <c r="C1270" s="165"/>
      <c r="D1270" s="243"/>
      <c r="E1270" s="267"/>
      <c r="F1270" s="90"/>
      <c r="H1270" s="120"/>
    </row>
    <row r="1271" spans="1:8" s="119" customFormat="1" ht="12.75" x14ac:dyDescent="0.2">
      <c r="A1271" s="114"/>
      <c r="B1271" s="208"/>
      <c r="C1271" s="165"/>
      <c r="D1271" s="243"/>
      <c r="E1271" s="267"/>
      <c r="F1271" s="90"/>
      <c r="H1271" s="120"/>
    </row>
    <row r="1272" spans="1:8" s="119" customFormat="1" ht="12.75" x14ac:dyDescent="0.2">
      <c r="A1272" s="114"/>
      <c r="B1272" s="208"/>
      <c r="C1272" s="165"/>
      <c r="D1272" s="243"/>
      <c r="E1272" s="267"/>
      <c r="F1272" s="90"/>
      <c r="H1272" s="120"/>
    </row>
    <row r="1273" spans="1:8" s="119" customFormat="1" ht="12.75" x14ac:dyDescent="0.2">
      <c r="A1273" s="114"/>
      <c r="B1273" s="208"/>
      <c r="C1273" s="165"/>
      <c r="D1273" s="243"/>
      <c r="E1273" s="267"/>
      <c r="F1273" s="90"/>
      <c r="H1273" s="120"/>
    </row>
    <row r="1274" spans="1:8" s="119" customFormat="1" ht="12.75" x14ac:dyDescent="0.2">
      <c r="A1274" s="114"/>
      <c r="B1274" s="208"/>
      <c r="C1274" s="165"/>
      <c r="D1274" s="243"/>
      <c r="E1274" s="267"/>
      <c r="F1274" s="90"/>
      <c r="H1274" s="120"/>
    </row>
    <row r="1275" spans="1:8" s="119" customFormat="1" ht="12.75" x14ac:dyDescent="0.2">
      <c r="A1275" s="114"/>
      <c r="B1275" s="208"/>
      <c r="C1275" s="165"/>
      <c r="D1275" s="243"/>
      <c r="E1275" s="267"/>
      <c r="F1275" s="90"/>
      <c r="H1275" s="120"/>
    </row>
    <row r="1276" spans="1:8" s="119" customFormat="1" ht="12.75" x14ac:dyDescent="0.2">
      <c r="A1276" s="114"/>
      <c r="B1276" s="208"/>
      <c r="C1276" s="165"/>
      <c r="D1276" s="243"/>
      <c r="E1276" s="267"/>
      <c r="F1276" s="90"/>
      <c r="H1276" s="120"/>
    </row>
    <row r="1277" spans="1:8" s="119" customFormat="1" ht="12.75" x14ac:dyDescent="0.2">
      <c r="A1277" s="114"/>
      <c r="B1277" s="208"/>
      <c r="C1277" s="165"/>
      <c r="D1277" s="243"/>
      <c r="E1277" s="267"/>
      <c r="F1277" s="90"/>
      <c r="H1277" s="120"/>
    </row>
    <row r="1278" spans="1:8" s="119" customFormat="1" ht="12.75" x14ac:dyDescent="0.2">
      <c r="A1278" s="114"/>
      <c r="B1278" s="208"/>
      <c r="C1278" s="165"/>
      <c r="D1278" s="243"/>
      <c r="E1278" s="267"/>
      <c r="F1278" s="90"/>
      <c r="H1278" s="120"/>
    </row>
    <row r="1279" spans="1:8" s="119" customFormat="1" ht="12.75" x14ac:dyDescent="0.2">
      <c r="A1279" s="114"/>
      <c r="B1279" s="208"/>
      <c r="C1279" s="165"/>
      <c r="D1279" s="243"/>
      <c r="E1279" s="267"/>
      <c r="F1279" s="90"/>
      <c r="H1279" s="120"/>
    </row>
    <row r="1280" spans="1:8" s="119" customFormat="1" ht="12.75" x14ac:dyDescent="0.2">
      <c r="A1280" s="114"/>
      <c r="B1280" s="208"/>
      <c r="C1280" s="165"/>
      <c r="D1280" s="243"/>
      <c r="E1280" s="267"/>
      <c r="F1280" s="90"/>
      <c r="H1280" s="120"/>
    </row>
    <row r="1281" spans="1:8" s="119" customFormat="1" ht="12.75" x14ac:dyDescent="0.2">
      <c r="A1281" s="114"/>
      <c r="B1281" s="208"/>
      <c r="C1281" s="165"/>
      <c r="D1281" s="243"/>
      <c r="E1281" s="267"/>
      <c r="F1281" s="90"/>
      <c r="H1281" s="120"/>
    </row>
    <row r="1282" spans="1:8" s="119" customFormat="1" ht="12.75" x14ac:dyDescent="0.2">
      <c r="A1282" s="114"/>
      <c r="B1282" s="208"/>
      <c r="C1282" s="165"/>
      <c r="D1282" s="243"/>
      <c r="E1282" s="267"/>
      <c r="F1282" s="90"/>
      <c r="H1282" s="120"/>
    </row>
    <row r="1283" spans="1:8" s="119" customFormat="1" ht="12.75" x14ac:dyDescent="0.2">
      <c r="A1283" s="114"/>
      <c r="B1283" s="208"/>
      <c r="C1283" s="165"/>
      <c r="D1283" s="243"/>
      <c r="E1283" s="267"/>
      <c r="F1283" s="90"/>
      <c r="H1283" s="120"/>
    </row>
    <row r="1284" spans="1:8" s="119" customFormat="1" ht="12.75" x14ac:dyDescent="0.2">
      <c r="A1284" s="114"/>
      <c r="B1284" s="208"/>
      <c r="C1284" s="165"/>
      <c r="D1284" s="243"/>
      <c r="E1284" s="267"/>
      <c r="F1284" s="90"/>
      <c r="H1284" s="120"/>
    </row>
    <row r="1285" spans="1:8" s="119" customFormat="1" ht="12.75" x14ac:dyDescent="0.2">
      <c r="A1285" s="114"/>
      <c r="B1285" s="208"/>
      <c r="C1285" s="165"/>
      <c r="D1285" s="243"/>
      <c r="E1285" s="267"/>
      <c r="F1285" s="90"/>
      <c r="H1285" s="120"/>
    </row>
    <row r="1286" spans="1:8" s="119" customFormat="1" ht="12.75" x14ac:dyDescent="0.2">
      <c r="A1286" s="114"/>
      <c r="B1286" s="208"/>
      <c r="C1286" s="165"/>
      <c r="D1286" s="243"/>
      <c r="E1286" s="267"/>
      <c r="F1286" s="90"/>
      <c r="H1286" s="120"/>
    </row>
    <row r="1287" spans="1:8" s="119" customFormat="1" ht="12.75" x14ac:dyDescent="0.2">
      <c r="A1287" s="114"/>
      <c r="B1287" s="208"/>
      <c r="C1287" s="165"/>
      <c r="D1287" s="243"/>
      <c r="E1287" s="267"/>
      <c r="F1287" s="90"/>
      <c r="H1287" s="120"/>
    </row>
    <row r="1288" spans="1:8" s="119" customFormat="1" ht="12.75" x14ac:dyDescent="0.2">
      <c r="A1288" s="114"/>
      <c r="B1288" s="208"/>
      <c r="C1288" s="165"/>
      <c r="D1288" s="243"/>
      <c r="E1288" s="267"/>
      <c r="F1288" s="90"/>
      <c r="H1288" s="120"/>
    </row>
    <row r="1289" spans="1:8" s="119" customFormat="1" ht="12.75" x14ac:dyDescent="0.2">
      <c r="A1289" s="114"/>
      <c r="B1289" s="208"/>
      <c r="C1289" s="165"/>
      <c r="D1289" s="243"/>
      <c r="E1289" s="267"/>
      <c r="F1289" s="90"/>
      <c r="H1289" s="120"/>
    </row>
    <row r="1290" spans="1:8" s="119" customFormat="1" ht="12.75" x14ac:dyDescent="0.2">
      <c r="A1290" s="114"/>
      <c r="B1290" s="208"/>
      <c r="C1290" s="165"/>
      <c r="D1290" s="243"/>
      <c r="E1290" s="267"/>
      <c r="F1290" s="90"/>
      <c r="H1290" s="120"/>
    </row>
    <row r="1291" spans="1:8" s="119" customFormat="1" ht="12.75" x14ac:dyDescent="0.2">
      <c r="A1291" s="114"/>
      <c r="B1291" s="208"/>
      <c r="C1291" s="165"/>
      <c r="D1291" s="243"/>
      <c r="E1291" s="267"/>
      <c r="F1291" s="90"/>
      <c r="H1291" s="120"/>
    </row>
    <row r="1292" spans="1:8" s="119" customFormat="1" ht="12.75" x14ac:dyDescent="0.2">
      <c r="A1292" s="114"/>
      <c r="B1292" s="208"/>
      <c r="C1292" s="165"/>
      <c r="D1292" s="243"/>
      <c r="E1292" s="267"/>
      <c r="F1292" s="90"/>
      <c r="H1292" s="120"/>
    </row>
    <row r="1293" spans="1:8" s="119" customFormat="1" ht="12.75" x14ac:dyDescent="0.2">
      <c r="A1293" s="114"/>
      <c r="B1293" s="208"/>
      <c r="C1293" s="165"/>
      <c r="D1293" s="243"/>
      <c r="E1293" s="267"/>
      <c r="F1293" s="90"/>
      <c r="H1293" s="120"/>
    </row>
    <row r="1294" spans="1:8" s="119" customFormat="1" ht="12.75" x14ac:dyDescent="0.2">
      <c r="A1294" s="114"/>
      <c r="B1294" s="208"/>
      <c r="C1294" s="165"/>
      <c r="D1294" s="243"/>
      <c r="E1294" s="267"/>
      <c r="F1294" s="90"/>
      <c r="H1294" s="120"/>
    </row>
    <row r="1295" spans="1:8" s="119" customFormat="1" ht="12.75" x14ac:dyDescent="0.2">
      <c r="A1295" s="114"/>
      <c r="B1295" s="208"/>
      <c r="C1295" s="165"/>
      <c r="D1295" s="243"/>
      <c r="E1295" s="267"/>
      <c r="F1295" s="90"/>
      <c r="H1295" s="120"/>
    </row>
    <row r="1296" spans="1:8" s="119" customFormat="1" ht="12.75" x14ac:dyDescent="0.2">
      <c r="A1296" s="114"/>
      <c r="B1296" s="208"/>
      <c r="C1296" s="165"/>
      <c r="D1296" s="243"/>
      <c r="E1296" s="267"/>
      <c r="F1296" s="90"/>
      <c r="H1296" s="120"/>
    </row>
    <row r="1297" spans="1:8" s="119" customFormat="1" ht="12.75" x14ac:dyDescent="0.2">
      <c r="A1297" s="114"/>
      <c r="B1297" s="208"/>
      <c r="C1297" s="165"/>
      <c r="D1297" s="243"/>
      <c r="E1297" s="267"/>
      <c r="F1297" s="90"/>
      <c r="H1297" s="120"/>
    </row>
    <row r="1298" spans="1:8" s="119" customFormat="1" ht="12.75" x14ac:dyDescent="0.2">
      <c r="A1298" s="114"/>
      <c r="B1298" s="208"/>
      <c r="C1298" s="165"/>
      <c r="D1298" s="243"/>
      <c r="E1298" s="267"/>
      <c r="F1298" s="90"/>
      <c r="H1298" s="120"/>
    </row>
    <row r="1299" spans="1:8" s="119" customFormat="1" ht="12.75" x14ac:dyDescent="0.2">
      <c r="A1299" s="114"/>
      <c r="B1299" s="208"/>
      <c r="C1299" s="165"/>
      <c r="D1299" s="243"/>
      <c r="E1299" s="267"/>
      <c r="F1299" s="90"/>
      <c r="H1299" s="120"/>
    </row>
    <row r="1300" spans="1:8" s="119" customFormat="1" ht="12.75" x14ac:dyDescent="0.2">
      <c r="A1300" s="114"/>
      <c r="B1300" s="208"/>
      <c r="C1300" s="165"/>
      <c r="D1300" s="243"/>
      <c r="E1300" s="267"/>
      <c r="F1300" s="90"/>
      <c r="H1300" s="120"/>
    </row>
    <row r="1301" spans="1:8" s="119" customFormat="1" ht="12.75" x14ac:dyDescent="0.2">
      <c r="A1301" s="114"/>
      <c r="B1301" s="208"/>
      <c r="C1301" s="165"/>
      <c r="D1301" s="243"/>
      <c r="E1301" s="267"/>
      <c r="F1301" s="90"/>
      <c r="H1301" s="120"/>
    </row>
    <row r="1302" spans="1:8" s="119" customFormat="1" ht="12.75" x14ac:dyDescent="0.2">
      <c r="A1302" s="114"/>
      <c r="B1302" s="208"/>
      <c r="C1302" s="165"/>
      <c r="D1302" s="243"/>
      <c r="E1302" s="267"/>
      <c r="F1302" s="90"/>
      <c r="H1302" s="120"/>
    </row>
    <row r="1303" spans="1:8" s="119" customFormat="1" ht="12.75" x14ac:dyDescent="0.2">
      <c r="A1303" s="114"/>
      <c r="B1303" s="208"/>
      <c r="C1303" s="165"/>
      <c r="D1303" s="243"/>
      <c r="E1303" s="267"/>
      <c r="F1303" s="90"/>
      <c r="H1303" s="120"/>
    </row>
    <row r="1304" spans="1:8" s="119" customFormat="1" ht="12.75" x14ac:dyDescent="0.2">
      <c r="A1304" s="114"/>
      <c r="B1304" s="208"/>
      <c r="C1304" s="165"/>
      <c r="D1304" s="243"/>
      <c r="E1304" s="267"/>
      <c r="F1304" s="90"/>
      <c r="H1304" s="120"/>
    </row>
    <row r="1305" spans="1:8" s="119" customFormat="1" ht="12.75" x14ac:dyDescent="0.2">
      <c r="A1305" s="114"/>
      <c r="B1305" s="208"/>
      <c r="C1305" s="165"/>
      <c r="D1305" s="243"/>
      <c r="E1305" s="267"/>
      <c r="F1305" s="90"/>
      <c r="H1305" s="120"/>
    </row>
    <row r="1306" spans="1:8" s="119" customFormat="1" ht="12.75" x14ac:dyDescent="0.2">
      <c r="A1306" s="114"/>
      <c r="B1306" s="208"/>
      <c r="C1306" s="165"/>
      <c r="D1306" s="243"/>
      <c r="E1306" s="267"/>
      <c r="F1306" s="90"/>
      <c r="H1306" s="120"/>
    </row>
    <row r="1307" spans="1:8" s="119" customFormat="1" ht="12.75" x14ac:dyDescent="0.2">
      <c r="A1307" s="114"/>
      <c r="B1307" s="208"/>
      <c r="C1307" s="165"/>
      <c r="D1307" s="243"/>
      <c r="E1307" s="267"/>
      <c r="F1307" s="90"/>
      <c r="H1307" s="120"/>
    </row>
    <row r="1308" spans="1:8" s="119" customFormat="1" ht="12.75" x14ac:dyDescent="0.2">
      <c r="A1308" s="114"/>
      <c r="B1308" s="208"/>
      <c r="C1308" s="165"/>
      <c r="D1308" s="243"/>
      <c r="E1308" s="267"/>
      <c r="F1308" s="90"/>
      <c r="H1308" s="120"/>
    </row>
    <row r="1309" spans="1:8" s="119" customFormat="1" ht="12.75" x14ac:dyDescent="0.2">
      <c r="A1309" s="114"/>
      <c r="B1309" s="208"/>
      <c r="C1309" s="165"/>
      <c r="D1309" s="243"/>
      <c r="E1309" s="267"/>
      <c r="F1309" s="90"/>
      <c r="H1309" s="120"/>
    </row>
    <row r="1310" spans="1:8" s="119" customFormat="1" ht="12.75" x14ac:dyDescent="0.2">
      <c r="A1310" s="114"/>
      <c r="B1310" s="208"/>
      <c r="C1310" s="165"/>
      <c r="D1310" s="243"/>
      <c r="E1310" s="267"/>
      <c r="F1310" s="90"/>
      <c r="H1310" s="120"/>
    </row>
    <row r="1311" spans="1:8" s="119" customFormat="1" ht="12.75" x14ac:dyDescent="0.2">
      <c r="A1311" s="114"/>
      <c r="B1311" s="208"/>
      <c r="C1311" s="165"/>
      <c r="D1311" s="243"/>
      <c r="E1311" s="267"/>
      <c r="F1311" s="90"/>
      <c r="H1311" s="120"/>
    </row>
    <row r="1312" spans="1:8" s="119" customFormat="1" ht="12.75" x14ac:dyDescent="0.2">
      <c r="A1312" s="114"/>
      <c r="B1312" s="208"/>
      <c r="C1312" s="165"/>
      <c r="D1312" s="243"/>
      <c r="E1312" s="267"/>
      <c r="F1312" s="90"/>
      <c r="H1312" s="120"/>
    </row>
    <row r="1313" spans="1:8" s="119" customFormat="1" ht="12.75" x14ac:dyDescent="0.2">
      <c r="A1313" s="114"/>
      <c r="B1313" s="208"/>
      <c r="C1313" s="165"/>
      <c r="D1313" s="243"/>
      <c r="E1313" s="267"/>
      <c r="F1313" s="90"/>
      <c r="H1313" s="120"/>
    </row>
    <row r="1314" spans="1:8" s="119" customFormat="1" ht="12.75" x14ac:dyDescent="0.2">
      <c r="A1314" s="114"/>
      <c r="B1314" s="208"/>
      <c r="C1314" s="165"/>
      <c r="D1314" s="243"/>
      <c r="E1314" s="267"/>
      <c r="F1314" s="90"/>
      <c r="H1314" s="120"/>
    </row>
    <row r="1315" spans="1:8" s="119" customFormat="1" ht="12.75" x14ac:dyDescent="0.2">
      <c r="A1315" s="114"/>
      <c r="B1315" s="208"/>
      <c r="C1315" s="165"/>
      <c r="D1315" s="243"/>
      <c r="E1315" s="267"/>
      <c r="F1315" s="90"/>
      <c r="H1315" s="120"/>
    </row>
    <row r="1316" spans="1:8" s="119" customFormat="1" ht="12.75" x14ac:dyDescent="0.2">
      <c r="A1316" s="114"/>
      <c r="B1316" s="208"/>
      <c r="C1316" s="165"/>
      <c r="D1316" s="243"/>
      <c r="E1316" s="267"/>
      <c r="F1316" s="90"/>
      <c r="H1316" s="120"/>
    </row>
    <row r="1317" spans="1:8" s="119" customFormat="1" ht="12.75" x14ac:dyDescent="0.2">
      <c r="A1317" s="114"/>
      <c r="B1317" s="208"/>
      <c r="C1317" s="165"/>
      <c r="D1317" s="243"/>
      <c r="E1317" s="267"/>
      <c r="F1317" s="90"/>
      <c r="H1317" s="120"/>
    </row>
    <row r="1318" spans="1:8" s="119" customFormat="1" ht="12.75" x14ac:dyDescent="0.2">
      <c r="A1318" s="114"/>
      <c r="B1318" s="208"/>
      <c r="C1318" s="165"/>
      <c r="D1318" s="243"/>
      <c r="E1318" s="267"/>
      <c r="F1318" s="90"/>
      <c r="H1318" s="120"/>
    </row>
    <row r="1319" spans="1:8" s="119" customFormat="1" ht="12.75" x14ac:dyDescent="0.2">
      <c r="A1319" s="114"/>
      <c r="B1319" s="208"/>
      <c r="C1319" s="165"/>
      <c r="D1319" s="243"/>
      <c r="E1319" s="267"/>
      <c r="F1319" s="90"/>
      <c r="H1319" s="120"/>
    </row>
    <row r="1320" spans="1:8" s="119" customFormat="1" ht="12.75" x14ac:dyDescent="0.2">
      <c r="A1320" s="114"/>
      <c r="B1320" s="208"/>
      <c r="C1320" s="165"/>
      <c r="D1320" s="243"/>
      <c r="E1320" s="267"/>
      <c r="F1320" s="90"/>
      <c r="H1320" s="120"/>
    </row>
    <row r="1321" spans="1:8" s="119" customFormat="1" ht="12.75" x14ac:dyDescent="0.2">
      <c r="A1321" s="114"/>
      <c r="B1321" s="208"/>
      <c r="C1321" s="165"/>
      <c r="D1321" s="243"/>
      <c r="E1321" s="267"/>
      <c r="F1321" s="90"/>
      <c r="H1321" s="120"/>
    </row>
    <row r="1322" spans="1:8" s="119" customFormat="1" ht="12.75" x14ac:dyDescent="0.2">
      <c r="A1322" s="114"/>
      <c r="B1322" s="208"/>
      <c r="C1322" s="165"/>
      <c r="D1322" s="243"/>
      <c r="E1322" s="267"/>
      <c r="F1322" s="90"/>
      <c r="H1322" s="120"/>
    </row>
    <row r="1323" spans="1:8" s="119" customFormat="1" ht="12.75" x14ac:dyDescent="0.2">
      <c r="A1323" s="114"/>
      <c r="B1323" s="208"/>
      <c r="C1323" s="165"/>
      <c r="D1323" s="243"/>
      <c r="E1323" s="267"/>
      <c r="F1323" s="90"/>
      <c r="H1323" s="120"/>
    </row>
    <row r="1324" spans="1:8" s="119" customFormat="1" ht="12.75" x14ac:dyDescent="0.2">
      <c r="A1324" s="114"/>
      <c r="B1324" s="208"/>
      <c r="C1324" s="165"/>
      <c r="D1324" s="243"/>
      <c r="E1324" s="267"/>
      <c r="F1324" s="90"/>
      <c r="H1324" s="120"/>
    </row>
    <row r="1325" spans="1:8" s="119" customFormat="1" ht="12.75" x14ac:dyDescent="0.2">
      <c r="A1325" s="114"/>
      <c r="B1325" s="208"/>
      <c r="C1325" s="165"/>
      <c r="D1325" s="243"/>
      <c r="E1325" s="267"/>
      <c r="F1325" s="90"/>
      <c r="H1325" s="120"/>
    </row>
    <row r="1326" spans="1:8" s="119" customFormat="1" ht="12.75" x14ac:dyDescent="0.2">
      <c r="A1326" s="114"/>
      <c r="B1326" s="208"/>
      <c r="C1326" s="165"/>
      <c r="D1326" s="243"/>
      <c r="E1326" s="267"/>
      <c r="F1326" s="90"/>
      <c r="H1326" s="120"/>
    </row>
    <row r="1327" spans="1:8" s="119" customFormat="1" ht="12.75" x14ac:dyDescent="0.2">
      <c r="A1327" s="114"/>
      <c r="B1327" s="208"/>
      <c r="C1327" s="165"/>
      <c r="D1327" s="243"/>
      <c r="E1327" s="267"/>
      <c r="F1327" s="90"/>
      <c r="H1327" s="120"/>
    </row>
    <row r="1328" spans="1:8" s="119" customFormat="1" ht="12.75" x14ac:dyDescent="0.2">
      <c r="A1328" s="114"/>
      <c r="B1328" s="208"/>
      <c r="C1328" s="165"/>
      <c r="D1328" s="243"/>
      <c r="E1328" s="267"/>
      <c r="F1328" s="90"/>
      <c r="H1328" s="120"/>
    </row>
    <row r="1329" spans="1:8" s="119" customFormat="1" ht="12.75" x14ac:dyDescent="0.2">
      <c r="A1329" s="114"/>
      <c r="B1329" s="208"/>
      <c r="C1329" s="165"/>
      <c r="D1329" s="243"/>
      <c r="E1329" s="267"/>
      <c r="F1329" s="90"/>
      <c r="H1329" s="120"/>
    </row>
    <row r="1330" spans="1:8" s="119" customFormat="1" ht="12.75" x14ac:dyDescent="0.2">
      <c r="A1330" s="114"/>
      <c r="B1330" s="208"/>
      <c r="C1330" s="165"/>
      <c r="D1330" s="243"/>
      <c r="E1330" s="267"/>
      <c r="F1330" s="90"/>
      <c r="H1330" s="120"/>
    </row>
    <row r="1331" spans="1:8" s="119" customFormat="1" ht="12.75" x14ac:dyDescent="0.2">
      <c r="A1331" s="114"/>
      <c r="B1331" s="208"/>
      <c r="C1331" s="165"/>
      <c r="D1331" s="243"/>
      <c r="E1331" s="267"/>
      <c r="F1331" s="90"/>
      <c r="H1331" s="120"/>
    </row>
    <row r="1332" spans="1:8" s="119" customFormat="1" ht="12.75" x14ac:dyDescent="0.2">
      <c r="A1332" s="114"/>
      <c r="B1332" s="208"/>
      <c r="C1332" s="165"/>
      <c r="D1332" s="243"/>
      <c r="E1332" s="267"/>
      <c r="F1332" s="90"/>
      <c r="H1332" s="120"/>
    </row>
    <row r="1333" spans="1:8" s="119" customFormat="1" ht="12.75" x14ac:dyDescent="0.2">
      <c r="A1333" s="114"/>
      <c r="B1333" s="208"/>
      <c r="C1333" s="165"/>
      <c r="D1333" s="243"/>
      <c r="E1333" s="267"/>
      <c r="F1333" s="90"/>
      <c r="H1333" s="120"/>
    </row>
    <row r="1334" spans="1:8" s="119" customFormat="1" ht="12.75" x14ac:dyDescent="0.2">
      <c r="A1334" s="114"/>
      <c r="B1334" s="208"/>
      <c r="C1334" s="165"/>
      <c r="D1334" s="243"/>
      <c r="E1334" s="267"/>
      <c r="F1334" s="90"/>
      <c r="H1334" s="120"/>
    </row>
    <row r="1335" spans="1:8" s="119" customFormat="1" ht="12.75" x14ac:dyDescent="0.2">
      <c r="A1335" s="114"/>
      <c r="B1335" s="208"/>
      <c r="C1335" s="165"/>
      <c r="D1335" s="243"/>
      <c r="E1335" s="267"/>
      <c r="F1335" s="90"/>
      <c r="H1335" s="120"/>
    </row>
    <row r="1336" spans="1:8" s="119" customFormat="1" ht="12.75" x14ac:dyDescent="0.2">
      <c r="A1336" s="114"/>
      <c r="B1336" s="208"/>
      <c r="C1336" s="165"/>
      <c r="D1336" s="243"/>
      <c r="E1336" s="267"/>
      <c r="F1336" s="90"/>
      <c r="H1336" s="120"/>
    </row>
    <row r="1337" spans="1:8" s="119" customFormat="1" ht="12.75" x14ac:dyDescent="0.2">
      <c r="A1337" s="114"/>
      <c r="B1337" s="208"/>
      <c r="C1337" s="165"/>
      <c r="D1337" s="243"/>
      <c r="E1337" s="267"/>
      <c r="F1337" s="90"/>
      <c r="H1337" s="120"/>
    </row>
    <row r="1338" spans="1:8" s="119" customFormat="1" ht="12.75" x14ac:dyDescent="0.2">
      <c r="A1338" s="114"/>
      <c r="B1338" s="208"/>
      <c r="C1338" s="165"/>
      <c r="D1338" s="243"/>
      <c r="E1338" s="267"/>
      <c r="F1338" s="90"/>
      <c r="H1338" s="120"/>
    </row>
    <row r="1339" spans="1:8" s="119" customFormat="1" ht="12.75" x14ac:dyDescent="0.2">
      <c r="A1339" s="114"/>
      <c r="B1339" s="208"/>
      <c r="C1339" s="165"/>
      <c r="D1339" s="243"/>
      <c r="E1339" s="267"/>
      <c r="F1339" s="90"/>
      <c r="H1339" s="120"/>
    </row>
    <row r="1340" spans="1:8" s="119" customFormat="1" ht="12.75" x14ac:dyDescent="0.2">
      <c r="A1340" s="114"/>
      <c r="B1340" s="208"/>
      <c r="C1340" s="165"/>
      <c r="D1340" s="243"/>
      <c r="E1340" s="267"/>
      <c r="F1340" s="90"/>
      <c r="H1340" s="120"/>
    </row>
    <row r="1341" spans="1:8" s="119" customFormat="1" ht="12.75" x14ac:dyDescent="0.2">
      <c r="A1341" s="114"/>
      <c r="B1341" s="208"/>
      <c r="C1341" s="165"/>
      <c r="D1341" s="243"/>
      <c r="E1341" s="267"/>
      <c r="F1341" s="90"/>
      <c r="H1341" s="120"/>
    </row>
    <row r="1342" spans="1:8" s="119" customFormat="1" ht="12.75" x14ac:dyDescent="0.2">
      <c r="A1342" s="114"/>
      <c r="B1342" s="208"/>
      <c r="C1342" s="165"/>
      <c r="D1342" s="243"/>
      <c r="E1342" s="267"/>
      <c r="F1342" s="90"/>
      <c r="H1342" s="120"/>
    </row>
    <row r="1343" spans="1:8" s="119" customFormat="1" ht="12.75" x14ac:dyDescent="0.2">
      <c r="A1343" s="114"/>
      <c r="B1343" s="208"/>
      <c r="C1343" s="165"/>
      <c r="D1343" s="243"/>
      <c r="E1343" s="267"/>
      <c r="F1343" s="90"/>
      <c r="H1343" s="120"/>
    </row>
    <row r="1344" spans="1:8" s="119" customFormat="1" ht="12.75" x14ac:dyDescent="0.2">
      <c r="A1344" s="114"/>
      <c r="B1344" s="208"/>
      <c r="C1344" s="165"/>
      <c r="D1344" s="243"/>
      <c r="E1344" s="267"/>
      <c r="F1344" s="90"/>
      <c r="H1344" s="120"/>
    </row>
    <row r="1345" spans="1:8" s="119" customFormat="1" ht="12.75" x14ac:dyDescent="0.2">
      <c r="A1345" s="114"/>
      <c r="B1345" s="208"/>
      <c r="C1345" s="165"/>
      <c r="D1345" s="243"/>
      <c r="E1345" s="267"/>
      <c r="F1345" s="90"/>
      <c r="H1345" s="120"/>
    </row>
    <row r="1346" spans="1:8" s="119" customFormat="1" ht="12.75" x14ac:dyDescent="0.2">
      <c r="A1346" s="114"/>
      <c r="B1346" s="208"/>
      <c r="C1346" s="165"/>
      <c r="D1346" s="243"/>
      <c r="E1346" s="267"/>
      <c r="F1346" s="90"/>
      <c r="H1346" s="120"/>
    </row>
    <row r="1347" spans="1:8" s="119" customFormat="1" ht="12.75" x14ac:dyDescent="0.2">
      <c r="A1347" s="114"/>
      <c r="B1347" s="208"/>
      <c r="C1347" s="165"/>
      <c r="D1347" s="243"/>
      <c r="E1347" s="267"/>
      <c r="F1347" s="90"/>
      <c r="H1347" s="120"/>
    </row>
    <row r="1348" spans="1:8" s="119" customFormat="1" ht="12.75" x14ac:dyDescent="0.2">
      <c r="A1348" s="114"/>
      <c r="B1348" s="208"/>
      <c r="C1348" s="165"/>
      <c r="D1348" s="243"/>
      <c r="E1348" s="267"/>
      <c r="F1348" s="90"/>
      <c r="H1348" s="120"/>
    </row>
    <row r="1349" spans="1:8" s="119" customFormat="1" ht="12.75" x14ac:dyDescent="0.2">
      <c r="A1349" s="114"/>
      <c r="B1349" s="208"/>
      <c r="C1349" s="165"/>
      <c r="D1349" s="243"/>
      <c r="E1349" s="267"/>
      <c r="F1349" s="90"/>
      <c r="H1349" s="120"/>
    </row>
    <row r="1350" spans="1:8" s="119" customFormat="1" ht="12.75" x14ac:dyDescent="0.2">
      <c r="A1350" s="114"/>
      <c r="B1350" s="208"/>
      <c r="C1350" s="165"/>
      <c r="D1350" s="243"/>
      <c r="E1350" s="267"/>
      <c r="F1350" s="90"/>
      <c r="H1350" s="120"/>
    </row>
    <row r="1351" spans="1:8" s="119" customFormat="1" ht="12.75" x14ac:dyDescent="0.2">
      <c r="A1351" s="114"/>
      <c r="B1351" s="208"/>
      <c r="C1351" s="165"/>
      <c r="D1351" s="243"/>
      <c r="E1351" s="267"/>
      <c r="F1351" s="90"/>
      <c r="H1351" s="120"/>
    </row>
    <row r="1352" spans="1:8" s="119" customFormat="1" ht="12.75" x14ac:dyDescent="0.2">
      <c r="A1352" s="114"/>
      <c r="B1352" s="208"/>
      <c r="C1352" s="165"/>
      <c r="D1352" s="243"/>
      <c r="E1352" s="267"/>
      <c r="F1352" s="90"/>
      <c r="H1352" s="120"/>
    </row>
    <row r="1353" spans="1:8" s="119" customFormat="1" ht="12.75" x14ac:dyDescent="0.2">
      <c r="A1353" s="114"/>
      <c r="B1353" s="208"/>
      <c r="C1353" s="165"/>
      <c r="D1353" s="243"/>
      <c r="E1353" s="267"/>
      <c r="F1353" s="90"/>
      <c r="H1353" s="120"/>
    </row>
    <row r="1354" spans="1:8" s="119" customFormat="1" ht="12.75" x14ac:dyDescent="0.2">
      <c r="A1354" s="114"/>
      <c r="B1354" s="208"/>
      <c r="C1354" s="165"/>
      <c r="D1354" s="243"/>
      <c r="E1354" s="267"/>
      <c r="F1354" s="90"/>
      <c r="H1354" s="120"/>
    </row>
    <row r="1355" spans="1:8" s="119" customFormat="1" ht="12.75" x14ac:dyDescent="0.2">
      <c r="A1355" s="114"/>
      <c r="B1355" s="208"/>
      <c r="C1355" s="165"/>
      <c r="D1355" s="243"/>
      <c r="E1355" s="267"/>
      <c r="F1355" s="90"/>
      <c r="H1355" s="120"/>
    </row>
    <row r="1356" spans="1:8" s="119" customFormat="1" ht="12.75" x14ac:dyDescent="0.2">
      <c r="A1356" s="114"/>
      <c r="B1356" s="208"/>
      <c r="C1356" s="165"/>
      <c r="D1356" s="243"/>
      <c r="E1356" s="267"/>
      <c r="F1356" s="90"/>
      <c r="H1356" s="120"/>
    </row>
    <row r="1357" spans="1:8" s="119" customFormat="1" ht="12.75" x14ac:dyDescent="0.2">
      <c r="A1357" s="114"/>
      <c r="B1357" s="208"/>
      <c r="C1357" s="165"/>
      <c r="D1357" s="243"/>
      <c r="E1357" s="267"/>
      <c r="F1357" s="90"/>
      <c r="H1357" s="120"/>
    </row>
    <row r="1358" spans="1:8" s="119" customFormat="1" ht="12.75" x14ac:dyDescent="0.2">
      <c r="A1358" s="114"/>
      <c r="B1358" s="208"/>
      <c r="C1358" s="165"/>
      <c r="D1358" s="243"/>
      <c r="E1358" s="267"/>
      <c r="F1358" s="90"/>
      <c r="H1358" s="120"/>
    </row>
    <row r="1359" spans="1:8" s="119" customFormat="1" ht="12.75" x14ac:dyDescent="0.2">
      <c r="A1359" s="114"/>
      <c r="B1359" s="208"/>
      <c r="C1359" s="165"/>
      <c r="D1359" s="243"/>
      <c r="E1359" s="267"/>
      <c r="F1359" s="90"/>
      <c r="H1359" s="120"/>
    </row>
    <row r="1360" spans="1:8" s="119" customFormat="1" ht="12.75" x14ac:dyDescent="0.2">
      <c r="A1360" s="114"/>
      <c r="B1360" s="208"/>
      <c r="C1360" s="165"/>
      <c r="D1360" s="243"/>
      <c r="E1360" s="267"/>
      <c r="F1360" s="90"/>
      <c r="H1360" s="120"/>
    </row>
    <row r="1361" spans="1:8" s="119" customFormat="1" ht="12.75" x14ac:dyDescent="0.2">
      <c r="A1361" s="114"/>
      <c r="B1361" s="208"/>
      <c r="C1361" s="165"/>
      <c r="D1361" s="243"/>
      <c r="E1361" s="267"/>
      <c r="F1361" s="90"/>
      <c r="H1361" s="120"/>
    </row>
    <row r="1362" spans="1:8" s="119" customFormat="1" ht="12.75" x14ac:dyDescent="0.2">
      <c r="A1362" s="114"/>
      <c r="B1362" s="208"/>
      <c r="C1362" s="165"/>
      <c r="D1362" s="243"/>
      <c r="E1362" s="267"/>
      <c r="F1362" s="90"/>
      <c r="H1362" s="120"/>
    </row>
    <row r="1363" spans="1:8" s="119" customFormat="1" ht="12.75" x14ac:dyDescent="0.2">
      <c r="A1363" s="114"/>
      <c r="B1363" s="208"/>
      <c r="C1363" s="165"/>
      <c r="D1363" s="243"/>
      <c r="E1363" s="267"/>
      <c r="F1363" s="90"/>
      <c r="H1363" s="120"/>
    </row>
    <row r="1364" spans="1:8" s="119" customFormat="1" ht="12.75" x14ac:dyDescent="0.2">
      <c r="A1364" s="114"/>
      <c r="B1364" s="208"/>
      <c r="C1364" s="165"/>
      <c r="D1364" s="243"/>
      <c r="E1364" s="267"/>
      <c r="F1364" s="90"/>
      <c r="H1364" s="120"/>
    </row>
    <row r="1365" spans="1:8" s="119" customFormat="1" ht="12.75" x14ac:dyDescent="0.2">
      <c r="A1365" s="114"/>
      <c r="B1365" s="208"/>
      <c r="C1365" s="165"/>
      <c r="D1365" s="243"/>
      <c r="E1365" s="267"/>
      <c r="F1365" s="90"/>
      <c r="H1365" s="120"/>
    </row>
    <row r="1366" spans="1:8" s="119" customFormat="1" ht="12.75" x14ac:dyDescent="0.2">
      <c r="A1366" s="114"/>
      <c r="B1366" s="208"/>
      <c r="C1366" s="165"/>
      <c r="D1366" s="243"/>
      <c r="E1366" s="267"/>
      <c r="F1366" s="90"/>
      <c r="H1366" s="120"/>
    </row>
    <row r="1367" spans="1:8" s="119" customFormat="1" ht="12.75" x14ac:dyDescent="0.2">
      <c r="A1367" s="114"/>
      <c r="B1367" s="208"/>
      <c r="C1367" s="165"/>
      <c r="D1367" s="243"/>
      <c r="E1367" s="267"/>
      <c r="F1367" s="90"/>
      <c r="H1367" s="120"/>
    </row>
    <row r="1368" spans="1:8" s="119" customFormat="1" ht="12.75" x14ac:dyDescent="0.2">
      <c r="A1368" s="114"/>
      <c r="B1368" s="208"/>
      <c r="C1368" s="165"/>
      <c r="D1368" s="243"/>
      <c r="E1368" s="267"/>
      <c r="F1368" s="90"/>
      <c r="H1368" s="120"/>
    </row>
    <row r="1369" spans="1:8" s="119" customFormat="1" ht="12.75" x14ac:dyDescent="0.2">
      <c r="A1369" s="114"/>
      <c r="B1369" s="208"/>
      <c r="C1369" s="165"/>
      <c r="D1369" s="243"/>
      <c r="E1369" s="267"/>
      <c r="F1369" s="90"/>
      <c r="H1369" s="120"/>
    </row>
    <row r="1370" spans="1:8" s="119" customFormat="1" ht="12.75" x14ac:dyDescent="0.2">
      <c r="A1370" s="114"/>
      <c r="B1370" s="208"/>
      <c r="C1370" s="165"/>
      <c r="D1370" s="243"/>
      <c r="E1370" s="267"/>
      <c r="F1370" s="90"/>
      <c r="H1370" s="120"/>
    </row>
    <row r="1371" spans="1:8" s="119" customFormat="1" ht="12.75" x14ac:dyDescent="0.2">
      <c r="A1371" s="114"/>
      <c r="B1371" s="208"/>
      <c r="C1371" s="165"/>
      <c r="D1371" s="243"/>
      <c r="E1371" s="267"/>
      <c r="F1371" s="90"/>
      <c r="H1371" s="120"/>
    </row>
    <row r="1372" spans="1:8" s="119" customFormat="1" ht="12.75" x14ac:dyDescent="0.2">
      <c r="A1372" s="114"/>
      <c r="B1372" s="208"/>
      <c r="C1372" s="165"/>
      <c r="D1372" s="243"/>
      <c r="E1372" s="267"/>
      <c r="F1372" s="90"/>
      <c r="H1372" s="120"/>
    </row>
    <row r="1373" spans="1:8" s="119" customFormat="1" ht="12.75" x14ac:dyDescent="0.2">
      <c r="A1373" s="114"/>
      <c r="B1373" s="208"/>
      <c r="C1373" s="165"/>
      <c r="D1373" s="243"/>
      <c r="E1373" s="267"/>
      <c r="F1373" s="90"/>
      <c r="H1373" s="120"/>
    </row>
    <row r="1374" spans="1:8" s="119" customFormat="1" ht="12.75" x14ac:dyDescent="0.2">
      <c r="A1374" s="114"/>
      <c r="B1374" s="208"/>
      <c r="C1374" s="165"/>
      <c r="D1374" s="243"/>
      <c r="E1374" s="267"/>
      <c r="F1374" s="90"/>
      <c r="H1374" s="120"/>
    </row>
    <row r="1375" spans="1:8" s="119" customFormat="1" ht="12.75" x14ac:dyDescent="0.2">
      <c r="A1375" s="114"/>
      <c r="B1375" s="208"/>
      <c r="C1375" s="165"/>
      <c r="D1375" s="243"/>
      <c r="E1375" s="267"/>
      <c r="F1375" s="90"/>
      <c r="H1375" s="120"/>
    </row>
    <row r="1376" spans="1:8" s="119" customFormat="1" ht="12.75" x14ac:dyDescent="0.2">
      <c r="A1376" s="114"/>
      <c r="B1376" s="208"/>
      <c r="C1376" s="165"/>
      <c r="D1376" s="243"/>
      <c r="E1376" s="267"/>
      <c r="F1376" s="90"/>
      <c r="H1376" s="120"/>
    </row>
    <row r="1377" spans="1:8" s="119" customFormat="1" ht="12.75" x14ac:dyDescent="0.2">
      <c r="A1377" s="114"/>
      <c r="B1377" s="208"/>
      <c r="C1377" s="165"/>
      <c r="D1377" s="243"/>
      <c r="E1377" s="267"/>
      <c r="F1377" s="90"/>
      <c r="H1377" s="120"/>
    </row>
    <row r="1378" spans="1:8" s="119" customFormat="1" ht="12.75" x14ac:dyDescent="0.2">
      <c r="A1378" s="114"/>
      <c r="B1378" s="208"/>
      <c r="C1378" s="165"/>
      <c r="D1378" s="243"/>
      <c r="E1378" s="267"/>
      <c r="F1378" s="90"/>
      <c r="H1378" s="120"/>
    </row>
    <row r="1379" spans="1:8" s="119" customFormat="1" ht="12.75" x14ac:dyDescent="0.2">
      <c r="A1379" s="114"/>
      <c r="B1379" s="208"/>
      <c r="C1379" s="165"/>
      <c r="D1379" s="243"/>
      <c r="E1379" s="267"/>
      <c r="F1379" s="90"/>
      <c r="H1379" s="120"/>
    </row>
    <row r="1380" spans="1:8" s="119" customFormat="1" ht="12.75" x14ac:dyDescent="0.2">
      <c r="A1380" s="114"/>
      <c r="B1380" s="208"/>
      <c r="C1380" s="165"/>
      <c r="D1380" s="243"/>
      <c r="E1380" s="267"/>
      <c r="F1380" s="90"/>
      <c r="H1380" s="120"/>
    </row>
    <row r="1381" spans="1:8" s="119" customFormat="1" ht="12.75" x14ac:dyDescent="0.2">
      <c r="A1381" s="114"/>
      <c r="B1381" s="208"/>
      <c r="C1381" s="165"/>
      <c r="D1381" s="243"/>
      <c r="E1381" s="267"/>
      <c r="F1381" s="90"/>
      <c r="H1381" s="120"/>
    </row>
    <row r="1382" spans="1:8" s="119" customFormat="1" ht="12.75" x14ac:dyDescent="0.2">
      <c r="A1382" s="114"/>
      <c r="B1382" s="208"/>
      <c r="C1382" s="165"/>
      <c r="D1382" s="243"/>
      <c r="E1382" s="267"/>
      <c r="F1382" s="90"/>
      <c r="H1382" s="120"/>
    </row>
    <row r="1383" spans="1:8" s="119" customFormat="1" ht="12.75" x14ac:dyDescent="0.2">
      <c r="A1383" s="114"/>
      <c r="B1383" s="208"/>
      <c r="C1383" s="165"/>
      <c r="D1383" s="243"/>
      <c r="E1383" s="267"/>
      <c r="F1383" s="90"/>
      <c r="H1383" s="120"/>
    </row>
    <row r="1384" spans="1:8" s="119" customFormat="1" ht="12.75" x14ac:dyDescent="0.2">
      <c r="A1384" s="114"/>
      <c r="B1384" s="208"/>
      <c r="C1384" s="165"/>
      <c r="D1384" s="243"/>
      <c r="E1384" s="267"/>
      <c r="F1384" s="90"/>
      <c r="H1384" s="120"/>
    </row>
    <row r="1385" spans="1:8" s="119" customFormat="1" ht="12.75" x14ac:dyDescent="0.2">
      <c r="A1385" s="114"/>
      <c r="B1385" s="208"/>
      <c r="C1385" s="165"/>
      <c r="D1385" s="243"/>
      <c r="E1385" s="267"/>
      <c r="F1385" s="90"/>
      <c r="H1385" s="120"/>
    </row>
    <row r="1386" spans="1:8" s="119" customFormat="1" ht="12.75" x14ac:dyDescent="0.2">
      <c r="A1386" s="114"/>
      <c r="B1386" s="208"/>
      <c r="C1386" s="165"/>
      <c r="D1386" s="243"/>
      <c r="E1386" s="267"/>
      <c r="F1386" s="90"/>
      <c r="H1386" s="120"/>
    </row>
    <row r="1387" spans="1:8" s="119" customFormat="1" ht="12.75" x14ac:dyDescent="0.2">
      <c r="A1387" s="114"/>
      <c r="B1387" s="208"/>
      <c r="C1387" s="165"/>
      <c r="D1387" s="243"/>
      <c r="E1387" s="267"/>
      <c r="F1387" s="90"/>
      <c r="H1387" s="120"/>
    </row>
    <row r="1388" spans="1:8" s="119" customFormat="1" ht="12.75" x14ac:dyDescent="0.2">
      <c r="A1388" s="114"/>
      <c r="B1388" s="208"/>
      <c r="C1388" s="165"/>
      <c r="D1388" s="243"/>
      <c r="E1388" s="267"/>
      <c r="F1388" s="90"/>
      <c r="H1388" s="120"/>
    </row>
    <row r="1389" spans="1:8" s="119" customFormat="1" ht="12.75" x14ac:dyDescent="0.2">
      <c r="A1389" s="114"/>
      <c r="B1389" s="208"/>
      <c r="C1389" s="165"/>
      <c r="D1389" s="243"/>
      <c r="E1389" s="267"/>
      <c r="F1389" s="90"/>
      <c r="H1389" s="120"/>
    </row>
    <row r="1390" spans="1:8" s="119" customFormat="1" ht="12.75" x14ac:dyDescent="0.2">
      <c r="A1390" s="114"/>
      <c r="B1390" s="208"/>
      <c r="C1390" s="165"/>
      <c r="D1390" s="243"/>
      <c r="E1390" s="267"/>
      <c r="F1390" s="90"/>
      <c r="H1390" s="120"/>
    </row>
    <row r="1391" spans="1:8" s="119" customFormat="1" ht="12.75" x14ac:dyDescent="0.2">
      <c r="A1391" s="114"/>
      <c r="B1391" s="208"/>
      <c r="C1391" s="165"/>
      <c r="D1391" s="243"/>
      <c r="E1391" s="267"/>
      <c r="F1391" s="90"/>
      <c r="H1391" s="120"/>
    </row>
    <row r="1392" spans="1:8" s="119" customFormat="1" ht="12.75" x14ac:dyDescent="0.2">
      <c r="A1392" s="114"/>
      <c r="B1392" s="208"/>
      <c r="C1392" s="165"/>
      <c r="D1392" s="243"/>
      <c r="E1392" s="267"/>
      <c r="F1392" s="90"/>
      <c r="H1392" s="120"/>
    </row>
    <row r="1393" spans="1:8" s="119" customFormat="1" ht="12.75" x14ac:dyDescent="0.2">
      <c r="A1393" s="114"/>
      <c r="B1393" s="208"/>
      <c r="C1393" s="165"/>
      <c r="D1393" s="243"/>
      <c r="E1393" s="267"/>
      <c r="F1393" s="90"/>
      <c r="H1393" s="120"/>
    </row>
    <row r="1394" spans="1:8" s="119" customFormat="1" ht="12.75" x14ac:dyDescent="0.2">
      <c r="A1394" s="114"/>
      <c r="B1394" s="208"/>
      <c r="C1394" s="165"/>
      <c r="D1394" s="243"/>
      <c r="E1394" s="267"/>
      <c r="F1394" s="90"/>
      <c r="H1394" s="120"/>
    </row>
    <row r="1395" spans="1:8" s="119" customFormat="1" ht="12.75" x14ac:dyDescent="0.2">
      <c r="A1395" s="114"/>
      <c r="B1395" s="208"/>
      <c r="C1395" s="165"/>
      <c r="D1395" s="243"/>
      <c r="E1395" s="267"/>
      <c r="F1395" s="90"/>
      <c r="H1395" s="120"/>
    </row>
    <row r="1396" spans="1:8" s="119" customFormat="1" ht="12.75" x14ac:dyDescent="0.2">
      <c r="A1396" s="114"/>
      <c r="B1396" s="208"/>
      <c r="C1396" s="165"/>
      <c r="D1396" s="243"/>
      <c r="E1396" s="267"/>
      <c r="F1396" s="90"/>
      <c r="H1396" s="120"/>
    </row>
    <row r="1397" spans="1:8" s="119" customFormat="1" ht="12.75" x14ac:dyDescent="0.2">
      <c r="A1397" s="114"/>
      <c r="B1397" s="208"/>
      <c r="C1397" s="165"/>
      <c r="D1397" s="243"/>
      <c r="E1397" s="267"/>
      <c r="F1397" s="90"/>
      <c r="H1397" s="120"/>
    </row>
    <row r="1398" spans="1:8" s="119" customFormat="1" ht="12.75" x14ac:dyDescent="0.2">
      <c r="A1398" s="114"/>
      <c r="B1398" s="208"/>
      <c r="C1398" s="165"/>
      <c r="D1398" s="243"/>
      <c r="E1398" s="267"/>
      <c r="F1398" s="90"/>
      <c r="H1398" s="120"/>
    </row>
    <row r="1399" spans="1:8" s="119" customFormat="1" ht="12.75" x14ac:dyDescent="0.2">
      <c r="A1399" s="114"/>
      <c r="B1399" s="208"/>
      <c r="C1399" s="165"/>
      <c r="D1399" s="243"/>
      <c r="E1399" s="267"/>
      <c r="F1399" s="90"/>
      <c r="H1399" s="120"/>
    </row>
    <row r="1400" spans="1:8" s="119" customFormat="1" ht="12.75" x14ac:dyDescent="0.2">
      <c r="A1400" s="114"/>
      <c r="B1400" s="208"/>
      <c r="C1400" s="165"/>
      <c r="D1400" s="243"/>
      <c r="E1400" s="267"/>
      <c r="F1400" s="90"/>
      <c r="H1400" s="120"/>
    </row>
    <row r="1401" spans="1:8" s="119" customFormat="1" ht="12.75" x14ac:dyDescent="0.2">
      <c r="A1401" s="114"/>
      <c r="B1401" s="208"/>
      <c r="C1401" s="165"/>
      <c r="D1401" s="243"/>
      <c r="E1401" s="267"/>
      <c r="F1401" s="90"/>
      <c r="H1401" s="120"/>
    </row>
    <row r="1402" spans="1:8" s="119" customFormat="1" ht="12.75" x14ac:dyDescent="0.2">
      <c r="A1402" s="114"/>
      <c r="B1402" s="208"/>
      <c r="C1402" s="165"/>
      <c r="D1402" s="243"/>
      <c r="E1402" s="267"/>
      <c r="F1402" s="90"/>
      <c r="H1402" s="120"/>
    </row>
    <row r="1403" spans="1:8" s="119" customFormat="1" ht="12.75" x14ac:dyDescent="0.2">
      <c r="A1403" s="114"/>
      <c r="B1403" s="208"/>
      <c r="C1403" s="165"/>
      <c r="D1403" s="243"/>
      <c r="E1403" s="267"/>
      <c r="F1403" s="90"/>
      <c r="H1403" s="120"/>
    </row>
    <row r="1404" spans="1:8" s="119" customFormat="1" ht="12.75" x14ac:dyDescent="0.2">
      <c r="A1404" s="114"/>
      <c r="B1404" s="208"/>
      <c r="C1404" s="165"/>
      <c r="D1404" s="243"/>
      <c r="E1404" s="267"/>
      <c r="F1404" s="90"/>
      <c r="H1404" s="120"/>
    </row>
    <row r="1405" spans="1:8" s="119" customFormat="1" ht="12.75" x14ac:dyDescent="0.2">
      <c r="A1405" s="114"/>
      <c r="B1405" s="208"/>
      <c r="C1405" s="165"/>
      <c r="D1405" s="243"/>
      <c r="E1405" s="267"/>
      <c r="F1405" s="90"/>
      <c r="H1405" s="120"/>
    </row>
    <row r="1406" spans="1:8" s="119" customFormat="1" ht="12.75" x14ac:dyDescent="0.2">
      <c r="A1406" s="114"/>
      <c r="B1406" s="208"/>
      <c r="C1406" s="165"/>
      <c r="D1406" s="243"/>
      <c r="E1406" s="267"/>
      <c r="F1406" s="90"/>
      <c r="H1406" s="120"/>
    </row>
    <row r="1407" spans="1:8" s="119" customFormat="1" ht="12.75" x14ac:dyDescent="0.2">
      <c r="A1407" s="114"/>
      <c r="B1407" s="208"/>
      <c r="C1407" s="165"/>
      <c r="D1407" s="243"/>
      <c r="E1407" s="267"/>
      <c r="F1407" s="90"/>
      <c r="H1407" s="120"/>
    </row>
    <row r="1408" spans="1:8" s="119" customFormat="1" ht="12.75" x14ac:dyDescent="0.2">
      <c r="A1408" s="114"/>
      <c r="B1408" s="208"/>
      <c r="C1408" s="165"/>
      <c r="D1408" s="243"/>
      <c r="E1408" s="267"/>
      <c r="F1408" s="90"/>
      <c r="H1408" s="120"/>
    </row>
    <row r="1409" spans="1:8" s="119" customFormat="1" ht="12.75" x14ac:dyDescent="0.2">
      <c r="A1409" s="114"/>
      <c r="B1409" s="208"/>
      <c r="C1409" s="165"/>
      <c r="D1409" s="243"/>
      <c r="E1409" s="267"/>
      <c r="F1409" s="90"/>
      <c r="H1409" s="120"/>
    </row>
    <row r="1410" spans="1:8" s="119" customFormat="1" ht="12.75" x14ac:dyDescent="0.2">
      <c r="A1410" s="114"/>
      <c r="B1410" s="208"/>
      <c r="C1410" s="165"/>
      <c r="D1410" s="243"/>
      <c r="E1410" s="267"/>
      <c r="F1410" s="90"/>
      <c r="H1410" s="120"/>
    </row>
    <row r="1411" spans="1:8" s="119" customFormat="1" ht="12.75" x14ac:dyDescent="0.2">
      <c r="A1411" s="114"/>
      <c r="B1411" s="208"/>
      <c r="C1411" s="165"/>
      <c r="D1411" s="243"/>
      <c r="E1411" s="267"/>
      <c r="F1411" s="90"/>
      <c r="H1411" s="120"/>
    </row>
    <row r="1412" spans="1:8" s="119" customFormat="1" ht="12.75" x14ac:dyDescent="0.2">
      <c r="A1412" s="114"/>
      <c r="B1412" s="208"/>
      <c r="C1412" s="165"/>
      <c r="D1412" s="243"/>
      <c r="E1412" s="267"/>
      <c r="F1412" s="90"/>
      <c r="H1412" s="120"/>
    </row>
    <row r="1413" spans="1:8" s="119" customFormat="1" ht="12.75" x14ac:dyDescent="0.2">
      <c r="A1413" s="114"/>
      <c r="B1413" s="208"/>
      <c r="C1413" s="165"/>
      <c r="D1413" s="243"/>
      <c r="E1413" s="267"/>
      <c r="F1413" s="90"/>
      <c r="H1413" s="120"/>
    </row>
    <row r="1414" spans="1:8" s="119" customFormat="1" ht="12.75" x14ac:dyDescent="0.2">
      <c r="A1414" s="114"/>
      <c r="B1414" s="208"/>
      <c r="C1414" s="165"/>
      <c r="D1414" s="243"/>
      <c r="E1414" s="267"/>
      <c r="F1414" s="90"/>
      <c r="H1414" s="120"/>
    </row>
    <row r="1415" spans="1:8" s="119" customFormat="1" ht="12.75" x14ac:dyDescent="0.2">
      <c r="A1415" s="114"/>
      <c r="B1415" s="208"/>
      <c r="C1415" s="165"/>
      <c r="D1415" s="243"/>
      <c r="E1415" s="267"/>
      <c r="F1415" s="90"/>
      <c r="H1415" s="120"/>
    </row>
    <row r="1416" spans="1:8" s="119" customFormat="1" ht="12.75" x14ac:dyDescent="0.2">
      <c r="A1416" s="114"/>
      <c r="B1416" s="208"/>
      <c r="C1416" s="165"/>
      <c r="D1416" s="243"/>
      <c r="E1416" s="267"/>
      <c r="F1416" s="90"/>
      <c r="H1416" s="120"/>
    </row>
    <row r="1417" spans="1:8" s="119" customFormat="1" ht="12.75" x14ac:dyDescent="0.2">
      <c r="A1417" s="114"/>
      <c r="B1417" s="208"/>
      <c r="C1417" s="165"/>
      <c r="D1417" s="243"/>
      <c r="E1417" s="267"/>
      <c r="F1417" s="90"/>
      <c r="H1417" s="120"/>
    </row>
    <row r="1418" spans="1:8" s="119" customFormat="1" ht="12.75" x14ac:dyDescent="0.2">
      <c r="A1418" s="114"/>
      <c r="B1418" s="208"/>
      <c r="C1418" s="165"/>
      <c r="D1418" s="243"/>
      <c r="E1418" s="267"/>
      <c r="F1418" s="90"/>
      <c r="H1418" s="120"/>
    </row>
    <row r="1419" spans="1:8" s="119" customFormat="1" ht="12.75" x14ac:dyDescent="0.2">
      <c r="A1419" s="114"/>
      <c r="B1419" s="208"/>
      <c r="C1419" s="165"/>
      <c r="D1419" s="243"/>
      <c r="E1419" s="267"/>
      <c r="F1419" s="90"/>
      <c r="H1419" s="120"/>
    </row>
    <row r="1420" spans="1:8" s="119" customFormat="1" ht="12.75" x14ac:dyDescent="0.2">
      <c r="A1420" s="114"/>
      <c r="B1420" s="208"/>
      <c r="C1420" s="165"/>
      <c r="D1420" s="243"/>
      <c r="E1420" s="267"/>
      <c r="F1420" s="90"/>
      <c r="H1420" s="120"/>
    </row>
    <row r="1421" spans="1:8" s="119" customFormat="1" ht="12.75" x14ac:dyDescent="0.2">
      <c r="A1421" s="114"/>
      <c r="B1421" s="208"/>
      <c r="C1421" s="165"/>
      <c r="D1421" s="243"/>
      <c r="E1421" s="267"/>
      <c r="F1421" s="90"/>
      <c r="H1421" s="120"/>
    </row>
    <row r="1422" spans="1:8" s="119" customFormat="1" ht="12.75" x14ac:dyDescent="0.2">
      <c r="A1422" s="114"/>
      <c r="B1422" s="208"/>
      <c r="C1422" s="165"/>
      <c r="D1422" s="243"/>
      <c r="E1422" s="267"/>
      <c r="F1422" s="90"/>
      <c r="H1422" s="120"/>
    </row>
    <row r="1423" spans="1:8" s="119" customFormat="1" ht="12.75" x14ac:dyDescent="0.2">
      <c r="A1423" s="114"/>
      <c r="B1423" s="208"/>
      <c r="C1423" s="165"/>
      <c r="D1423" s="243"/>
      <c r="E1423" s="267"/>
      <c r="F1423" s="90"/>
      <c r="H1423" s="120"/>
    </row>
    <row r="1424" spans="1:8" s="119" customFormat="1" ht="12.75" x14ac:dyDescent="0.2">
      <c r="A1424" s="114"/>
      <c r="B1424" s="208"/>
      <c r="C1424" s="165"/>
      <c r="D1424" s="243"/>
      <c r="E1424" s="267"/>
      <c r="F1424" s="90"/>
      <c r="H1424" s="120"/>
    </row>
    <row r="1425" spans="1:8" s="119" customFormat="1" ht="12.75" x14ac:dyDescent="0.2">
      <c r="A1425" s="114"/>
      <c r="B1425" s="208"/>
      <c r="C1425" s="165"/>
      <c r="D1425" s="243"/>
      <c r="E1425" s="267"/>
      <c r="F1425" s="90"/>
      <c r="H1425" s="120"/>
    </row>
    <row r="1426" spans="1:8" s="119" customFormat="1" ht="12.75" x14ac:dyDescent="0.2">
      <c r="A1426" s="114"/>
      <c r="B1426" s="208"/>
      <c r="C1426" s="165"/>
      <c r="D1426" s="243"/>
      <c r="E1426" s="267"/>
      <c r="F1426" s="90"/>
      <c r="H1426" s="120"/>
    </row>
    <row r="1427" spans="1:8" s="119" customFormat="1" ht="12.75" x14ac:dyDescent="0.2">
      <c r="A1427" s="114"/>
      <c r="B1427" s="208"/>
      <c r="C1427" s="165"/>
      <c r="D1427" s="243"/>
      <c r="E1427" s="267"/>
      <c r="F1427" s="90"/>
      <c r="H1427" s="120"/>
    </row>
    <row r="1428" spans="1:8" s="119" customFormat="1" ht="12.75" x14ac:dyDescent="0.2">
      <c r="A1428" s="114"/>
      <c r="B1428" s="208"/>
      <c r="C1428" s="165"/>
      <c r="D1428" s="243"/>
      <c r="E1428" s="267"/>
      <c r="F1428" s="90"/>
      <c r="H1428" s="120"/>
    </row>
    <row r="1429" spans="1:8" s="119" customFormat="1" ht="12.75" x14ac:dyDescent="0.2">
      <c r="A1429" s="114"/>
      <c r="B1429" s="208"/>
      <c r="C1429" s="165"/>
      <c r="D1429" s="243"/>
      <c r="E1429" s="267"/>
      <c r="F1429" s="90"/>
      <c r="H1429" s="120"/>
    </row>
    <row r="1430" spans="1:8" s="119" customFormat="1" ht="12.75" x14ac:dyDescent="0.2">
      <c r="A1430" s="114"/>
      <c r="B1430" s="208"/>
      <c r="C1430" s="165"/>
      <c r="D1430" s="243"/>
      <c r="E1430" s="267"/>
      <c r="F1430" s="90"/>
      <c r="H1430" s="120"/>
    </row>
    <row r="1431" spans="1:8" s="119" customFormat="1" ht="12.75" x14ac:dyDescent="0.2">
      <c r="A1431" s="114"/>
      <c r="B1431" s="208"/>
      <c r="C1431" s="165"/>
      <c r="D1431" s="243"/>
      <c r="E1431" s="267"/>
      <c r="F1431" s="90"/>
      <c r="H1431" s="120"/>
    </row>
    <row r="1432" spans="1:8" s="119" customFormat="1" ht="12.75" x14ac:dyDescent="0.2">
      <c r="A1432" s="114"/>
      <c r="B1432" s="208"/>
      <c r="C1432" s="165"/>
      <c r="D1432" s="243"/>
      <c r="E1432" s="267"/>
      <c r="F1432" s="90"/>
      <c r="H1432" s="120"/>
    </row>
    <row r="1433" spans="1:8" s="119" customFormat="1" ht="12.75" x14ac:dyDescent="0.2">
      <c r="A1433" s="114"/>
      <c r="B1433" s="208"/>
      <c r="C1433" s="165"/>
      <c r="D1433" s="243"/>
      <c r="E1433" s="267"/>
      <c r="F1433" s="90"/>
      <c r="H1433" s="120"/>
    </row>
    <row r="1434" spans="1:8" s="119" customFormat="1" ht="12.75" x14ac:dyDescent="0.2">
      <c r="A1434" s="114"/>
      <c r="B1434" s="208"/>
      <c r="C1434" s="165"/>
      <c r="D1434" s="243"/>
      <c r="E1434" s="267"/>
      <c r="F1434" s="90"/>
      <c r="H1434" s="120"/>
    </row>
    <row r="1435" spans="1:8" s="119" customFormat="1" ht="12.75" x14ac:dyDescent="0.2">
      <c r="A1435" s="114"/>
      <c r="B1435" s="208"/>
      <c r="C1435" s="165"/>
      <c r="D1435" s="243"/>
      <c r="E1435" s="267"/>
      <c r="F1435" s="90"/>
      <c r="H1435" s="120"/>
    </row>
    <row r="1436" spans="1:8" s="119" customFormat="1" ht="12.75" x14ac:dyDescent="0.2">
      <c r="A1436" s="114"/>
      <c r="B1436" s="208"/>
      <c r="C1436" s="165"/>
      <c r="D1436" s="243"/>
      <c r="E1436" s="267"/>
      <c r="F1436" s="90"/>
      <c r="H1436" s="120"/>
    </row>
    <row r="1437" spans="1:8" s="119" customFormat="1" ht="12.75" x14ac:dyDescent="0.2">
      <c r="A1437" s="114"/>
      <c r="B1437" s="208"/>
      <c r="C1437" s="165"/>
      <c r="D1437" s="243"/>
      <c r="E1437" s="267"/>
      <c r="F1437" s="90"/>
      <c r="H1437" s="120"/>
    </row>
    <row r="1438" spans="1:8" s="119" customFormat="1" ht="12.75" x14ac:dyDescent="0.2">
      <c r="A1438" s="114"/>
      <c r="B1438" s="208"/>
      <c r="C1438" s="165"/>
      <c r="D1438" s="243"/>
      <c r="E1438" s="267"/>
      <c r="F1438" s="90"/>
      <c r="H1438" s="120"/>
    </row>
    <row r="1439" spans="1:8" s="119" customFormat="1" ht="12.75" x14ac:dyDescent="0.2">
      <c r="A1439" s="114"/>
      <c r="B1439" s="208"/>
      <c r="C1439" s="165"/>
      <c r="D1439" s="243"/>
      <c r="E1439" s="267"/>
      <c r="F1439" s="90"/>
      <c r="H1439" s="120"/>
    </row>
    <row r="1440" spans="1:8" s="119" customFormat="1" ht="12.75" x14ac:dyDescent="0.2">
      <c r="A1440" s="114"/>
      <c r="B1440" s="208"/>
      <c r="C1440" s="165"/>
      <c r="D1440" s="243"/>
      <c r="E1440" s="267"/>
      <c r="F1440" s="90"/>
      <c r="H1440" s="120"/>
    </row>
    <row r="1441" spans="1:8" s="119" customFormat="1" ht="12.75" x14ac:dyDescent="0.2">
      <c r="A1441" s="114"/>
      <c r="B1441" s="208"/>
      <c r="C1441" s="165"/>
      <c r="D1441" s="243"/>
      <c r="E1441" s="267"/>
      <c r="F1441" s="90"/>
      <c r="H1441" s="120"/>
    </row>
    <row r="1442" spans="1:8" s="119" customFormat="1" ht="12.75" x14ac:dyDescent="0.2">
      <c r="A1442" s="114"/>
      <c r="B1442" s="208"/>
      <c r="C1442" s="165"/>
      <c r="D1442" s="243"/>
      <c r="E1442" s="267"/>
      <c r="F1442" s="90"/>
      <c r="H1442" s="120"/>
    </row>
    <row r="1443" spans="1:8" s="119" customFormat="1" ht="12.75" x14ac:dyDescent="0.2">
      <c r="A1443" s="114"/>
      <c r="B1443" s="208"/>
      <c r="C1443" s="165"/>
      <c r="D1443" s="243"/>
      <c r="E1443" s="267"/>
      <c r="F1443" s="90"/>
      <c r="H1443" s="120"/>
    </row>
    <row r="1444" spans="1:8" s="119" customFormat="1" ht="12.75" x14ac:dyDescent="0.2">
      <c r="A1444" s="114"/>
      <c r="B1444" s="208"/>
      <c r="C1444" s="165"/>
      <c r="D1444" s="243"/>
      <c r="E1444" s="267"/>
      <c r="F1444" s="90"/>
      <c r="H1444" s="120"/>
    </row>
    <row r="1445" spans="1:8" s="119" customFormat="1" ht="12.75" x14ac:dyDescent="0.2">
      <c r="A1445" s="114"/>
      <c r="B1445" s="208"/>
      <c r="C1445" s="165"/>
      <c r="D1445" s="243"/>
      <c r="E1445" s="267"/>
      <c r="F1445" s="90"/>
      <c r="H1445" s="120"/>
    </row>
    <row r="1446" spans="1:8" s="119" customFormat="1" ht="12.75" x14ac:dyDescent="0.2">
      <c r="A1446" s="114"/>
      <c r="B1446" s="208"/>
      <c r="C1446" s="165"/>
      <c r="D1446" s="243"/>
      <c r="E1446" s="267"/>
      <c r="F1446" s="90"/>
      <c r="H1446" s="120"/>
    </row>
    <row r="1447" spans="1:8" s="119" customFormat="1" ht="12.75" x14ac:dyDescent="0.2">
      <c r="A1447" s="114"/>
      <c r="B1447" s="208"/>
      <c r="C1447" s="165"/>
      <c r="D1447" s="243"/>
      <c r="E1447" s="267"/>
      <c r="F1447" s="90"/>
      <c r="H1447" s="120"/>
    </row>
    <row r="1448" spans="1:8" s="119" customFormat="1" ht="12.75" x14ac:dyDescent="0.2">
      <c r="A1448" s="114"/>
      <c r="B1448" s="208"/>
      <c r="C1448" s="165"/>
      <c r="D1448" s="243"/>
      <c r="E1448" s="267"/>
      <c r="F1448" s="90"/>
      <c r="H1448" s="120"/>
    </row>
    <row r="1449" spans="1:8" s="119" customFormat="1" ht="12.75" x14ac:dyDescent="0.2">
      <c r="A1449" s="114"/>
      <c r="B1449" s="208"/>
      <c r="C1449" s="165"/>
      <c r="D1449" s="243"/>
      <c r="E1449" s="267"/>
      <c r="F1449" s="90"/>
      <c r="H1449" s="120"/>
    </row>
    <row r="1450" spans="1:8" s="119" customFormat="1" ht="12.75" x14ac:dyDescent="0.2">
      <c r="A1450" s="114"/>
      <c r="B1450" s="208"/>
      <c r="C1450" s="165"/>
      <c r="D1450" s="243"/>
      <c r="E1450" s="267"/>
      <c r="F1450" s="90"/>
      <c r="H1450" s="120"/>
    </row>
    <row r="1451" spans="1:8" s="119" customFormat="1" ht="12.75" x14ac:dyDescent="0.2">
      <c r="A1451" s="114"/>
      <c r="B1451" s="208"/>
      <c r="C1451" s="165"/>
      <c r="D1451" s="243"/>
      <c r="E1451" s="267"/>
      <c r="F1451" s="90"/>
      <c r="H1451" s="120"/>
    </row>
    <row r="1452" spans="1:8" s="119" customFormat="1" ht="12.75" x14ac:dyDescent="0.2">
      <c r="A1452" s="114"/>
      <c r="B1452" s="208"/>
      <c r="C1452" s="165"/>
      <c r="D1452" s="243"/>
      <c r="E1452" s="267"/>
      <c r="F1452" s="90"/>
      <c r="H1452" s="120"/>
    </row>
    <row r="1453" spans="1:8" s="119" customFormat="1" ht="12.75" x14ac:dyDescent="0.2">
      <c r="A1453" s="114"/>
      <c r="B1453" s="208"/>
      <c r="C1453" s="165"/>
      <c r="D1453" s="243"/>
      <c r="E1453" s="267"/>
      <c r="F1453" s="90"/>
      <c r="H1453" s="120"/>
    </row>
    <row r="1454" spans="1:8" s="119" customFormat="1" ht="12.75" x14ac:dyDescent="0.2">
      <c r="A1454" s="114"/>
      <c r="B1454" s="208"/>
      <c r="C1454" s="165"/>
      <c r="D1454" s="243"/>
      <c r="E1454" s="267"/>
      <c r="F1454" s="90"/>
      <c r="H1454" s="120"/>
    </row>
    <row r="1455" spans="1:8" s="119" customFormat="1" ht="12.75" x14ac:dyDescent="0.2">
      <c r="A1455" s="114"/>
      <c r="B1455" s="208"/>
      <c r="C1455" s="165"/>
      <c r="D1455" s="243"/>
      <c r="E1455" s="267"/>
      <c r="F1455" s="90"/>
      <c r="H1455" s="120"/>
    </row>
    <row r="1456" spans="1:8" s="119" customFormat="1" ht="12.75" x14ac:dyDescent="0.2">
      <c r="A1456" s="114"/>
      <c r="B1456" s="208"/>
      <c r="C1456" s="165"/>
      <c r="D1456" s="243"/>
      <c r="E1456" s="267"/>
      <c r="F1456" s="90"/>
      <c r="H1456" s="120"/>
    </row>
    <row r="1457" spans="1:8" s="119" customFormat="1" ht="12.75" x14ac:dyDescent="0.2">
      <c r="A1457" s="114"/>
      <c r="B1457" s="208"/>
      <c r="C1457" s="165"/>
      <c r="D1457" s="243"/>
      <c r="E1457" s="267"/>
      <c r="F1457" s="90"/>
      <c r="H1457" s="120"/>
    </row>
    <row r="1458" spans="1:8" s="119" customFormat="1" ht="12.75" x14ac:dyDescent="0.2">
      <c r="A1458" s="114"/>
      <c r="B1458" s="208"/>
      <c r="C1458" s="165"/>
      <c r="D1458" s="243"/>
      <c r="E1458" s="267"/>
      <c r="F1458" s="90"/>
      <c r="H1458" s="120"/>
    </row>
    <row r="1459" spans="1:8" s="119" customFormat="1" ht="12.75" x14ac:dyDescent="0.2">
      <c r="A1459" s="114"/>
      <c r="B1459" s="208"/>
      <c r="C1459" s="165"/>
      <c r="D1459" s="243"/>
      <c r="E1459" s="267"/>
      <c r="F1459" s="90"/>
      <c r="H1459" s="120"/>
    </row>
    <row r="1460" spans="1:8" s="119" customFormat="1" ht="12.75" x14ac:dyDescent="0.2">
      <c r="A1460" s="114"/>
      <c r="B1460" s="208"/>
      <c r="C1460" s="165"/>
      <c r="D1460" s="243"/>
      <c r="E1460" s="267"/>
      <c r="F1460" s="90"/>
      <c r="H1460" s="120"/>
    </row>
    <row r="1461" spans="1:8" s="119" customFormat="1" ht="12.75" x14ac:dyDescent="0.2">
      <c r="A1461" s="114"/>
      <c r="B1461" s="208"/>
      <c r="C1461" s="165"/>
      <c r="D1461" s="243"/>
      <c r="E1461" s="267"/>
      <c r="F1461" s="90"/>
      <c r="H1461" s="120"/>
    </row>
    <row r="1462" spans="1:8" s="119" customFormat="1" ht="12.75" x14ac:dyDescent="0.2">
      <c r="A1462" s="114"/>
      <c r="B1462" s="208"/>
      <c r="C1462" s="165"/>
      <c r="D1462" s="243"/>
      <c r="E1462" s="267"/>
      <c r="F1462" s="90"/>
      <c r="H1462" s="120"/>
    </row>
    <row r="1463" spans="1:8" s="119" customFormat="1" ht="12.75" x14ac:dyDescent="0.2">
      <c r="A1463" s="114"/>
      <c r="B1463" s="208"/>
      <c r="C1463" s="165"/>
      <c r="D1463" s="243"/>
      <c r="E1463" s="267"/>
      <c r="F1463" s="90"/>
      <c r="H1463" s="120"/>
    </row>
    <row r="1464" spans="1:8" s="119" customFormat="1" ht="12.75" x14ac:dyDescent="0.2">
      <c r="A1464" s="114"/>
      <c r="B1464" s="208"/>
      <c r="C1464" s="165"/>
      <c r="D1464" s="243"/>
      <c r="E1464" s="267"/>
      <c r="F1464" s="90"/>
      <c r="H1464" s="120"/>
    </row>
    <row r="1465" spans="1:8" s="119" customFormat="1" ht="12.75" x14ac:dyDescent="0.2">
      <c r="A1465" s="114"/>
      <c r="B1465" s="208"/>
      <c r="C1465" s="165"/>
      <c r="D1465" s="243"/>
      <c r="E1465" s="267"/>
      <c r="F1465" s="90"/>
      <c r="H1465" s="120"/>
    </row>
    <row r="1466" spans="1:8" s="119" customFormat="1" ht="12.75" x14ac:dyDescent="0.2">
      <c r="A1466" s="114"/>
      <c r="B1466" s="208"/>
      <c r="C1466" s="165"/>
      <c r="D1466" s="243"/>
      <c r="E1466" s="267"/>
      <c r="F1466" s="90"/>
      <c r="H1466" s="120"/>
    </row>
    <row r="1467" spans="1:8" s="119" customFormat="1" ht="12.75" x14ac:dyDescent="0.2">
      <c r="A1467" s="114"/>
      <c r="B1467" s="208"/>
      <c r="C1467" s="165"/>
      <c r="D1467" s="243"/>
      <c r="E1467" s="267"/>
      <c r="F1467" s="90"/>
      <c r="H1467" s="120"/>
    </row>
    <row r="1468" spans="1:8" s="119" customFormat="1" ht="12.75" x14ac:dyDescent="0.2">
      <c r="A1468" s="114"/>
      <c r="B1468" s="208"/>
      <c r="C1468" s="165"/>
      <c r="D1468" s="243"/>
      <c r="E1468" s="267"/>
      <c r="F1468" s="90"/>
      <c r="H1468" s="120"/>
    </row>
    <row r="1469" spans="1:8" s="119" customFormat="1" ht="12.75" x14ac:dyDescent="0.2">
      <c r="A1469" s="114"/>
      <c r="B1469" s="208"/>
      <c r="C1469" s="165"/>
      <c r="D1469" s="243"/>
      <c r="E1469" s="267"/>
      <c r="F1469" s="90"/>
      <c r="H1469" s="120"/>
    </row>
    <row r="1470" spans="1:8" s="119" customFormat="1" ht="12.75" x14ac:dyDescent="0.2">
      <c r="A1470" s="114"/>
      <c r="B1470" s="208"/>
      <c r="C1470" s="165"/>
      <c r="D1470" s="243"/>
      <c r="E1470" s="267"/>
      <c r="F1470" s="90"/>
      <c r="H1470" s="120"/>
    </row>
    <row r="1471" spans="1:8" s="119" customFormat="1" ht="12.75" x14ac:dyDescent="0.2">
      <c r="A1471" s="114"/>
      <c r="B1471" s="208"/>
      <c r="C1471" s="165"/>
      <c r="D1471" s="243"/>
      <c r="E1471" s="267"/>
      <c r="F1471" s="90"/>
      <c r="H1471" s="120"/>
    </row>
    <row r="1472" spans="1:8" s="119" customFormat="1" ht="12.75" x14ac:dyDescent="0.2">
      <c r="A1472" s="114"/>
      <c r="B1472" s="208"/>
      <c r="C1472" s="165"/>
      <c r="D1472" s="243"/>
      <c r="E1472" s="267"/>
      <c r="F1472" s="90"/>
      <c r="H1472" s="120"/>
    </row>
    <row r="1473" spans="1:8" s="119" customFormat="1" ht="12.75" x14ac:dyDescent="0.2">
      <c r="A1473" s="114"/>
      <c r="B1473" s="208"/>
      <c r="C1473" s="165"/>
      <c r="D1473" s="243"/>
      <c r="E1473" s="267"/>
      <c r="F1473" s="90"/>
      <c r="H1473" s="120"/>
    </row>
    <row r="1474" spans="1:8" s="119" customFormat="1" ht="12.75" x14ac:dyDescent="0.2">
      <c r="A1474" s="114"/>
      <c r="B1474" s="208"/>
      <c r="C1474" s="165"/>
      <c r="D1474" s="243"/>
      <c r="E1474" s="267"/>
      <c r="F1474" s="90"/>
      <c r="H1474" s="120"/>
    </row>
    <row r="1475" spans="1:8" s="119" customFormat="1" ht="12.75" x14ac:dyDescent="0.2">
      <c r="A1475" s="114"/>
      <c r="B1475" s="208"/>
      <c r="C1475" s="165"/>
      <c r="D1475" s="243"/>
      <c r="E1475" s="267"/>
      <c r="F1475" s="90"/>
      <c r="H1475" s="120"/>
    </row>
    <row r="1476" spans="1:8" s="119" customFormat="1" ht="12.75" x14ac:dyDescent="0.2">
      <c r="A1476" s="114"/>
      <c r="B1476" s="208"/>
      <c r="C1476" s="165"/>
      <c r="D1476" s="243"/>
      <c r="E1476" s="267"/>
      <c r="F1476" s="90"/>
      <c r="H1476" s="120"/>
    </row>
    <row r="1477" spans="1:8" s="119" customFormat="1" ht="12.75" x14ac:dyDescent="0.2">
      <c r="A1477" s="114"/>
      <c r="B1477" s="208"/>
      <c r="C1477" s="165"/>
      <c r="D1477" s="243"/>
      <c r="E1477" s="267"/>
      <c r="F1477" s="90"/>
      <c r="H1477" s="120"/>
    </row>
    <row r="1478" spans="1:8" s="119" customFormat="1" ht="12.75" x14ac:dyDescent="0.2">
      <c r="A1478" s="114"/>
      <c r="B1478" s="208"/>
      <c r="C1478" s="165"/>
      <c r="D1478" s="243"/>
      <c r="E1478" s="267"/>
      <c r="F1478" s="90"/>
      <c r="H1478" s="120"/>
    </row>
    <row r="1479" spans="1:8" s="119" customFormat="1" ht="12.75" x14ac:dyDescent="0.2">
      <c r="A1479" s="114"/>
      <c r="B1479" s="208"/>
      <c r="C1479" s="165"/>
      <c r="D1479" s="243"/>
      <c r="E1479" s="267"/>
      <c r="F1479" s="90"/>
      <c r="H1479" s="120"/>
    </row>
    <row r="1480" spans="1:8" s="119" customFormat="1" ht="12.75" x14ac:dyDescent="0.2">
      <c r="A1480" s="114"/>
      <c r="B1480" s="208"/>
      <c r="C1480" s="165"/>
      <c r="D1480" s="243"/>
      <c r="E1480" s="267"/>
      <c r="F1480" s="90"/>
      <c r="H1480" s="120"/>
    </row>
    <row r="1481" spans="1:8" s="119" customFormat="1" ht="12.75" x14ac:dyDescent="0.2">
      <c r="A1481" s="114"/>
      <c r="B1481" s="208"/>
      <c r="C1481" s="165"/>
      <c r="D1481" s="243"/>
      <c r="E1481" s="267"/>
      <c r="F1481" s="90"/>
      <c r="H1481" s="120"/>
    </row>
    <row r="1482" spans="1:8" s="119" customFormat="1" ht="12.75" x14ac:dyDescent="0.2">
      <c r="A1482" s="114"/>
      <c r="B1482" s="208"/>
      <c r="C1482" s="165"/>
      <c r="D1482" s="243"/>
      <c r="E1482" s="267"/>
      <c r="F1482" s="90"/>
      <c r="H1482" s="120"/>
    </row>
    <row r="1483" spans="1:8" s="119" customFormat="1" ht="12.75" x14ac:dyDescent="0.2">
      <c r="A1483" s="114"/>
      <c r="B1483" s="208"/>
      <c r="C1483" s="165"/>
      <c r="D1483" s="243"/>
      <c r="E1483" s="267"/>
      <c r="F1483" s="90"/>
      <c r="H1483" s="120"/>
    </row>
    <row r="1484" spans="1:8" s="119" customFormat="1" ht="12.75" x14ac:dyDescent="0.2">
      <c r="A1484" s="114"/>
      <c r="B1484" s="208"/>
      <c r="C1484" s="165"/>
      <c r="D1484" s="243"/>
      <c r="E1484" s="267"/>
      <c r="F1484" s="90"/>
      <c r="H1484" s="120"/>
    </row>
    <row r="1485" spans="1:8" s="119" customFormat="1" ht="12.75" x14ac:dyDescent="0.2">
      <c r="A1485" s="114"/>
      <c r="B1485" s="208"/>
      <c r="C1485" s="165"/>
      <c r="D1485" s="243"/>
      <c r="E1485" s="267"/>
      <c r="F1485" s="90"/>
      <c r="H1485" s="120"/>
    </row>
    <row r="1486" spans="1:8" s="119" customFormat="1" ht="12.75" x14ac:dyDescent="0.2">
      <c r="A1486" s="114"/>
      <c r="B1486" s="208"/>
      <c r="C1486" s="165"/>
      <c r="D1486" s="243"/>
      <c r="E1486" s="267"/>
      <c r="F1486" s="90"/>
      <c r="H1486" s="120"/>
    </row>
    <row r="1487" spans="1:8" s="119" customFormat="1" ht="12.75" x14ac:dyDescent="0.2">
      <c r="A1487" s="114"/>
      <c r="B1487" s="208"/>
      <c r="C1487" s="165"/>
      <c r="D1487" s="243"/>
      <c r="E1487" s="267"/>
      <c r="F1487" s="90"/>
      <c r="H1487" s="120"/>
    </row>
    <row r="1488" spans="1:8" s="119" customFormat="1" ht="12.75" x14ac:dyDescent="0.2">
      <c r="A1488" s="114"/>
      <c r="B1488" s="208"/>
      <c r="C1488" s="165"/>
      <c r="D1488" s="243"/>
      <c r="E1488" s="267"/>
      <c r="F1488" s="90"/>
      <c r="H1488" s="120"/>
    </row>
    <row r="1489" spans="1:8" s="119" customFormat="1" ht="12.75" x14ac:dyDescent="0.2">
      <c r="A1489" s="114"/>
      <c r="B1489" s="208"/>
      <c r="C1489" s="165"/>
      <c r="D1489" s="243"/>
      <c r="E1489" s="267"/>
      <c r="F1489" s="90"/>
      <c r="H1489" s="120"/>
    </row>
    <row r="1490" spans="1:8" s="119" customFormat="1" ht="12.75" x14ac:dyDescent="0.2">
      <c r="A1490" s="114"/>
      <c r="B1490" s="208"/>
      <c r="C1490" s="165"/>
      <c r="D1490" s="243"/>
      <c r="E1490" s="267"/>
      <c r="F1490" s="90"/>
      <c r="H1490" s="120"/>
    </row>
    <row r="1491" spans="1:8" s="119" customFormat="1" ht="12.75" x14ac:dyDescent="0.2">
      <c r="A1491" s="114"/>
      <c r="B1491" s="208"/>
      <c r="C1491" s="165"/>
      <c r="D1491" s="243"/>
      <c r="E1491" s="267"/>
      <c r="F1491" s="90"/>
      <c r="H1491" s="120"/>
    </row>
    <row r="1492" spans="1:8" s="119" customFormat="1" ht="12.75" x14ac:dyDescent="0.2">
      <c r="A1492" s="114"/>
      <c r="B1492" s="208"/>
      <c r="C1492" s="165"/>
      <c r="D1492" s="243"/>
      <c r="E1492" s="267"/>
      <c r="F1492" s="90"/>
      <c r="H1492" s="120"/>
    </row>
    <row r="1493" spans="1:8" s="119" customFormat="1" ht="12.75" x14ac:dyDescent="0.2">
      <c r="A1493" s="114"/>
      <c r="B1493" s="208"/>
      <c r="C1493" s="165"/>
      <c r="D1493" s="243"/>
      <c r="E1493" s="267"/>
      <c r="F1493" s="90"/>
      <c r="H1493" s="120"/>
    </row>
    <row r="1494" spans="1:8" s="119" customFormat="1" ht="12.75" x14ac:dyDescent="0.2">
      <c r="A1494" s="114"/>
      <c r="B1494" s="208"/>
      <c r="C1494" s="165"/>
      <c r="D1494" s="243"/>
      <c r="E1494" s="267"/>
      <c r="F1494" s="90"/>
      <c r="H1494" s="120"/>
    </row>
    <row r="1495" spans="1:8" s="119" customFormat="1" ht="12.75" x14ac:dyDescent="0.2">
      <c r="A1495" s="114"/>
      <c r="B1495" s="208"/>
      <c r="C1495" s="165"/>
      <c r="D1495" s="243"/>
      <c r="E1495" s="267"/>
      <c r="F1495" s="90"/>
      <c r="H1495" s="120"/>
    </row>
    <row r="1496" spans="1:8" s="119" customFormat="1" ht="12.75" x14ac:dyDescent="0.2">
      <c r="A1496" s="114"/>
      <c r="B1496" s="208"/>
      <c r="C1496" s="165"/>
      <c r="D1496" s="243"/>
      <c r="E1496" s="267"/>
      <c r="F1496" s="90"/>
      <c r="H1496" s="120"/>
    </row>
    <row r="1497" spans="1:8" s="119" customFormat="1" ht="12.75" x14ac:dyDescent="0.2">
      <c r="A1497" s="114"/>
      <c r="B1497" s="208"/>
      <c r="C1497" s="165"/>
      <c r="D1497" s="243"/>
      <c r="E1497" s="267"/>
      <c r="F1497" s="90"/>
      <c r="H1497" s="120"/>
    </row>
    <row r="1498" spans="1:8" s="119" customFormat="1" ht="12.75" x14ac:dyDescent="0.2">
      <c r="A1498" s="114"/>
      <c r="B1498" s="208"/>
      <c r="C1498" s="165"/>
      <c r="D1498" s="243"/>
      <c r="E1498" s="267"/>
      <c r="F1498" s="90"/>
      <c r="H1498" s="120"/>
    </row>
    <row r="1499" spans="1:8" s="119" customFormat="1" ht="12.75" x14ac:dyDescent="0.2">
      <c r="A1499" s="114"/>
      <c r="B1499" s="208"/>
      <c r="C1499" s="165"/>
      <c r="D1499" s="243"/>
      <c r="E1499" s="267"/>
      <c r="F1499" s="90"/>
      <c r="H1499" s="120"/>
    </row>
    <row r="1500" spans="1:8" s="119" customFormat="1" ht="12.75" x14ac:dyDescent="0.2">
      <c r="A1500" s="114"/>
      <c r="B1500" s="208"/>
      <c r="C1500" s="165"/>
      <c r="D1500" s="243"/>
      <c r="E1500" s="267"/>
      <c r="F1500" s="90"/>
      <c r="H1500" s="120"/>
    </row>
    <row r="1501" spans="1:8" s="119" customFormat="1" ht="12.75" x14ac:dyDescent="0.2">
      <c r="A1501" s="114"/>
      <c r="B1501" s="208"/>
      <c r="C1501" s="165"/>
      <c r="D1501" s="243"/>
      <c r="E1501" s="267"/>
      <c r="F1501" s="90"/>
      <c r="H1501" s="120"/>
    </row>
    <row r="1502" spans="1:8" s="119" customFormat="1" ht="12.75" x14ac:dyDescent="0.2">
      <c r="A1502" s="114"/>
      <c r="B1502" s="208"/>
      <c r="C1502" s="165"/>
      <c r="D1502" s="243"/>
      <c r="E1502" s="267"/>
      <c r="F1502" s="90"/>
      <c r="H1502" s="120"/>
    </row>
    <row r="1503" spans="1:8" s="119" customFormat="1" ht="12.75" x14ac:dyDescent="0.2">
      <c r="A1503" s="114"/>
      <c r="B1503" s="208"/>
      <c r="C1503" s="165"/>
      <c r="D1503" s="243"/>
      <c r="E1503" s="267"/>
      <c r="F1503" s="90"/>
      <c r="H1503" s="120"/>
    </row>
    <row r="1504" spans="1:8" s="119" customFormat="1" ht="12.75" x14ac:dyDescent="0.2">
      <c r="A1504" s="114"/>
      <c r="B1504" s="208"/>
      <c r="C1504" s="165"/>
      <c r="D1504" s="243"/>
      <c r="E1504" s="267"/>
      <c r="F1504" s="90"/>
      <c r="H1504" s="120"/>
    </row>
    <row r="1505" spans="1:8" s="119" customFormat="1" ht="12.75" x14ac:dyDescent="0.2">
      <c r="A1505" s="114"/>
      <c r="B1505" s="208"/>
      <c r="C1505" s="165"/>
      <c r="D1505" s="243"/>
      <c r="E1505" s="267"/>
      <c r="F1505" s="90"/>
      <c r="H1505" s="120"/>
    </row>
    <row r="1506" spans="1:8" s="119" customFormat="1" ht="12.75" x14ac:dyDescent="0.2">
      <c r="A1506" s="114"/>
      <c r="B1506" s="208"/>
      <c r="C1506" s="165"/>
      <c r="D1506" s="243"/>
      <c r="E1506" s="267"/>
      <c r="F1506" s="90"/>
      <c r="H1506" s="120"/>
    </row>
    <row r="1507" spans="1:8" s="119" customFormat="1" ht="12.75" x14ac:dyDescent="0.2">
      <c r="A1507" s="114"/>
      <c r="B1507" s="208"/>
      <c r="C1507" s="165"/>
      <c r="D1507" s="243"/>
      <c r="E1507" s="267"/>
      <c r="F1507" s="90"/>
      <c r="H1507" s="120"/>
    </row>
    <row r="1508" spans="1:8" s="119" customFormat="1" ht="12.75" x14ac:dyDescent="0.2">
      <c r="A1508" s="114"/>
      <c r="B1508" s="208"/>
      <c r="C1508" s="165"/>
      <c r="D1508" s="243"/>
      <c r="E1508" s="267"/>
      <c r="F1508" s="90"/>
      <c r="H1508" s="120"/>
    </row>
    <row r="1509" spans="1:8" s="119" customFormat="1" ht="12.75" x14ac:dyDescent="0.2">
      <c r="A1509" s="114"/>
      <c r="B1509" s="208"/>
      <c r="C1509" s="165"/>
      <c r="D1509" s="243"/>
      <c r="E1509" s="267"/>
      <c r="F1509" s="90"/>
      <c r="H1509" s="120"/>
    </row>
    <row r="1510" spans="1:8" s="119" customFormat="1" ht="12.75" x14ac:dyDescent="0.2">
      <c r="A1510" s="114"/>
      <c r="B1510" s="208"/>
      <c r="C1510" s="165"/>
      <c r="D1510" s="243"/>
      <c r="E1510" s="267"/>
      <c r="F1510" s="90"/>
      <c r="H1510" s="120"/>
    </row>
    <row r="1511" spans="1:8" s="119" customFormat="1" ht="12.75" x14ac:dyDescent="0.2">
      <c r="A1511" s="114"/>
      <c r="B1511" s="208"/>
      <c r="C1511" s="165"/>
      <c r="D1511" s="243"/>
      <c r="E1511" s="267"/>
      <c r="F1511" s="90"/>
      <c r="H1511" s="120"/>
    </row>
    <row r="1512" spans="1:8" s="119" customFormat="1" ht="12.75" x14ac:dyDescent="0.2">
      <c r="A1512" s="114"/>
      <c r="B1512" s="208"/>
      <c r="C1512" s="165"/>
      <c r="D1512" s="243"/>
      <c r="E1512" s="267"/>
      <c r="F1512" s="90"/>
      <c r="H1512" s="120"/>
    </row>
    <row r="1513" spans="1:8" s="119" customFormat="1" ht="12.75" x14ac:dyDescent="0.2">
      <c r="A1513" s="114"/>
      <c r="B1513" s="208"/>
      <c r="C1513" s="165"/>
      <c r="D1513" s="243"/>
      <c r="E1513" s="267"/>
      <c r="F1513" s="90"/>
      <c r="H1513" s="120"/>
    </row>
    <row r="1514" spans="1:8" s="119" customFormat="1" ht="12.75" x14ac:dyDescent="0.2">
      <c r="A1514" s="114"/>
      <c r="B1514" s="208"/>
      <c r="C1514" s="165"/>
      <c r="D1514" s="243"/>
      <c r="E1514" s="267"/>
      <c r="F1514" s="90"/>
      <c r="H1514" s="120"/>
    </row>
    <row r="1515" spans="1:8" s="119" customFormat="1" ht="12.75" x14ac:dyDescent="0.2">
      <c r="A1515" s="114"/>
      <c r="B1515" s="208"/>
      <c r="C1515" s="165"/>
      <c r="D1515" s="243"/>
      <c r="E1515" s="267"/>
      <c r="F1515" s="90"/>
      <c r="H1515" s="120"/>
    </row>
    <row r="1516" spans="1:8" s="119" customFormat="1" ht="12.75" x14ac:dyDescent="0.2">
      <c r="A1516" s="114"/>
      <c r="B1516" s="208"/>
      <c r="C1516" s="165"/>
      <c r="D1516" s="243"/>
      <c r="E1516" s="267"/>
      <c r="F1516" s="90"/>
      <c r="H1516" s="120"/>
    </row>
    <row r="1517" spans="1:8" s="119" customFormat="1" ht="12.75" x14ac:dyDescent="0.2">
      <c r="A1517" s="114"/>
      <c r="B1517" s="208"/>
      <c r="C1517" s="165"/>
      <c r="D1517" s="243"/>
      <c r="E1517" s="267"/>
      <c r="F1517" s="90"/>
      <c r="H1517" s="120"/>
    </row>
    <row r="1518" spans="1:8" s="119" customFormat="1" ht="12.75" x14ac:dyDescent="0.2">
      <c r="A1518" s="114"/>
      <c r="B1518" s="208"/>
      <c r="C1518" s="165"/>
      <c r="D1518" s="243"/>
      <c r="E1518" s="267"/>
      <c r="F1518" s="90"/>
      <c r="H1518" s="120"/>
    </row>
    <row r="1519" spans="1:8" s="119" customFormat="1" ht="12.75" x14ac:dyDescent="0.2">
      <c r="A1519" s="114"/>
      <c r="B1519" s="208"/>
      <c r="C1519" s="165"/>
      <c r="D1519" s="243"/>
      <c r="E1519" s="267"/>
      <c r="F1519" s="90"/>
      <c r="H1519" s="120"/>
    </row>
    <row r="1520" spans="1:8" s="119" customFormat="1" ht="12.75" x14ac:dyDescent="0.2">
      <c r="A1520" s="114"/>
      <c r="B1520" s="208"/>
      <c r="C1520" s="165"/>
      <c r="D1520" s="243"/>
      <c r="E1520" s="267"/>
      <c r="F1520" s="90"/>
      <c r="H1520" s="120"/>
    </row>
    <row r="1521" spans="1:8" s="119" customFormat="1" ht="12.75" x14ac:dyDescent="0.2">
      <c r="A1521" s="114"/>
      <c r="B1521" s="208"/>
      <c r="C1521" s="165"/>
      <c r="D1521" s="243"/>
      <c r="E1521" s="267"/>
      <c r="F1521" s="90"/>
      <c r="H1521" s="120"/>
    </row>
    <row r="1522" spans="1:8" s="119" customFormat="1" ht="12.75" x14ac:dyDescent="0.2">
      <c r="A1522" s="114"/>
      <c r="B1522" s="208"/>
      <c r="C1522" s="165"/>
      <c r="D1522" s="243"/>
      <c r="E1522" s="267"/>
      <c r="F1522" s="90"/>
      <c r="H1522" s="120"/>
    </row>
    <row r="1523" spans="1:8" s="119" customFormat="1" ht="12.75" x14ac:dyDescent="0.2">
      <c r="A1523" s="114"/>
      <c r="B1523" s="208"/>
      <c r="C1523" s="165"/>
      <c r="D1523" s="243"/>
      <c r="E1523" s="267"/>
      <c r="F1523" s="90"/>
      <c r="H1523" s="120"/>
    </row>
    <row r="1524" spans="1:8" s="119" customFormat="1" ht="12.75" x14ac:dyDescent="0.2">
      <c r="A1524" s="114"/>
      <c r="B1524" s="208"/>
      <c r="C1524" s="165"/>
      <c r="D1524" s="243"/>
      <c r="E1524" s="267"/>
      <c r="F1524" s="90"/>
      <c r="H1524" s="120"/>
    </row>
    <row r="1525" spans="1:8" s="119" customFormat="1" ht="12.75" x14ac:dyDescent="0.2">
      <c r="A1525" s="114"/>
      <c r="B1525" s="208"/>
      <c r="C1525" s="165"/>
      <c r="D1525" s="243"/>
      <c r="E1525" s="267"/>
      <c r="F1525" s="90"/>
      <c r="H1525" s="120"/>
    </row>
    <row r="1526" spans="1:8" s="119" customFormat="1" ht="12.75" x14ac:dyDescent="0.2">
      <c r="A1526" s="114"/>
      <c r="B1526" s="208"/>
      <c r="C1526" s="165"/>
      <c r="D1526" s="243"/>
      <c r="E1526" s="267"/>
      <c r="F1526" s="90"/>
      <c r="H1526" s="120"/>
    </row>
    <row r="1527" spans="1:8" s="119" customFormat="1" ht="12.75" x14ac:dyDescent="0.2">
      <c r="A1527" s="114"/>
      <c r="B1527" s="208"/>
      <c r="C1527" s="165"/>
      <c r="D1527" s="243"/>
      <c r="E1527" s="267"/>
      <c r="F1527" s="90"/>
      <c r="H1527" s="120"/>
    </row>
    <row r="1528" spans="1:8" s="119" customFormat="1" ht="12.75" x14ac:dyDescent="0.2">
      <c r="A1528" s="114"/>
      <c r="B1528" s="208"/>
      <c r="C1528" s="165"/>
      <c r="D1528" s="243"/>
      <c r="E1528" s="267"/>
      <c r="F1528" s="90"/>
      <c r="H1528" s="120"/>
    </row>
    <row r="1529" spans="1:8" s="119" customFormat="1" ht="12.75" x14ac:dyDescent="0.2">
      <c r="A1529" s="114"/>
      <c r="B1529" s="208"/>
      <c r="C1529" s="165"/>
      <c r="D1529" s="243"/>
      <c r="E1529" s="267"/>
      <c r="F1529" s="90"/>
      <c r="H1529" s="120"/>
    </row>
    <row r="1530" spans="1:8" s="119" customFormat="1" ht="12.75" x14ac:dyDescent="0.2">
      <c r="A1530" s="114"/>
      <c r="B1530" s="208"/>
      <c r="C1530" s="165"/>
      <c r="D1530" s="243"/>
      <c r="E1530" s="267"/>
      <c r="F1530" s="90"/>
      <c r="H1530" s="120"/>
    </row>
    <row r="1531" spans="1:8" s="119" customFormat="1" ht="12.75" x14ac:dyDescent="0.2">
      <c r="A1531" s="114"/>
      <c r="B1531" s="208"/>
      <c r="C1531" s="165"/>
      <c r="D1531" s="243"/>
      <c r="E1531" s="267"/>
      <c r="F1531" s="90"/>
      <c r="H1531" s="120"/>
    </row>
    <row r="1532" spans="1:8" s="119" customFormat="1" ht="12.75" x14ac:dyDescent="0.2">
      <c r="A1532" s="114"/>
      <c r="B1532" s="208"/>
      <c r="C1532" s="165"/>
      <c r="D1532" s="243"/>
      <c r="E1532" s="267"/>
      <c r="F1532" s="90"/>
      <c r="H1532" s="120"/>
    </row>
    <row r="1533" spans="1:8" s="119" customFormat="1" ht="12.75" x14ac:dyDescent="0.2">
      <c r="A1533" s="114"/>
      <c r="B1533" s="208"/>
      <c r="C1533" s="165"/>
      <c r="D1533" s="243"/>
      <c r="E1533" s="267"/>
      <c r="F1533" s="90"/>
      <c r="H1533" s="120"/>
    </row>
    <row r="1534" spans="1:8" s="119" customFormat="1" ht="12.75" x14ac:dyDescent="0.2">
      <c r="A1534" s="114"/>
      <c r="B1534" s="208"/>
      <c r="C1534" s="165"/>
      <c r="D1534" s="243"/>
      <c r="E1534" s="267"/>
      <c r="F1534" s="90"/>
      <c r="H1534" s="120"/>
    </row>
    <row r="1535" spans="1:8" s="119" customFormat="1" ht="12.75" x14ac:dyDescent="0.2">
      <c r="A1535" s="114"/>
      <c r="B1535" s="208"/>
      <c r="C1535" s="165"/>
      <c r="D1535" s="243"/>
      <c r="E1535" s="267"/>
      <c r="F1535" s="90"/>
      <c r="H1535" s="120"/>
    </row>
    <row r="1536" spans="1:8" s="119" customFormat="1" ht="12.75" x14ac:dyDescent="0.2">
      <c r="A1536" s="114"/>
      <c r="B1536" s="208"/>
      <c r="C1536" s="165"/>
      <c r="D1536" s="243"/>
      <c r="E1536" s="267"/>
      <c r="F1536" s="90"/>
      <c r="H1536" s="120"/>
    </row>
    <row r="1537" spans="1:8" s="119" customFormat="1" ht="12.75" x14ac:dyDescent="0.2">
      <c r="A1537" s="114"/>
      <c r="B1537" s="208"/>
      <c r="C1537" s="165"/>
      <c r="D1537" s="243"/>
      <c r="E1537" s="267"/>
      <c r="F1537" s="90"/>
      <c r="H1537" s="120"/>
    </row>
    <row r="1538" spans="1:8" s="119" customFormat="1" ht="12.75" x14ac:dyDescent="0.2">
      <c r="A1538" s="114"/>
      <c r="B1538" s="208"/>
      <c r="C1538" s="165"/>
      <c r="D1538" s="243"/>
      <c r="E1538" s="267"/>
      <c r="F1538" s="90"/>
      <c r="H1538" s="120"/>
    </row>
    <row r="1539" spans="1:8" s="119" customFormat="1" ht="12.75" x14ac:dyDescent="0.2">
      <c r="A1539" s="114"/>
      <c r="B1539" s="208"/>
      <c r="C1539" s="165"/>
      <c r="D1539" s="243"/>
      <c r="E1539" s="267"/>
      <c r="F1539" s="90"/>
      <c r="H1539" s="120"/>
    </row>
    <row r="1540" spans="1:8" s="119" customFormat="1" ht="12.75" x14ac:dyDescent="0.2">
      <c r="A1540" s="114"/>
      <c r="B1540" s="208"/>
      <c r="C1540" s="165"/>
      <c r="D1540" s="243"/>
      <c r="E1540" s="267"/>
      <c r="F1540" s="90"/>
      <c r="H1540" s="120"/>
    </row>
    <row r="1541" spans="1:8" s="119" customFormat="1" ht="12.75" x14ac:dyDescent="0.2">
      <c r="A1541" s="114"/>
      <c r="B1541" s="208"/>
      <c r="C1541" s="165"/>
      <c r="D1541" s="243"/>
      <c r="E1541" s="267"/>
      <c r="F1541" s="90"/>
      <c r="H1541" s="120"/>
    </row>
    <row r="1542" spans="1:8" s="119" customFormat="1" ht="12.75" x14ac:dyDescent="0.2">
      <c r="A1542" s="114"/>
      <c r="B1542" s="208"/>
      <c r="C1542" s="165"/>
      <c r="D1542" s="243"/>
      <c r="E1542" s="267"/>
      <c r="F1542" s="90"/>
      <c r="H1542" s="120"/>
    </row>
    <row r="1543" spans="1:8" s="119" customFormat="1" ht="12.75" x14ac:dyDescent="0.2">
      <c r="A1543" s="114"/>
      <c r="B1543" s="208"/>
      <c r="C1543" s="165"/>
      <c r="D1543" s="243"/>
      <c r="E1543" s="267"/>
      <c r="F1543" s="90"/>
      <c r="H1543" s="120"/>
    </row>
    <row r="1544" spans="1:8" s="119" customFormat="1" ht="12.75" x14ac:dyDescent="0.2">
      <c r="A1544" s="114"/>
      <c r="B1544" s="208"/>
      <c r="C1544" s="165"/>
      <c r="D1544" s="243"/>
      <c r="E1544" s="267"/>
      <c r="F1544" s="90"/>
      <c r="H1544" s="120"/>
    </row>
    <row r="1545" spans="1:8" s="119" customFormat="1" ht="12.75" x14ac:dyDescent="0.2">
      <c r="A1545" s="114"/>
      <c r="B1545" s="208"/>
      <c r="C1545" s="165"/>
      <c r="D1545" s="243"/>
      <c r="E1545" s="267"/>
      <c r="F1545" s="90"/>
      <c r="H1545" s="120"/>
    </row>
    <row r="1546" spans="1:8" s="119" customFormat="1" ht="12.75" x14ac:dyDescent="0.2">
      <c r="A1546" s="114"/>
      <c r="B1546" s="208"/>
      <c r="C1546" s="165"/>
      <c r="D1546" s="243"/>
      <c r="E1546" s="267"/>
      <c r="F1546" s="90"/>
      <c r="H1546" s="120"/>
    </row>
    <row r="1547" spans="1:8" s="119" customFormat="1" ht="12.75" x14ac:dyDescent="0.2">
      <c r="A1547" s="114"/>
      <c r="B1547" s="208"/>
      <c r="C1547" s="165"/>
      <c r="D1547" s="243"/>
      <c r="E1547" s="267"/>
      <c r="F1547" s="90"/>
      <c r="H1547" s="120"/>
    </row>
    <row r="1548" spans="1:8" s="119" customFormat="1" ht="12.75" x14ac:dyDescent="0.2">
      <c r="A1548" s="114"/>
      <c r="B1548" s="208"/>
      <c r="C1548" s="165"/>
      <c r="D1548" s="243"/>
      <c r="E1548" s="267"/>
      <c r="F1548" s="90"/>
      <c r="H1548" s="120"/>
    </row>
    <row r="1549" spans="1:8" s="119" customFormat="1" ht="12.75" x14ac:dyDescent="0.2">
      <c r="A1549" s="114"/>
      <c r="B1549" s="208"/>
      <c r="C1549" s="165"/>
      <c r="D1549" s="243"/>
      <c r="E1549" s="267"/>
      <c r="F1549" s="90"/>
      <c r="H1549" s="120"/>
    </row>
    <row r="1550" spans="1:8" s="119" customFormat="1" ht="12.75" x14ac:dyDescent="0.2">
      <c r="A1550" s="114"/>
      <c r="B1550" s="208"/>
      <c r="C1550" s="165"/>
      <c r="D1550" s="243"/>
      <c r="E1550" s="267"/>
      <c r="F1550" s="90"/>
      <c r="H1550" s="120"/>
    </row>
    <row r="1551" spans="1:8" s="119" customFormat="1" ht="12.75" x14ac:dyDescent="0.2">
      <c r="A1551" s="114"/>
      <c r="B1551" s="208"/>
      <c r="C1551" s="165"/>
      <c r="D1551" s="243"/>
      <c r="E1551" s="267"/>
      <c r="F1551" s="90"/>
      <c r="H1551" s="120"/>
    </row>
    <row r="1552" spans="1:8" s="119" customFormat="1" ht="12.75" x14ac:dyDescent="0.2">
      <c r="A1552" s="114"/>
      <c r="B1552" s="208"/>
      <c r="C1552" s="165"/>
      <c r="D1552" s="243"/>
      <c r="E1552" s="267"/>
      <c r="F1552" s="90"/>
      <c r="H1552" s="120"/>
    </row>
    <row r="1553" spans="1:8" s="119" customFormat="1" ht="12.75" x14ac:dyDescent="0.2">
      <c r="A1553" s="114"/>
      <c r="B1553" s="208"/>
      <c r="C1553" s="165"/>
      <c r="D1553" s="243"/>
      <c r="E1553" s="267"/>
      <c r="F1553" s="90"/>
      <c r="H1553" s="120"/>
    </row>
    <row r="1554" spans="1:8" s="119" customFormat="1" ht="12.75" x14ac:dyDescent="0.2">
      <c r="A1554" s="114"/>
      <c r="B1554" s="208"/>
      <c r="C1554" s="165"/>
      <c r="D1554" s="243"/>
      <c r="E1554" s="267"/>
      <c r="F1554" s="90"/>
      <c r="H1554" s="120"/>
    </row>
    <row r="1555" spans="1:8" s="119" customFormat="1" ht="12.75" x14ac:dyDescent="0.2">
      <c r="A1555" s="114"/>
      <c r="B1555" s="208"/>
      <c r="C1555" s="165"/>
      <c r="D1555" s="243"/>
      <c r="E1555" s="267"/>
      <c r="F1555" s="90"/>
      <c r="H1555" s="120"/>
    </row>
    <row r="1556" spans="1:8" s="119" customFormat="1" ht="12.75" x14ac:dyDescent="0.2">
      <c r="A1556" s="114"/>
      <c r="B1556" s="208"/>
      <c r="C1556" s="165"/>
      <c r="D1556" s="243"/>
      <c r="E1556" s="267"/>
      <c r="F1556" s="90"/>
      <c r="H1556" s="120"/>
    </row>
    <row r="1557" spans="1:8" s="119" customFormat="1" ht="12.75" x14ac:dyDescent="0.2">
      <c r="A1557" s="114"/>
      <c r="B1557" s="208"/>
      <c r="C1557" s="165"/>
      <c r="D1557" s="243"/>
      <c r="E1557" s="267"/>
      <c r="F1557" s="90"/>
      <c r="H1557" s="120"/>
    </row>
    <row r="1558" spans="1:8" s="119" customFormat="1" ht="12.75" x14ac:dyDescent="0.2">
      <c r="A1558" s="114"/>
      <c r="B1558" s="208"/>
      <c r="C1558" s="165"/>
      <c r="D1558" s="243"/>
      <c r="E1558" s="267"/>
      <c r="F1558" s="90"/>
      <c r="H1558" s="120"/>
    </row>
    <row r="1559" spans="1:8" s="119" customFormat="1" ht="12.75" x14ac:dyDescent="0.2">
      <c r="A1559" s="114"/>
      <c r="B1559" s="208"/>
      <c r="C1559" s="165"/>
      <c r="D1559" s="243"/>
      <c r="E1559" s="267"/>
      <c r="F1559" s="90"/>
      <c r="H1559" s="120"/>
    </row>
    <row r="1560" spans="1:8" s="119" customFormat="1" ht="12.75" x14ac:dyDescent="0.2">
      <c r="A1560" s="114"/>
      <c r="B1560" s="208"/>
      <c r="C1560" s="165"/>
      <c r="D1560" s="243"/>
      <c r="E1560" s="267"/>
      <c r="F1560" s="90"/>
      <c r="H1560" s="120"/>
    </row>
    <row r="1561" spans="1:8" s="119" customFormat="1" ht="12.75" x14ac:dyDescent="0.2">
      <c r="A1561" s="114"/>
      <c r="B1561" s="208"/>
      <c r="C1561" s="165"/>
      <c r="D1561" s="243"/>
      <c r="E1561" s="267"/>
      <c r="F1561" s="90"/>
      <c r="H1561" s="120"/>
    </row>
    <row r="1562" spans="1:8" s="119" customFormat="1" ht="12.75" x14ac:dyDescent="0.2">
      <c r="A1562" s="114"/>
      <c r="B1562" s="208"/>
      <c r="C1562" s="165"/>
      <c r="D1562" s="243"/>
      <c r="E1562" s="267"/>
      <c r="F1562" s="90"/>
      <c r="H1562" s="120"/>
    </row>
    <row r="1563" spans="1:8" s="119" customFormat="1" ht="12.75" x14ac:dyDescent="0.2">
      <c r="A1563" s="114"/>
      <c r="B1563" s="208"/>
      <c r="C1563" s="165"/>
      <c r="D1563" s="243"/>
      <c r="E1563" s="267"/>
      <c r="F1563" s="90"/>
      <c r="H1563" s="120"/>
    </row>
    <row r="1564" spans="1:8" s="119" customFormat="1" ht="12.75" x14ac:dyDescent="0.2">
      <c r="A1564" s="114"/>
      <c r="B1564" s="208"/>
      <c r="C1564" s="165"/>
      <c r="D1564" s="243"/>
      <c r="E1564" s="267"/>
      <c r="F1564" s="90"/>
      <c r="H1564" s="120"/>
    </row>
    <row r="1565" spans="1:8" s="119" customFormat="1" ht="12.75" x14ac:dyDescent="0.2">
      <c r="A1565" s="114"/>
      <c r="B1565" s="208"/>
      <c r="C1565" s="165"/>
      <c r="D1565" s="243"/>
      <c r="E1565" s="267"/>
      <c r="F1565" s="90"/>
      <c r="H1565" s="120"/>
    </row>
    <row r="1566" spans="1:8" s="119" customFormat="1" ht="12.75" x14ac:dyDescent="0.2">
      <c r="A1566" s="114"/>
      <c r="B1566" s="208"/>
      <c r="C1566" s="165"/>
      <c r="D1566" s="243"/>
      <c r="E1566" s="267"/>
      <c r="F1566" s="90"/>
      <c r="H1566" s="120"/>
    </row>
    <row r="1567" spans="1:8" s="119" customFormat="1" ht="12.75" x14ac:dyDescent="0.2">
      <c r="A1567" s="114"/>
      <c r="B1567" s="208"/>
      <c r="C1567" s="165"/>
      <c r="D1567" s="243"/>
      <c r="E1567" s="267"/>
      <c r="F1567" s="90"/>
      <c r="H1567" s="120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27"/>
  <sheetViews>
    <sheetView view="pageBreakPreview" topLeftCell="A73" zoomScale="115" zoomScaleNormal="100" zoomScaleSheetLayoutView="115" workbookViewId="0">
      <selection activeCell="H88" sqref="H88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110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132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107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4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107"/>
      <c r="G14" s="124"/>
      <c r="H14" s="125"/>
    </row>
    <row r="15" spans="1:13" s="141" customFormat="1" ht="52.5" customHeight="1" x14ac:dyDescent="0.2">
      <c r="A15" s="144" t="s">
        <v>11</v>
      </c>
      <c r="B15" s="145" t="s">
        <v>111</v>
      </c>
      <c r="C15" s="148"/>
      <c r="D15" s="149"/>
      <c r="E15" s="149"/>
      <c r="F15" s="107"/>
      <c r="G15" s="124"/>
      <c r="H15" s="125"/>
    </row>
    <row r="16" spans="1:13" s="141" customFormat="1" x14ac:dyDescent="0.2">
      <c r="A16" s="144"/>
      <c r="B16" s="145" t="s">
        <v>38</v>
      </c>
      <c r="C16" s="148" t="s">
        <v>13</v>
      </c>
      <c r="D16" s="124">
        <f>D10*2</f>
        <v>264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40</v>
      </c>
      <c r="C17" s="148" t="s">
        <v>13</v>
      </c>
      <c r="D17" s="124">
        <f>+D16</f>
        <v>264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/>
      <c r="C18" s="148"/>
      <c r="D18" s="124"/>
      <c r="E18" s="124"/>
      <c r="F18" s="107"/>
      <c r="G18" s="124"/>
      <c r="H18" s="125"/>
    </row>
    <row r="19" spans="1:8" s="141" customFormat="1" ht="25.5" x14ac:dyDescent="0.2">
      <c r="A19" s="144" t="s">
        <v>14</v>
      </c>
      <c r="B19" s="150" t="s">
        <v>69</v>
      </c>
      <c r="F19" s="107"/>
    </row>
    <row r="20" spans="1:8" s="141" customFormat="1" x14ac:dyDescent="0.2">
      <c r="A20" s="144"/>
      <c r="B20" s="150"/>
      <c r="C20" s="148" t="s">
        <v>23</v>
      </c>
      <c r="D20" s="240">
        <v>1</v>
      </c>
      <c r="E20" s="240"/>
      <c r="F20" s="94"/>
      <c r="G20" s="124"/>
      <c r="H20" s="125">
        <f>D20*F20</f>
        <v>0</v>
      </c>
    </row>
    <row r="21" spans="1:8" s="141" customFormat="1" x14ac:dyDescent="0.2">
      <c r="A21" s="144"/>
      <c r="B21" s="145"/>
      <c r="C21" s="148"/>
      <c r="D21" s="124"/>
      <c r="E21" s="124"/>
      <c r="F21" s="91"/>
      <c r="G21" s="124"/>
      <c r="H21" s="125"/>
    </row>
    <row r="22" spans="1:8" ht="13.5" thickBot="1" x14ac:dyDescent="0.25">
      <c r="A22" s="144"/>
      <c r="B22" s="234" t="s">
        <v>355</v>
      </c>
      <c r="C22" s="152"/>
      <c r="D22" s="153"/>
      <c r="E22" s="153"/>
      <c r="F22" s="96"/>
      <c r="G22" s="153"/>
      <c r="H22" s="154">
        <f>SUM(H10:H21)</f>
        <v>0</v>
      </c>
    </row>
    <row r="23" spans="1:8" ht="13.5" thickTop="1" x14ac:dyDescent="0.2">
      <c r="A23" s="144"/>
      <c r="B23" s="155"/>
      <c r="C23" s="156"/>
      <c r="D23" s="157"/>
      <c r="E23" s="157"/>
      <c r="F23" s="91"/>
      <c r="G23" s="124"/>
      <c r="H23" s="135"/>
    </row>
    <row r="24" spans="1:8" s="159" customFormat="1" ht="12.75" x14ac:dyDescent="0.2">
      <c r="A24" s="121" t="s">
        <v>30</v>
      </c>
      <c r="B24" s="121" t="s">
        <v>36</v>
      </c>
      <c r="C24" s="156"/>
      <c r="D24" s="158"/>
      <c r="E24" s="158"/>
      <c r="F24" s="91"/>
      <c r="G24" s="124"/>
      <c r="H24" s="125"/>
    </row>
    <row r="25" spans="1:8" s="141" customFormat="1" x14ac:dyDescent="0.2">
      <c r="A25" s="144"/>
      <c r="B25" s="160"/>
      <c r="C25" s="148"/>
      <c r="D25" s="124"/>
      <c r="E25" s="124"/>
      <c r="F25" s="91"/>
      <c r="G25" s="124"/>
      <c r="H25" s="125"/>
    </row>
    <row r="26" spans="1:8" s="141" customFormat="1" ht="25.5" x14ac:dyDescent="0.2">
      <c r="A26" s="144" t="s">
        <v>1</v>
      </c>
      <c r="B26" s="145" t="s">
        <v>45</v>
      </c>
      <c r="F26" s="107"/>
    </row>
    <row r="27" spans="1:8" s="141" customFormat="1" x14ac:dyDescent="0.2">
      <c r="A27" s="144"/>
      <c r="B27" s="145"/>
      <c r="C27" s="148" t="s">
        <v>12</v>
      </c>
      <c r="D27" s="124">
        <v>35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ht="25.5" x14ac:dyDescent="0.2">
      <c r="A29" s="144" t="s">
        <v>10</v>
      </c>
      <c r="B29" s="145" t="s">
        <v>91</v>
      </c>
      <c r="C29" s="148"/>
      <c r="D29" s="124"/>
      <c r="E29" s="124"/>
      <c r="F29" s="91"/>
      <c r="G29" s="124"/>
      <c r="H29" s="125"/>
    </row>
    <row r="30" spans="1:8" ht="12.75" x14ac:dyDescent="0.2">
      <c r="A30" s="144"/>
      <c r="B30" s="145" t="s">
        <v>65</v>
      </c>
      <c r="C30" s="148"/>
      <c r="D30" s="124"/>
      <c r="E30" s="124"/>
      <c r="F30" s="91"/>
      <c r="G30" s="124"/>
      <c r="H30" s="125"/>
    </row>
    <row r="31" spans="1:8" ht="12.75" x14ac:dyDescent="0.2">
      <c r="A31" s="144"/>
      <c r="B31" s="161" t="s">
        <v>112</v>
      </c>
      <c r="C31" s="148" t="s">
        <v>12</v>
      </c>
      <c r="D31" s="124">
        <v>171</v>
      </c>
      <c r="E31" s="124"/>
      <c r="F31" s="94"/>
      <c r="G31" s="124"/>
      <c r="H31" s="125">
        <f t="shared" ref="H31:H33" si="0">D31*F31</f>
        <v>0</v>
      </c>
    </row>
    <row r="32" spans="1:8" ht="12.75" x14ac:dyDescent="0.2">
      <c r="A32" s="144"/>
      <c r="B32" s="145" t="s">
        <v>66</v>
      </c>
      <c r="C32" s="148"/>
      <c r="D32" s="124"/>
      <c r="E32" s="124"/>
      <c r="F32" s="91"/>
      <c r="G32" s="124"/>
      <c r="H32" s="125"/>
    </row>
    <row r="33" spans="1:8" ht="12.75" x14ac:dyDescent="0.2">
      <c r="A33" s="144"/>
      <c r="B33" s="161" t="s">
        <v>113</v>
      </c>
      <c r="C33" s="148" t="s">
        <v>12</v>
      </c>
      <c r="D33" s="124">
        <v>4</v>
      </c>
      <c r="E33" s="124"/>
      <c r="F33" s="94"/>
      <c r="G33" s="124"/>
      <c r="H33" s="125">
        <f t="shared" si="0"/>
        <v>0</v>
      </c>
    </row>
    <row r="34" spans="1:8" ht="12.75" x14ac:dyDescent="0.2">
      <c r="A34" s="144"/>
      <c r="B34" s="161"/>
      <c r="C34" s="148"/>
      <c r="D34" s="124"/>
      <c r="E34" s="124"/>
      <c r="F34" s="91"/>
      <c r="G34" s="124"/>
      <c r="H34" s="125"/>
    </row>
    <row r="35" spans="1:8" ht="12.75" x14ac:dyDescent="0.2">
      <c r="A35" s="144"/>
      <c r="B35" s="161"/>
      <c r="C35" s="148"/>
      <c r="D35" s="124"/>
      <c r="E35" s="124"/>
      <c r="F35" s="91"/>
      <c r="G35" s="124"/>
      <c r="H35" s="125"/>
    </row>
    <row r="36" spans="1:8" ht="12.75" x14ac:dyDescent="0.2">
      <c r="A36" s="144" t="s">
        <v>11</v>
      </c>
      <c r="B36" s="145" t="s">
        <v>21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64" t="s">
        <v>93</v>
      </c>
      <c r="C37" s="148" t="s">
        <v>13</v>
      </c>
      <c r="D37" s="124">
        <f>132*0.8</f>
        <v>105.60000000000001</v>
      </c>
      <c r="E37" s="124"/>
      <c r="F37" s="94"/>
      <c r="G37" s="124"/>
      <c r="H37" s="125">
        <f t="shared" ref="H37" si="1">D37*F37</f>
        <v>0</v>
      </c>
    </row>
    <row r="38" spans="1:8" ht="12.75" x14ac:dyDescent="0.2">
      <c r="A38" s="144"/>
      <c r="B38" s="164"/>
      <c r="C38" s="148"/>
      <c r="D38" s="124"/>
      <c r="E38" s="124"/>
      <c r="F38" s="91"/>
      <c r="G38" s="124"/>
      <c r="H38" s="125"/>
    </row>
    <row r="39" spans="1:8" ht="63.75" x14ac:dyDescent="0.2">
      <c r="A39" s="144" t="s">
        <v>14</v>
      </c>
      <c r="B39" s="145" t="s">
        <v>81</v>
      </c>
    </row>
    <row r="40" spans="1:8" ht="12.75" x14ac:dyDescent="0.2">
      <c r="A40" s="144"/>
      <c r="B40" s="145"/>
      <c r="C40" s="148" t="s">
        <v>12</v>
      </c>
      <c r="D40" s="124">
        <v>11</v>
      </c>
      <c r="E40" s="124"/>
      <c r="F40" s="94"/>
      <c r="G40" s="124"/>
      <c r="H40" s="125">
        <f>D40*F40</f>
        <v>0</v>
      </c>
    </row>
    <row r="41" spans="1:8" ht="12.75" x14ac:dyDescent="0.2">
      <c r="B41" s="145"/>
      <c r="C41" s="148"/>
      <c r="D41" s="124"/>
      <c r="E41" s="124"/>
      <c r="F41" s="91"/>
      <c r="G41" s="124"/>
      <c r="H41" s="125"/>
    </row>
    <row r="42" spans="1:8" ht="43.5" customHeight="1" x14ac:dyDescent="0.2">
      <c r="A42" s="144" t="s">
        <v>15</v>
      </c>
      <c r="B42" s="145" t="s">
        <v>51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45"/>
      <c r="C43" s="148" t="s">
        <v>12</v>
      </c>
      <c r="D43" s="124">
        <v>56</v>
      </c>
      <c r="E43" s="124"/>
      <c r="F43" s="94"/>
      <c r="G43" s="124"/>
      <c r="H43" s="125">
        <f>D43*F43</f>
        <v>0</v>
      </c>
    </row>
    <row r="44" spans="1:8" ht="12.75" x14ac:dyDescent="0.2">
      <c r="A44" s="144"/>
      <c r="B44" s="164"/>
      <c r="C44" s="148"/>
      <c r="D44" s="124"/>
      <c r="E44" s="124"/>
      <c r="F44" s="91"/>
      <c r="G44" s="124"/>
      <c r="H44" s="125"/>
    </row>
    <row r="45" spans="1:8" ht="51" x14ac:dyDescent="0.2">
      <c r="A45" s="144" t="s">
        <v>17</v>
      </c>
      <c r="B45" s="145" t="s">
        <v>49</v>
      </c>
      <c r="C45" s="165"/>
      <c r="D45" s="166"/>
      <c r="E45" s="166"/>
      <c r="F45" s="91"/>
      <c r="G45" s="124"/>
      <c r="H45" s="125"/>
    </row>
    <row r="46" spans="1:8" ht="12.75" x14ac:dyDescent="0.2">
      <c r="A46" s="144"/>
      <c r="B46" s="145"/>
      <c r="C46" s="148" t="s">
        <v>12</v>
      </c>
      <c r="D46" s="124">
        <v>102</v>
      </c>
      <c r="E46" s="124"/>
      <c r="F46" s="94"/>
      <c r="G46" s="124"/>
      <c r="H46" s="125">
        <f>D46*F46</f>
        <v>0</v>
      </c>
    </row>
    <row r="47" spans="1:8" ht="12.75" x14ac:dyDescent="0.2">
      <c r="A47" s="144"/>
      <c r="B47" s="145"/>
      <c r="C47" s="148"/>
      <c r="D47" s="124"/>
      <c r="E47" s="124"/>
      <c r="F47" s="91"/>
      <c r="G47" s="124"/>
      <c r="H47" s="125"/>
    </row>
    <row r="48" spans="1:8" x14ac:dyDescent="0.2">
      <c r="A48" s="144" t="s">
        <v>18</v>
      </c>
      <c r="B48" s="145" t="s">
        <v>64</v>
      </c>
    </row>
    <row r="49" spans="1:8" ht="12.75" x14ac:dyDescent="0.2">
      <c r="A49" s="144"/>
      <c r="B49" s="145"/>
      <c r="C49" s="148" t="s">
        <v>12</v>
      </c>
      <c r="D49" s="124">
        <v>73</v>
      </c>
      <c r="E49" s="124"/>
      <c r="F49" s="94"/>
      <c r="G49" s="124"/>
      <c r="H49" s="125">
        <f>D49*F49</f>
        <v>0</v>
      </c>
    </row>
    <row r="50" spans="1:8" ht="12.75" x14ac:dyDescent="0.2">
      <c r="A50" s="144"/>
      <c r="B50" s="241"/>
      <c r="C50" s="165"/>
      <c r="D50" s="166"/>
      <c r="E50" s="166"/>
      <c r="F50" s="91"/>
      <c r="G50" s="124"/>
      <c r="H50" s="125"/>
    </row>
    <row r="51" spans="1:8" ht="31.5" customHeight="1" x14ac:dyDescent="0.2">
      <c r="A51" s="144" t="s">
        <v>19</v>
      </c>
      <c r="B51" s="145" t="s">
        <v>46</v>
      </c>
      <c r="C51" s="148"/>
      <c r="D51" s="149"/>
      <c r="E51" s="149"/>
      <c r="F51" s="91"/>
      <c r="G51" s="124"/>
      <c r="H51" s="125"/>
    </row>
    <row r="52" spans="1:8" ht="12.75" x14ac:dyDescent="0.2">
      <c r="B52" s="241" t="s">
        <v>114</v>
      </c>
      <c r="C52" s="148" t="s">
        <v>13</v>
      </c>
      <c r="D52" s="124">
        <f>35/0.2</f>
        <v>175</v>
      </c>
      <c r="E52" s="124"/>
      <c r="F52" s="94"/>
      <c r="G52" s="124"/>
      <c r="H52" s="125">
        <f t="shared" ref="H52" si="2">D52*F52</f>
        <v>0</v>
      </c>
    </row>
    <row r="53" spans="1:8" ht="12.75" x14ac:dyDescent="0.2">
      <c r="B53" s="145"/>
      <c r="C53" s="148"/>
      <c r="D53" s="124"/>
      <c r="E53" s="124"/>
      <c r="F53" s="91"/>
      <c r="G53" s="124"/>
      <c r="H53" s="125"/>
    </row>
    <row r="54" spans="1:8" ht="30" customHeight="1" x14ac:dyDescent="0.2">
      <c r="A54" s="144" t="s">
        <v>20</v>
      </c>
      <c r="B54" s="145" t="s">
        <v>47</v>
      </c>
    </row>
    <row r="55" spans="1:8" ht="12.75" x14ac:dyDescent="0.2">
      <c r="A55" s="144"/>
      <c r="B55" s="145"/>
      <c r="C55" s="148" t="s">
        <v>13</v>
      </c>
      <c r="D55" s="124">
        <f>D52</f>
        <v>175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269"/>
      <c r="C56" s="270"/>
      <c r="D56" s="271"/>
      <c r="E56" s="271"/>
      <c r="F56" s="91"/>
      <c r="G56" s="124"/>
      <c r="H56" s="125"/>
    </row>
    <row r="57" spans="1:8" ht="13.5" thickBot="1" x14ac:dyDescent="0.25">
      <c r="A57" s="144"/>
      <c r="B57" s="169" t="s">
        <v>354</v>
      </c>
      <c r="C57" s="152"/>
      <c r="D57" s="170"/>
      <c r="E57" s="170"/>
      <c r="F57" s="96"/>
      <c r="G57" s="153"/>
      <c r="H57" s="154">
        <f>SUM(H27:H56)</f>
        <v>0</v>
      </c>
    </row>
    <row r="58" spans="1:8" ht="13.5" thickTop="1" x14ac:dyDescent="0.2">
      <c r="A58" s="144"/>
      <c r="B58" s="171"/>
      <c r="C58" s="156"/>
      <c r="D58" s="172"/>
      <c r="E58" s="172"/>
      <c r="F58" s="97"/>
      <c r="G58" s="157"/>
      <c r="H58" s="135"/>
    </row>
    <row r="59" spans="1:8" ht="18.75" x14ac:dyDescent="0.3">
      <c r="A59" s="144"/>
      <c r="B59" s="272"/>
      <c r="C59" s="270"/>
      <c r="D59" s="273"/>
      <c r="E59" s="273"/>
      <c r="F59" s="91"/>
      <c r="G59" s="124"/>
      <c r="H59" s="125"/>
    </row>
    <row r="60" spans="1:8" s="175" customFormat="1" ht="12.75" x14ac:dyDescent="0.2">
      <c r="A60" s="173" t="s">
        <v>31</v>
      </c>
      <c r="B60" s="174" t="s">
        <v>28</v>
      </c>
      <c r="C60" s="148"/>
      <c r="D60" s="149"/>
      <c r="E60" s="149"/>
      <c r="F60" s="91"/>
      <c r="G60" s="124"/>
      <c r="H60" s="125"/>
    </row>
    <row r="61" spans="1:8" ht="15.75" x14ac:dyDescent="0.2">
      <c r="A61" s="176"/>
      <c r="B61" s="177"/>
      <c r="C61" s="148"/>
      <c r="D61" s="149"/>
      <c r="E61" s="149"/>
      <c r="F61" s="91"/>
      <c r="G61" s="124"/>
      <c r="H61" s="125"/>
    </row>
    <row r="62" spans="1:8" ht="70.5" customHeight="1" x14ac:dyDescent="0.2">
      <c r="A62" s="178" t="s">
        <v>1</v>
      </c>
      <c r="B62" s="145" t="s">
        <v>85</v>
      </c>
    </row>
    <row r="63" spans="1:8" ht="12.75" x14ac:dyDescent="0.2">
      <c r="A63" s="178"/>
      <c r="B63" s="145"/>
      <c r="C63" s="148" t="s">
        <v>16</v>
      </c>
      <c r="D63" s="124">
        <f>D10</f>
        <v>132</v>
      </c>
      <c r="E63" s="124"/>
      <c r="F63" s="94"/>
      <c r="G63" s="124"/>
      <c r="H63" s="125">
        <f>D63*F63</f>
        <v>0</v>
      </c>
    </row>
    <row r="64" spans="1:8" ht="12.75" x14ac:dyDescent="0.2">
      <c r="A64" s="144"/>
      <c r="B64" s="145"/>
      <c r="C64" s="148"/>
      <c r="D64" s="124"/>
      <c r="E64" s="124"/>
      <c r="F64" s="98"/>
      <c r="G64" s="179"/>
      <c r="H64" s="125"/>
    </row>
    <row r="65" spans="1:14" ht="114.75" x14ac:dyDescent="0.2">
      <c r="A65" s="144" t="s">
        <v>10</v>
      </c>
      <c r="B65" s="145" t="s">
        <v>115</v>
      </c>
      <c r="E65" s="124"/>
      <c r="G65" s="124"/>
      <c r="H65" s="125"/>
    </row>
    <row r="66" spans="1:14" ht="12.75" x14ac:dyDescent="0.2">
      <c r="A66" s="144"/>
      <c r="B66" s="145" t="s">
        <v>37</v>
      </c>
      <c r="C66" s="148" t="s">
        <v>9</v>
      </c>
      <c r="D66" s="124">
        <v>4</v>
      </c>
      <c r="E66" s="124"/>
      <c r="F66" s="94"/>
      <c r="G66" s="124"/>
      <c r="H66" s="125">
        <f>D66*F66</f>
        <v>0</v>
      </c>
    </row>
    <row r="67" spans="1:14" ht="12.75" x14ac:dyDescent="0.2">
      <c r="A67" s="144"/>
      <c r="B67" s="145"/>
      <c r="C67" s="148"/>
      <c r="D67" s="124"/>
      <c r="E67" s="124"/>
      <c r="F67" s="91"/>
      <c r="G67" s="124"/>
      <c r="H67" s="125"/>
    </row>
    <row r="68" spans="1:14" ht="13.5" thickBot="1" x14ac:dyDescent="0.25">
      <c r="A68" s="144"/>
      <c r="B68" s="169" t="s">
        <v>353</v>
      </c>
      <c r="C68" s="152"/>
      <c r="D68" s="170"/>
      <c r="E68" s="170"/>
      <c r="F68" s="96"/>
      <c r="G68" s="153"/>
      <c r="H68" s="154">
        <f>SUM(H63:H67)</f>
        <v>0</v>
      </c>
    </row>
    <row r="69" spans="1:14" ht="13.5" thickTop="1" x14ac:dyDescent="0.2">
      <c r="A69" s="144"/>
      <c r="B69" s="171"/>
      <c r="C69" s="156"/>
      <c r="D69" s="172"/>
      <c r="E69" s="172"/>
      <c r="F69" s="97"/>
      <c r="G69" s="157"/>
      <c r="H69" s="135"/>
    </row>
    <row r="70" spans="1:14" s="175" customFormat="1" ht="12.75" x14ac:dyDescent="0.2">
      <c r="A70" s="173" t="s">
        <v>32</v>
      </c>
      <c r="B70" s="174" t="s">
        <v>33</v>
      </c>
      <c r="C70" s="156"/>
      <c r="D70" s="172"/>
      <c r="E70" s="172"/>
      <c r="F70" s="91"/>
      <c r="G70" s="124"/>
      <c r="H70" s="125"/>
    </row>
    <row r="71" spans="1:14" ht="12.75" x14ac:dyDescent="0.2">
      <c r="A71" s="144"/>
      <c r="B71" s="138"/>
      <c r="C71" s="148"/>
      <c r="D71" s="124"/>
      <c r="E71" s="124"/>
      <c r="F71" s="91"/>
      <c r="G71" s="124"/>
      <c r="H71" s="125"/>
    </row>
    <row r="72" spans="1:14" ht="25.5" x14ac:dyDescent="0.2">
      <c r="A72" s="144" t="s">
        <v>1</v>
      </c>
      <c r="B72" s="145" t="s">
        <v>41</v>
      </c>
    </row>
    <row r="73" spans="1:14" ht="12.75" x14ac:dyDescent="0.2">
      <c r="A73" s="144"/>
      <c r="B73" s="145"/>
      <c r="C73" s="148" t="s">
        <v>16</v>
      </c>
      <c r="D73" s="124">
        <f>D10</f>
        <v>132</v>
      </c>
      <c r="E73" s="124"/>
      <c r="F73" s="94"/>
      <c r="G73" s="124"/>
      <c r="H73" s="125">
        <f>D73*F73</f>
        <v>0</v>
      </c>
    </row>
    <row r="74" spans="1:14" ht="12.75" x14ac:dyDescent="0.2">
      <c r="A74" s="144"/>
      <c r="B74" s="145"/>
      <c r="C74" s="148"/>
      <c r="D74" s="124"/>
      <c r="E74" s="124"/>
      <c r="F74" s="98"/>
      <c r="G74" s="179"/>
      <c r="H74" s="125"/>
    </row>
    <row r="75" spans="1:14" ht="12.75" x14ac:dyDescent="0.2">
      <c r="A75" s="144" t="s">
        <v>10</v>
      </c>
      <c r="B75" s="145" t="s">
        <v>24</v>
      </c>
      <c r="C75" s="148" t="s">
        <v>23</v>
      </c>
      <c r="D75" s="124">
        <v>1</v>
      </c>
      <c r="E75" s="124"/>
      <c r="F75" s="99"/>
      <c r="G75" s="158"/>
      <c r="H75" s="125">
        <f>D75*F75</f>
        <v>0</v>
      </c>
    </row>
    <row r="76" spans="1:14" ht="12.75" x14ac:dyDescent="0.2">
      <c r="A76" s="144"/>
      <c r="B76" s="145"/>
      <c r="C76" s="148"/>
      <c r="D76" s="124"/>
      <c r="E76" s="124"/>
      <c r="F76" s="91"/>
      <c r="G76" s="124"/>
      <c r="H76" s="125"/>
    </row>
    <row r="77" spans="1:14" ht="12.75" x14ac:dyDescent="0.2">
      <c r="A77" s="144" t="s">
        <v>11</v>
      </c>
      <c r="B77" s="145" t="s">
        <v>22</v>
      </c>
      <c r="C77" s="148"/>
      <c r="D77" s="149"/>
      <c r="E77" s="149"/>
      <c r="F77" s="91"/>
      <c r="G77" s="124"/>
      <c r="H77" s="125"/>
      <c r="I77" s="180"/>
      <c r="J77" s="181"/>
      <c r="K77" s="182"/>
      <c r="L77" s="183"/>
      <c r="M77" s="183"/>
      <c r="N77" s="184"/>
    </row>
    <row r="78" spans="1:14" s="141" customFormat="1" x14ac:dyDescent="0.2">
      <c r="A78" s="144"/>
      <c r="B78" s="145" t="s">
        <v>116</v>
      </c>
      <c r="C78" s="148" t="s">
        <v>23</v>
      </c>
      <c r="D78" s="124">
        <v>6.5</v>
      </c>
      <c r="E78" s="124"/>
      <c r="F78" s="94"/>
      <c r="G78" s="124"/>
      <c r="H78" s="125">
        <f t="shared" ref="H78:H82" si="3">D78*F78</f>
        <v>0</v>
      </c>
    </row>
    <row r="79" spans="1:14" s="141" customFormat="1" x14ac:dyDescent="0.2">
      <c r="A79" s="144"/>
      <c r="B79" s="145"/>
      <c r="C79" s="148"/>
      <c r="D79" s="124"/>
      <c r="E79" s="124"/>
      <c r="F79" s="91"/>
      <c r="G79" s="124"/>
      <c r="H79" s="125"/>
    </row>
    <row r="80" spans="1:14" ht="12.75" x14ac:dyDescent="0.2">
      <c r="A80" s="144" t="s">
        <v>14</v>
      </c>
      <c r="B80" s="145" t="s">
        <v>84</v>
      </c>
      <c r="C80" s="148" t="s">
        <v>16</v>
      </c>
      <c r="D80" s="124">
        <f>+D73</f>
        <v>132</v>
      </c>
      <c r="E80" s="124"/>
      <c r="F80" s="94"/>
      <c r="G80" s="124"/>
      <c r="H80" s="125">
        <f t="shared" si="3"/>
        <v>0</v>
      </c>
    </row>
    <row r="81" spans="1:12" ht="12.75" x14ac:dyDescent="0.2">
      <c r="A81" s="144"/>
      <c r="B81" s="145"/>
      <c r="C81" s="148"/>
      <c r="D81" s="124"/>
      <c r="E81" s="124"/>
      <c r="F81" s="91"/>
      <c r="G81" s="124"/>
      <c r="H81" s="125"/>
    </row>
    <row r="82" spans="1:12" ht="12.75" x14ac:dyDescent="0.2">
      <c r="A82" s="144" t="s">
        <v>15</v>
      </c>
      <c r="B82" s="145" t="s">
        <v>44</v>
      </c>
      <c r="C82" s="148" t="s">
        <v>9</v>
      </c>
      <c r="D82" s="124">
        <v>4</v>
      </c>
      <c r="E82" s="124"/>
      <c r="F82" s="94"/>
      <c r="G82" s="124"/>
      <c r="H82" s="125">
        <f t="shared" si="3"/>
        <v>0</v>
      </c>
    </row>
    <row r="83" spans="1:12" ht="12.75" x14ac:dyDescent="0.2">
      <c r="A83" s="144"/>
      <c r="B83" s="145"/>
      <c r="C83" s="148"/>
      <c r="D83" s="124"/>
      <c r="E83" s="124"/>
      <c r="F83" s="91"/>
      <c r="G83" s="124"/>
      <c r="H83" s="125"/>
    </row>
    <row r="84" spans="1:12" ht="25.5" x14ac:dyDescent="0.2">
      <c r="A84" s="144" t="s">
        <v>17</v>
      </c>
      <c r="B84" s="145" t="s">
        <v>42</v>
      </c>
    </row>
    <row r="85" spans="1:12" ht="12.75" x14ac:dyDescent="0.2">
      <c r="A85" s="144"/>
      <c r="B85" s="145"/>
      <c r="C85" s="148" t="s">
        <v>16</v>
      </c>
      <c r="D85" s="124">
        <f>D80</f>
        <v>132</v>
      </c>
      <c r="E85" s="124"/>
      <c r="F85" s="94"/>
      <c r="G85" s="124"/>
      <c r="H85" s="125">
        <f>D85*F85</f>
        <v>0</v>
      </c>
    </row>
    <row r="86" spans="1:12" ht="12.75" x14ac:dyDescent="0.2">
      <c r="A86" s="144"/>
      <c r="B86" s="145"/>
      <c r="C86" s="148"/>
      <c r="D86" s="124"/>
      <c r="E86" s="124"/>
      <c r="F86" s="91"/>
      <c r="G86" s="124"/>
      <c r="H86" s="125"/>
    </row>
    <row r="87" spans="1:12" ht="38.25" x14ac:dyDescent="0.2">
      <c r="A87" s="144" t="s">
        <v>18</v>
      </c>
      <c r="B87" s="145" t="s">
        <v>89</v>
      </c>
      <c r="C87" s="148"/>
      <c r="D87" s="124"/>
      <c r="E87" s="124"/>
      <c r="F87" s="91"/>
      <c r="G87" s="124"/>
      <c r="H87" s="125"/>
    </row>
    <row r="88" spans="1:12" ht="12.75" x14ac:dyDescent="0.2">
      <c r="A88" s="144"/>
      <c r="B88" s="145"/>
      <c r="C88" s="148" t="s">
        <v>16</v>
      </c>
      <c r="D88" s="124">
        <f>D80</f>
        <v>132</v>
      </c>
      <c r="E88" s="124"/>
      <c r="F88" s="94"/>
      <c r="G88" s="124"/>
      <c r="H88" s="125">
        <f>D88*F88</f>
        <v>0</v>
      </c>
    </row>
    <row r="89" spans="1:12" ht="12.75" x14ac:dyDescent="0.2">
      <c r="A89" s="144"/>
      <c r="B89" s="145"/>
      <c r="C89" s="148"/>
      <c r="D89" s="124"/>
      <c r="E89" s="124"/>
      <c r="F89" s="91"/>
      <c r="G89" s="124"/>
      <c r="H89" s="125"/>
    </row>
    <row r="90" spans="1:12" ht="13.5" thickBot="1" x14ac:dyDescent="0.25">
      <c r="A90" s="185"/>
      <c r="B90" s="169" t="s">
        <v>352</v>
      </c>
      <c r="C90" s="152"/>
      <c r="D90" s="170"/>
      <c r="E90" s="170"/>
      <c r="F90" s="101"/>
      <c r="G90" s="170"/>
      <c r="H90" s="154">
        <f>SUM(H73:H89)</f>
        <v>0</v>
      </c>
    </row>
    <row r="91" spans="1:12" ht="13.5" thickTop="1" x14ac:dyDescent="0.2">
      <c r="A91" s="185"/>
      <c r="B91" s="171"/>
      <c r="C91" s="156"/>
      <c r="D91" s="172"/>
      <c r="E91" s="172"/>
      <c r="F91" s="91"/>
      <c r="G91" s="124"/>
      <c r="H91" s="125"/>
    </row>
    <row r="92" spans="1:12" x14ac:dyDescent="0.2">
      <c r="A92" s="185"/>
      <c r="B92" s="171"/>
      <c r="C92" s="122"/>
      <c r="D92" s="186"/>
      <c r="E92" s="186"/>
      <c r="F92" s="97"/>
      <c r="G92" s="157"/>
      <c r="H92" s="187"/>
    </row>
    <row r="93" spans="1:12" x14ac:dyDescent="0.2">
      <c r="A93" s="185"/>
      <c r="B93" s="171"/>
      <c r="C93" s="122"/>
      <c r="D93" s="186"/>
      <c r="E93" s="186"/>
      <c r="F93" s="100"/>
      <c r="G93" s="158"/>
      <c r="H93" s="125"/>
    </row>
    <row r="94" spans="1:12" x14ac:dyDescent="0.2">
      <c r="A94" s="185"/>
      <c r="B94" s="171"/>
      <c r="C94" s="122"/>
      <c r="D94" s="186"/>
      <c r="E94" s="186"/>
      <c r="F94" s="97"/>
      <c r="G94" s="157"/>
      <c r="H94" s="125"/>
    </row>
    <row r="95" spans="1:12" s="175" customFormat="1" ht="12.75" x14ac:dyDescent="0.2">
      <c r="A95" s="185"/>
      <c r="B95" s="188"/>
      <c r="C95" s="156"/>
      <c r="D95" s="172"/>
      <c r="E95" s="172"/>
      <c r="F95" s="100"/>
      <c r="G95" s="158"/>
      <c r="H95" s="189"/>
      <c r="I95" s="190"/>
      <c r="J95" s="190"/>
      <c r="K95" s="190"/>
      <c r="L95" s="190"/>
    </row>
    <row r="96" spans="1:12" ht="13.5" thickBot="1" x14ac:dyDescent="0.25">
      <c r="A96" s="185"/>
      <c r="B96" s="191" t="s">
        <v>351</v>
      </c>
      <c r="C96" s="192"/>
      <c r="D96" s="193"/>
      <c r="E96" s="193"/>
      <c r="F96" s="102"/>
      <c r="G96" s="193"/>
      <c r="H96" s="194">
        <f>H90+H68+H57+H22</f>
        <v>0</v>
      </c>
      <c r="I96" s="195"/>
      <c r="J96" s="195"/>
      <c r="K96" s="195"/>
      <c r="L96" s="195"/>
    </row>
    <row r="97" spans="1:12" ht="12.75" x14ac:dyDescent="0.2">
      <c r="A97" s="185"/>
      <c r="B97" s="188"/>
      <c r="C97" s="156"/>
      <c r="D97" s="172"/>
      <c r="E97" s="172"/>
      <c r="F97" s="97"/>
      <c r="G97" s="157"/>
      <c r="H97" s="189"/>
      <c r="I97" s="195"/>
      <c r="J97" s="195"/>
      <c r="K97" s="195"/>
      <c r="L97" s="195"/>
    </row>
    <row r="98" spans="1:12" ht="12.75" x14ac:dyDescent="0.2">
      <c r="A98" s="196"/>
      <c r="B98" s="197"/>
      <c r="C98" s="198"/>
      <c r="D98" s="199"/>
      <c r="E98" s="199"/>
      <c r="F98" s="97"/>
      <c r="G98" s="157"/>
      <c r="H98" s="189"/>
      <c r="I98" s="195"/>
      <c r="J98" s="195"/>
      <c r="K98" s="195"/>
      <c r="L98" s="195"/>
    </row>
    <row r="99" spans="1:12" ht="12.75" x14ac:dyDescent="0.2">
      <c r="A99" s="196"/>
      <c r="B99" s="197"/>
      <c r="C99" s="198"/>
      <c r="D99" s="199"/>
      <c r="E99" s="200"/>
      <c r="F99" s="103"/>
      <c r="G99" s="201"/>
      <c r="H99" s="202"/>
      <c r="I99" s="195"/>
      <c r="J99" s="195"/>
      <c r="K99" s="195"/>
      <c r="L99" s="195"/>
    </row>
    <row r="100" spans="1:12" ht="12.75" x14ac:dyDescent="0.2">
      <c r="A100" s="196"/>
      <c r="B100" s="197"/>
      <c r="C100" s="198"/>
      <c r="D100" s="199"/>
      <c r="E100" s="200"/>
      <c r="F100" s="103"/>
      <c r="G100" s="201"/>
      <c r="H100" s="202"/>
      <c r="I100" s="195"/>
      <c r="J100" s="195"/>
      <c r="K100" s="195"/>
      <c r="L100" s="195"/>
    </row>
    <row r="101" spans="1:12" ht="12.75" x14ac:dyDescent="0.2">
      <c r="A101" s="196"/>
      <c r="B101" s="197"/>
      <c r="C101" s="198"/>
      <c r="D101" s="199"/>
      <c r="E101" s="200"/>
      <c r="F101" s="104"/>
      <c r="G101" s="203"/>
      <c r="H101" s="202"/>
      <c r="I101" s="195"/>
      <c r="J101" s="195"/>
      <c r="K101" s="195"/>
      <c r="L101" s="195"/>
    </row>
    <row r="102" spans="1:12" ht="12.75" x14ac:dyDescent="0.2">
      <c r="A102" s="196"/>
      <c r="B102" s="197"/>
      <c r="C102" s="198"/>
      <c r="D102" s="199"/>
      <c r="E102" s="200"/>
      <c r="I102" s="195"/>
      <c r="J102" s="195"/>
      <c r="K102" s="195"/>
      <c r="L102" s="195"/>
    </row>
    <row r="103" spans="1:12" ht="12.75" x14ac:dyDescent="0.2">
      <c r="A103" s="196"/>
      <c r="B103" s="197"/>
      <c r="C103" s="198"/>
      <c r="D103" s="199"/>
      <c r="E103" s="200"/>
      <c r="F103" s="105"/>
      <c r="G103" s="204"/>
      <c r="H103" s="202"/>
      <c r="I103" s="195"/>
      <c r="J103" s="195"/>
      <c r="K103" s="195"/>
      <c r="L103" s="195"/>
    </row>
    <row r="104" spans="1:12" ht="12.75" x14ac:dyDescent="0.2">
      <c r="A104" s="196"/>
      <c r="B104" s="197"/>
      <c r="C104" s="198"/>
      <c r="D104" s="199"/>
      <c r="E104" s="200"/>
      <c r="F104" s="106"/>
      <c r="G104" s="205"/>
      <c r="H104" s="206"/>
      <c r="I104" s="195"/>
      <c r="J104" s="195"/>
      <c r="K104" s="195"/>
    </row>
    <row r="105" spans="1:12" ht="12.75" x14ac:dyDescent="0.2">
      <c r="A105" s="196"/>
      <c r="B105" s="197"/>
      <c r="C105" s="198"/>
      <c r="D105" s="199"/>
      <c r="E105" s="200"/>
      <c r="F105" s="106"/>
      <c r="G105" s="205"/>
      <c r="H105" s="206"/>
      <c r="I105" s="195"/>
      <c r="J105" s="195"/>
      <c r="K105" s="195"/>
    </row>
    <row r="106" spans="1:12" ht="12.75" x14ac:dyDescent="0.2">
      <c r="A106" s="196"/>
      <c r="B106" s="197"/>
      <c r="C106" s="198"/>
      <c r="D106" s="199"/>
      <c r="E106" s="200"/>
      <c r="F106" s="106"/>
      <c r="G106" s="205"/>
      <c r="H106" s="206"/>
      <c r="I106" s="195"/>
      <c r="J106" s="195"/>
      <c r="K106" s="195"/>
    </row>
    <row r="107" spans="1:12" ht="12.75" x14ac:dyDescent="0.2">
      <c r="A107" s="196"/>
      <c r="B107" s="197"/>
      <c r="C107" s="198"/>
      <c r="D107" s="199"/>
      <c r="E107" s="200"/>
      <c r="F107" s="106"/>
      <c r="G107" s="205"/>
      <c r="H107" s="206"/>
      <c r="I107" s="195"/>
      <c r="J107" s="195"/>
      <c r="K107" s="195"/>
    </row>
    <row r="108" spans="1:12" ht="12.75" x14ac:dyDescent="0.2">
      <c r="A108" s="196"/>
      <c r="B108" s="197"/>
      <c r="C108" s="198"/>
      <c r="D108" s="199"/>
      <c r="E108" s="200"/>
      <c r="F108" s="106"/>
      <c r="G108" s="205"/>
      <c r="H108" s="206"/>
      <c r="I108" s="195"/>
      <c r="J108" s="195"/>
      <c r="K108" s="195"/>
    </row>
    <row r="109" spans="1:12" ht="12.75" x14ac:dyDescent="0.2">
      <c r="A109" s="196"/>
      <c r="B109" s="197"/>
      <c r="C109" s="198"/>
      <c r="D109" s="199"/>
      <c r="E109" s="200"/>
      <c r="F109" s="106"/>
      <c r="G109" s="205"/>
      <c r="H109" s="206"/>
      <c r="I109" s="195"/>
      <c r="J109" s="195"/>
      <c r="K109" s="195"/>
    </row>
    <row r="110" spans="1:12" ht="12.75" x14ac:dyDescent="0.2">
      <c r="A110" s="196"/>
      <c r="B110" s="197"/>
      <c r="C110" s="198"/>
      <c r="D110" s="199"/>
      <c r="E110" s="200"/>
      <c r="F110" s="106"/>
      <c r="G110" s="205"/>
      <c r="H110" s="206"/>
      <c r="I110" s="195"/>
      <c r="J110" s="195"/>
      <c r="K110" s="195"/>
    </row>
    <row r="111" spans="1:12" ht="12.75" x14ac:dyDescent="0.2">
      <c r="A111" s="196"/>
      <c r="B111" s="197"/>
      <c r="C111" s="198"/>
      <c r="D111" s="199"/>
      <c r="E111" s="200"/>
      <c r="F111" s="106"/>
      <c r="G111" s="205"/>
      <c r="H111" s="206"/>
      <c r="I111" s="195"/>
      <c r="J111" s="195"/>
      <c r="K111" s="195"/>
    </row>
    <row r="112" spans="1:12" ht="12.75" x14ac:dyDescent="0.2">
      <c r="A112" s="196"/>
      <c r="B112" s="197"/>
      <c r="C112" s="198"/>
      <c r="D112" s="199"/>
      <c r="E112" s="200"/>
      <c r="F112" s="106"/>
      <c r="G112" s="205"/>
      <c r="H112" s="206"/>
      <c r="I112" s="195"/>
      <c r="J112" s="195"/>
      <c r="K112" s="195"/>
    </row>
    <row r="113" spans="1:11" ht="12.75" x14ac:dyDescent="0.2">
      <c r="A113" s="196"/>
      <c r="B113" s="197"/>
      <c r="C113" s="198"/>
      <c r="D113" s="199"/>
      <c r="E113" s="200"/>
      <c r="F113" s="106"/>
      <c r="G113" s="205"/>
      <c r="H113" s="206"/>
      <c r="I113" s="195"/>
      <c r="J113" s="195"/>
      <c r="K113" s="195"/>
    </row>
    <row r="114" spans="1:11" ht="12.75" x14ac:dyDescent="0.2">
      <c r="A114" s="196"/>
      <c r="B114" s="197"/>
      <c r="C114" s="198"/>
      <c r="D114" s="199"/>
      <c r="E114" s="200"/>
      <c r="F114" s="106"/>
      <c r="G114" s="205"/>
      <c r="H114" s="206"/>
      <c r="I114" s="195"/>
      <c r="J114" s="195"/>
      <c r="K114" s="195"/>
    </row>
    <row r="115" spans="1:11" ht="12.75" x14ac:dyDescent="0.2">
      <c r="A115" s="196"/>
      <c r="B115" s="197"/>
      <c r="C115" s="198"/>
      <c r="D115" s="199"/>
      <c r="E115" s="200"/>
      <c r="F115" s="106"/>
      <c r="G115" s="205"/>
      <c r="H115" s="206"/>
      <c r="I115" s="195"/>
      <c r="J115" s="195"/>
      <c r="K115" s="195"/>
    </row>
    <row r="116" spans="1:11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1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1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1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1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1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1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1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1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1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1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1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1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4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4" ht="12.75" x14ac:dyDescent="0.2">
      <c r="A338" s="196"/>
      <c r="B338" s="197"/>
      <c r="C338" s="198"/>
      <c r="D338" s="199"/>
      <c r="E338" s="200"/>
    </row>
    <row r="339" spans="1:14" ht="12.75" x14ac:dyDescent="0.2">
      <c r="A339" s="196"/>
      <c r="B339" s="197"/>
      <c r="C339" s="198"/>
      <c r="D339" s="199"/>
      <c r="E339" s="200"/>
    </row>
    <row r="340" spans="1:14" ht="12.75" x14ac:dyDescent="0.2">
      <c r="A340" s="196"/>
      <c r="B340" s="197"/>
      <c r="C340" s="198"/>
      <c r="D340" s="199"/>
      <c r="E340" s="200"/>
    </row>
    <row r="341" spans="1:14" ht="12.75" x14ac:dyDescent="0.2">
      <c r="A341" s="196"/>
      <c r="B341" s="197"/>
      <c r="C341" s="198"/>
      <c r="D341" s="199"/>
      <c r="E341" s="200"/>
    </row>
    <row r="342" spans="1:14" ht="12.75" x14ac:dyDescent="0.2">
      <c r="A342" s="196"/>
      <c r="B342" s="197"/>
      <c r="C342" s="198"/>
      <c r="D342" s="199"/>
      <c r="E342" s="200"/>
    </row>
    <row r="343" spans="1:14" ht="12.75" x14ac:dyDescent="0.2">
      <c r="A343" s="196"/>
      <c r="B343" s="197"/>
      <c r="C343" s="198"/>
      <c r="D343" s="199"/>
      <c r="E343" s="200"/>
    </row>
    <row r="344" spans="1:14" ht="12.75" x14ac:dyDescent="0.2">
      <c r="A344" s="196"/>
      <c r="B344" s="197"/>
      <c r="C344" s="198"/>
      <c r="D344" s="199"/>
      <c r="E344" s="200"/>
    </row>
    <row r="345" spans="1:14" ht="12.75" x14ac:dyDescent="0.2">
      <c r="A345" s="196"/>
      <c r="B345" s="197"/>
      <c r="C345" s="198"/>
      <c r="D345" s="199"/>
      <c r="E345" s="200"/>
    </row>
    <row r="346" spans="1:14" ht="12.75" x14ac:dyDescent="0.2">
      <c r="A346" s="196"/>
      <c r="B346" s="197"/>
      <c r="C346" s="198"/>
      <c r="D346" s="199"/>
      <c r="E346" s="200"/>
    </row>
    <row r="347" spans="1:14" ht="12.75" x14ac:dyDescent="0.2">
      <c r="A347" s="196"/>
      <c r="B347" s="197"/>
      <c r="C347" s="198"/>
      <c r="D347" s="199"/>
      <c r="E347" s="200"/>
    </row>
    <row r="348" spans="1:14" ht="12.75" x14ac:dyDescent="0.2">
      <c r="A348" s="196"/>
      <c r="B348" s="197"/>
      <c r="C348" s="198"/>
      <c r="D348" s="199"/>
      <c r="E348" s="200"/>
    </row>
    <row r="349" spans="1:14" s="119" customFormat="1" ht="12.75" x14ac:dyDescent="0.2">
      <c r="A349" s="196"/>
      <c r="B349" s="197"/>
      <c r="C349" s="198"/>
      <c r="D349" s="199"/>
      <c r="E349" s="200"/>
      <c r="F349" s="90"/>
      <c r="H349" s="120"/>
      <c r="I349" s="1"/>
      <c r="J349" s="1"/>
      <c r="K349" s="1"/>
      <c r="L349" s="1"/>
      <c r="M349" s="1"/>
      <c r="N349" s="1"/>
    </row>
    <row r="350" spans="1:14" s="119" customFormat="1" ht="12.75" x14ac:dyDescent="0.2">
      <c r="A350" s="196"/>
      <c r="B350" s="197"/>
      <c r="C350" s="198"/>
      <c r="D350" s="199"/>
      <c r="E350" s="200"/>
      <c r="F350" s="90"/>
      <c r="H350" s="120"/>
      <c r="I350" s="1"/>
      <c r="J350" s="1"/>
      <c r="K350" s="1"/>
      <c r="L350" s="1"/>
      <c r="M350" s="1"/>
      <c r="N350" s="1"/>
    </row>
    <row r="351" spans="1:14" s="119" customFormat="1" ht="12.75" x14ac:dyDescent="0.2">
      <c r="A351" s="196"/>
      <c r="B351" s="197"/>
      <c r="C351" s="198"/>
      <c r="D351" s="199"/>
      <c r="E351" s="200"/>
      <c r="F351" s="90"/>
      <c r="H351" s="120"/>
      <c r="I351" s="1"/>
      <c r="J351" s="1"/>
      <c r="K351" s="1"/>
      <c r="L351" s="1"/>
      <c r="M351" s="1"/>
      <c r="N351" s="1"/>
    </row>
    <row r="352" spans="1:14" s="119" customFormat="1" ht="12.75" x14ac:dyDescent="0.2">
      <c r="A352" s="196"/>
      <c r="B352" s="197"/>
      <c r="C352" s="198"/>
      <c r="D352" s="199"/>
      <c r="E352" s="200"/>
      <c r="F352" s="90"/>
      <c r="H352" s="120"/>
      <c r="I352" s="1"/>
      <c r="J352" s="1"/>
      <c r="K352" s="1"/>
      <c r="L352" s="1"/>
      <c r="M352" s="1"/>
      <c r="N352" s="1"/>
    </row>
    <row r="353" spans="1:14" s="119" customFormat="1" ht="12.75" x14ac:dyDescent="0.2">
      <c r="A353" s="196"/>
      <c r="B353" s="197"/>
      <c r="C353" s="198"/>
      <c r="D353" s="199"/>
      <c r="E353" s="200"/>
      <c r="F353" s="90"/>
      <c r="H353" s="120"/>
      <c r="I353" s="1"/>
      <c r="J353" s="1"/>
      <c r="K353" s="1"/>
      <c r="L353" s="1"/>
      <c r="M353" s="1"/>
      <c r="N353" s="1"/>
    </row>
    <row r="354" spans="1:14" s="119" customFormat="1" ht="12.75" x14ac:dyDescent="0.2">
      <c r="A354" s="196"/>
      <c r="B354" s="197"/>
      <c r="C354" s="198"/>
      <c r="D354" s="199"/>
      <c r="E354" s="200"/>
      <c r="F354" s="90"/>
      <c r="H354" s="120"/>
      <c r="I354" s="1"/>
      <c r="J354" s="1"/>
      <c r="K354" s="1"/>
      <c r="L354" s="1"/>
      <c r="M354" s="1"/>
      <c r="N354" s="1"/>
    </row>
    <row r="355" spans="1:14" s="119" customFormat="1" ht="12.75" x14ac:dyDescent="0.2">
      <c r="A355" s="196"/>
      <c r="B355" s="197"/>
      <c r="C355" s="198"/>
      <c r="D355" s="199"/>
      <c r="E355" s="200"/>
      <c r="F355" s="90"/>
      <c r="H355" s="120"/>
      <c r="I355" s="1"/>
      <c r="J355" s="1"/>
      <c r="K355" s="1"/>
      <c r="L355" s="1"/>
      <c r="M355" s="1"/>
      <c r="N355" s="1"/>
    </row>
    <row r="356" spans="1:14" s="119" customFormat="1" ht="12.75" x14ac:dyDescent="0.2">
      <c r="A356" s="196"/>
      <c r="B356" s="197"/>
      <c r="C356" s="198"/>
      <c r="D356" s="199"/>
      <c r="E356" s="200"/>
      <c r="F356" s="90"/>
      <c r="H356" s="120"/>
      <c r="I356" s="1"/>
      <c r="J356" s="1"/>
      <c r="K356" s="1"/>
      <c r="L356" s="1"/>
      <c r="M356" s="1"/>
      <c r="N356" s="1"/>
    </row>
    <row r="357" spans="1:14" s="119" customFormat="1" ht="12.75" x14ac:dyDescent="0.2">
      <c r="A357" s="196"/>
      <c r="B357" s="197"/>
      <c r="C357" s="198"/>
      <c r="D357" s="199"/>
      <c r="E357" s="200"/>
      <c r="F357" s="90"/>
      <c r="H357" s="120"/>
      <c r="I357" s="1"/>
      <c r="J357" s="1"/>
      <c r="K357" s="1"/>
      <c r="L357" s="1"/>
      <c r="M357" s="1"/>
      <c r="N357" s="1"/>
    </row>
    <row r="358" spans="1:14" s="119" customFormat="1" ht="12.75" x14ac:dyDescent="0.2">
      <c r="A358" s="196"/>
      <c r="B358" s="197"/>
      <c r="C358" s="198"/>
      <c r="D358" s="199"/>
      <c r="E358" s="200"/>
      <c r="F358" s="90"/>
      <c r="H358" s="120"/>
      <c r="I358" s="1"/>
      <c r="J358" s="1"/>
      <c r="K358" s="1"/>
      <c r="L358" s="1"/>
      <c r="M358" s="1"/>
      <c r="N358" s="1"/>
    </row>
    <row r="359" spans="1:14" s="119" customFormat="1" ht="12.75" x14ac:dyDescent="0.2">
      <c r="A359" s="196"/>
      <c r="B359" s="197"/>
      <c r="C359" s="198"/>
      <c r="D359" s="199"/>
      <c r="E359" s="200"/>
      <c r="F359" s="90"/>
      <c r="H359" s="120"/>
      <c r="I359" s="1"/>
      <c r="J359" s="1"/>
      <c r="K359" s="1"/>
      <c r="L359" s="1"/>
      <c r="M359" s="1"/>
      <c r="N359" s="1"/>
    </row>
    <row r="360" spans="1:14" s="119" customFormat="1" ht="12.75" x14ac:dyDescent="0.2">
      <c r="A360" s="196"/>
      <c r="B360" s="197"/>
      <c r="C360" s="198"/>
      <c r="D360" s="199"/>
      <c r="E360" s="200"/>
      <c r="F360" s="90"/>
      <c r="H360" s="120"/>
      <c r="I360" s="1"/>
      <c r="J360" s="1"/>
      <c r="K360" s="1"/>
      <c r="L360" s="1"/>
      <c r="M360" s="1"/>
      <c r="N360" s="1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207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207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207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207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207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207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207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207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207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207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207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207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114"/>
      <c r="B1076" s="208"/>
      <c r="C1076" s="165"/>
      <c r="D1076" s="166"/>
      <c r="E1076" s="209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114"/>
      <c r="B1077" s="208"/>
      <c r="C1077" s="165"/>
      <c r="D1077" s="166"/>
      <c r="E1077" s="209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114"/>
      <c r="B1078" s="208"/>
      <c r="C1078" s="165"/>
      <c r="D1078" s="166"/>
      <c r="E1078" s="209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114"/>
      <c r="B1079" s="208"/>
      <c r="C1079" s="165"/>
      <c r="D1079" s="166"/>
      <c r="E1079" s="209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114"/>
      <c r="B1080" s="208"/>
      <c r="C1080" s="165"/>
      <c r="D1080" s="166"/>
      <c r="E1080" s="209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114"/>
      <c r="B1081" s="208"/>
      <c r="C1081" s="165"/>
      <c r="D1081" s="166"/>
      <c r="E1081" s="209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114"/>
      <c r="B1082" s="208"/>
      <c r="C1082" s="165"/>
      <c r="D1082" s="166"/>
      <c r="E1082" s="209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114"/>
      <c r="B1083" s="208"/>
      <c r="C1083" s="165"/>
      <c r="D1083" s="166"/>
      <c r="E1083" s="209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114"/>
      <c r="B1084" s="208"/>
      <c r="C1084" s="165"/>
      <c r="D1084" s="166"/>
      <c r="E1084" s="209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114"/>
      <c r="B1085" s="208"/>
      <c r="C1085" s="165"/>
      <c r="D1085" s="166"/>
      <c r="E1085" s="209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114"/>
      <c r="B1086" s="208"/>
      <c r="C1086" s="165"/>
      <c r="D1086" s="166"/>
      <c r="E1086" s="209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114"/>
      <c r="B1087" s="208"/>
      <c r="C1087" s="165"/>
      <c r="D1087" s="166"/>
      <c r="E1087" s="209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31"/>
  <sheetViews>
    <sheetView view="pageBreakPreview" topLeftCell="A67" zoomScaleNormal="100" zoomScaleSheetLayoutView="100" workbookViewId="0">
      <selection activeCell="H82" sqref="H82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117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1.5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250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107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7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107"/>
      <c r="G14" s="124"/>
      <c r="H14" s="125"/>
    </row>
    <row r="15" spans="1:13" s="141" customFormat="1" ht="55.5" customHeight="1" x14ac:dyDescent="0.2">
      <c r="A15" s="144" t="s">
        <v>11</v>
      </c>
      <c r="B15" s="145" t="s">
        <v>118</v>
      </c>
      <c r="C15" s="148"/>
      <c r="D15" s="149"/>
      <c r="E15" s="149"/>
      <c r="F15" s="107"/>
      <c r="G15" s="124"/>
      <c r="H15" s="125"/>
    </row>
    <row r="16" spans="1:13" s="141" customFormat="1" x14ac:dyDescent="0.2">
      <c r="A16" s="144"/>
      <c r="B16" s="145" t="s">
        <v>38</v>
      </c>
      <c r="C16" s="148" t="s">
        <v>13</v>
      </c>
      <c r="D16" s="124">
        <f>D10*2</f>
        <v>500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40</v>
      </c>
      <c r="C17" s="148" t="s">
        <v>13</v>
      </c>
      <c r="D17" s="124">
        <f>+D16</f>
        <v>500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/>
      <c r="C18" s="148"/>
      <c r="D18" s="124"/>
      <c r="E18" s="124"/>
      <c r="F18" s="107"/>
      <c r="G18" s="124"/>
      <c r="H18" s="125"/>
    </row>
    <row r="19" spans="1:8" s="141" customFormat="1" ht="30" customHeight="1" x14ac:dyDescent="0.2">
      <c r="A19" s="144" t="s">
        <v>14</v>
      </c>
      <c r="B19" s="150" t="s">
        <v>69</v>
      </c>
      <c r="F19" s="107"/>
    </row>
    <row r="20" spans="1:8" s="141" customFormat="1" x14ac:dyDescent="0.2">
      <c r="A20" s="144"/>
      <c r="B20" s="150"/>
      <c r="C20" s="148" t="s">
        <v>23</v>
      </c>
      <c r="D20" s="240">
        <v>2.5</v>
      </c>
      <c r="E20" s="240"/>
      <c r="F20" s="94"/>
      <c r="G20" s="124"/>
      <c r="H20" s="125">
        <f>D20*F20</f>
        <v>0</v>
      </c>
    </row>
    <row r="21" spans="1:8" s="141" customFormat="1" x14ac:dyDescent="0.2">
      <c r="A21" s="144"/>
      <c r="B21" s="145"/>
      <c r="C21" s="148"/>
      <c r="D21" s="124"/>
      <c r="E21" s="124"/>
      <c r="F21" s="91"/>
      <c r="G21" s="124"/>
      <c r="H21" s="125"/>
    </row>
    <row r="22" spans="1:8" ht="13.5" thickBot="1" x14ac:dyDescent="0.25">
      <c r="A22" s="144"/>
      <c r="B22" s="234" t="s">
        <v>360</v>
      </c>
      <c r="C22" s="152"/>
      <c r="D22" s="153"/>
      <c r="E22" s="153"/>
      <c r="F22" s="96"/>
      <c r="G22" s="153"/>
      <c r="H22" s="154">
        <f>SUM(H10:H21)</f>
        <v>0</v>
      </c>
    </row>
    <row r="23" spans="1:8" ht="13.5" thickTop="1" x14ac:dyDescent="0.2">
      <c r="A23" s="144"/>
      <c r="B23" s="155"/>
      <c r="C23" s="156"/>
      <c r="D23" s="157"/>
      <c r="E23" s="157"/>
      <c r="F23" s="91"/>
      <c r="G23" s="124"/>
      <c r="H23" s="135"/>
    </row>
    <row r="24" spans="1:8" s="159" customFormat="1" ht="12.75" x14ac:dyDescent="0.2">
      <c r="A24" s="121" t="s">
        <v>30</v>
      </c>
      <c r="B24" s="121" t="s">
        <v>36</v>
      </c>
      <c r="C24" s="156"/>
      <c r="D24" s="158"/>
      <c r="E24" s="158"/>
      <c r="F24" s="91"/>
      <c r="G24" s="124"/>
      <c r="H24" s="125"/>
    </row>
    <row r="25" spans="1:8" s="141" customFormat="1" x14ac:dyDescent="0.2">
      <c r="A25" s="144"/>
      <c r="B25" s="160"/>
      <c r="C25" s="148"/>
      <c r="D25" s="124"/>
      <c r="E25" s="124"/>
      <c r="F25" s="91"/>
      <c r="G25" s="124"/>
      <c r="H25" s="125"/>
    </row>
    <row r="26" spans="1:8" s="141" customFormat="1" ht="31.5" customHeight="1" x14ac:dyDescent="0.2">
      <c r="A26" s="144" t="s">
        <v>1</v>
      </c>
      <c r="B26" s="145" t="s">
        <v>45</v>
      </c>
      <c r="F26" s="107"/>
    </row>
    <row r="27" spans="1:8" s="141" customFormat="1" x14ac:dyDescent="0.2">
      <c r="A27" s="144"/>
      <c r="B27" s="145"/>
      <c r="C27" s="148" t="s">
        <v>12</v>
      </c>
      <c r="D27" s="124">
        <v>64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ht="25.5" x14ac:dyDescent="0.2">
      <c r="A29" s="144" t="s">
        <v>10</v>
      </c>
      <c r="B29" s="145" t="s">
        <v>91</v>
      </c>
      <c r="C29" s="148"/>
      <c r="D29" s="124"/>
      <c r="E29" s="124"/>
      <c r="F29" s="91"/>
      <c r="G29" s="124"/>
      <c r="H29" s="125"/>
    </row>
    <row r="30" spans="1:8" ht="12.75" x14ac:dyDescent="0.2">
      <c r="A30" s="144"/>
      <c r="B30" s="145" t="s">
        <v>65</v>
      </c>
      <c r="C30" s="148"/>
      <c r="D30" s="124"/>
      <c r="E30" s="124"/>
      <c r="F30" s="91"/>
      <c r="G30" s="124"/>
      <c r="H30" s="125"/>
    </row>
    <row r="31" spans="1:8" ht="12.75" x14ac:dyDescent="0.2">
      <c r="A31" s="144"/>
      <c r="B31" s="161" t="s">
        <v>119</v>
      </c>
      <c r="C31" s="148" t="s">
        <v>12</v>
      </c>
      <c r="D31" s="124">
        <v>415</v>
      </c>
      <c r="E31" s="124"/>
      <c r="F31" s="94"/>
      <c r="G31" s="124"/>
      <c r="H31" s="125">
        <f t="shared" ref="H31:H33" si="0">D31*F31</f>
        <v>0</v>
      </c>
    </row>
    <row r="32" spans="1:8" ht="12.75" x14ac:dyDescent="0.2">
      <c r="A32" s="144"/>
      <c r="B32" s="145" t="s">
        <v>66</v>
      </c>
      <c r="C32" s="148"/>
      <c r="D32" s="124"/>
      <c r="E32" s="124"/>
      <c r="F32" s="91"/>
      <c r="G32" s="124"/>
      <c r="H32" s="125"/>
    </row>
    <row r="33" spans="1:8" ht="12.75" x14ac:dyDescent="0.2">
      <c r="A33" s="144"/>
      <c r="B33" s="161" t="s">
        <v>120</v>
      </c>
      <c r="C33" s="148" t="s">
        <v>12</v>
      </c>
      <c r="D33" s="124">
        <v>8</v>
      </c>
      <c r="E33" s="124"/>
      <c r="F33" s="94"/>
      <c r="G33" s="124"/>
      <c r="H33" s="125">
        <f t="shared" si="0"/>
        <v>0</v>
      </c>
    </row>
    <row r="34" spans="1:8" ht="12.75" x14ac:dyDescent="0.2">
      <c r="A34" s="144"/>
      <c r="B34" s="161"/>
      <c r="C34" s="148"/>
      <c r="D34" s="124"/>
      <c r="E34" s="124"/>
      <c r="F34" s="91"/>
      <c r="G34" s="124"/>
      <c r="H34" s="125"/>
    </row>
    <row r="35" spans="1:8" ht="12.75" x14ac:dyDescent="0.2">
      <c r="A35" s="144"/>
      <c r="B35" s="161"/>
      <c r="C35" s="148"/>
      <c r="D35" s="124"/>
      <c r="E35" s="124"/>
      <c r="F35" s="91"/>
      <c r="G35" s="124"/>
      <c r="H35" s="125"/>
    </row>
    <row r="36" spans="1:8" ht="12.75" x14ac:dyDescent="0.2">
      <c r="A36" s="144" t="s">
        <v>11</v>
      </c>
      <c r="B36" s="145" t="s">
        <v>21</v>
      </c>
      <c r="C36" s="148"/>
      <c r="D36" s="124"/>
      <c r="E36" s="124"/>
      <c r="F36" s="91"/>
      <c r="G36" s="124"/>
      <c r="H36" s="125"/>
    </row>
    <row r="37" spans="1:8" x14ac:dyDescent="0.2">
      <c r="A37" s="144"/>
      <c r="B37" s="164" t="s">
        <v>121</v>
      </c>
    </row>
    <row r="38" spans="1:8" ht="12.75" x14ac:dyDescent="0.2">
      <c r="A38" s="144"/>
      <c r="B38" s="164"/>
      <c r="C38" s="148" t="s">
        <v>13</v>
      </c>
      <c r="D38" s="124">
        <f>250*0.8</f>
        <v>200</v>
      </c>
      <c r="E38" s="124"/>
      <c r="F38" s="94"/>
      <c r="G38" s="124"/>
      <c r="H38" s="125">
        <f t="shared" ref="H38:H50" si="1">D38*F38</f>
        <v>0</v>
      </c>
    </row>
    <row r="39" spans="1:8" ht="12.75" x14ac:dyDescent="0.2">
      <c r="A39" s="144"/>
      <c r="B39" s="164"/>
      <c r="C39" s="148"/>
      <c r="D39" s="124"/>
      <c r="E39" s="124"/>
      <c r="F39" s="91"/>
      <c r="G39" s="124"/>
      <c r="H39" s="125"/>
    </row>
    <row r="40" spans="1:8" ht="63.75" x14ac:dyDescent="0.2">
      <c r="A40" s="144" t="s">
        <v>14</v>
      </c>
      <c r="B40" s="145" t="s">
        <v>81</v>
      </c>
      <c r="C40" s="148"/>
      <c r="D40" s="124"/>
      <c r="E40" s="124"/>
      <c r="F40" s="91"/>
      <c r="G40" s="124"/>
      <c r="H40" s="125"/>
    </row>
    <row r="41" spans="1:8" ht="12.75" x14ac:dyDescent="0.2">
      <c r="A41" s="144"/>
      <c r="B41" s="145"/>
      <c r="C41" s="148" t="s">
        <v>12</v>
      </c>
      <c r="D41" s="124">
        <v>21</v>
      </c>
      <c r="E41" s="124"/>
      <c r="F41" s="94"/>
      <c r="G41" s="124"/>
      <c r="H41" s="125">
        <f t="shared" si="1"/>
        <v>0</v>
      </c>
    </row>
    <row r="42" spans="1:8" ht="12.75" x14ac:dyDescent="0.2">
      <c r="B42" s="145"/>
      <c r="C42" s="148"/>
      <c r="D42" s="124"/>
      <c r="E42" s="124"/>
      <c r="F42" s="91"/>
      <c r="G42" s="124"/>
      <c r="H42" s="125"/>
    </row>
    <row r="43" spans="1:8" ht="41.25" customHeight="1" x14ac:dyDescent="0.2">
      <c r="A43" s="144" t="s">
        <v>15</v>
      </c>
      <c r="B43" s="145" t="s">
        <v>51</v>
      </c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45"/>
      <c r="C44" s="148" t="s">
        <v>12</v>
      </c>
      <c r="D44" s="124">
        <v>106.5</v>
      </c>
      <c r="E44" s="124"/>
      <c r="F44" s="94"/>
      <c r="G44" s="124"/>
      <c r="H44" s="125">
        <f t="shared" si="1"/>
        <v>0</v>
      </c>
    </row>
    <row r="45" spans="1:8" ht="12.75" x14ac:dyDescent="0.2">
      <c r="A45" s="144"/>
      <c r="B45" s="164"/>
      <c r="C45" s="148"/>
      <c r="D45" s="124"/>
      <c r="E45" s="124"/>
      <c r="F45" s="91"/>
      <c r="G45" s="124"/>
      <c r="H45" s="125"/>
    </row>
    <row r="46" spans="1:8" ht="57" customHeight="1" x14ac:dyDescent="0.2">
      <c r="A46" s="144" t="s">
        <v>17</v>
      </c>
      <c r="B46" s="145" t="s">
        <v>49</v>
      </c>
      <c r="C46" s="165"/>
      <c r="D46" s="166"/>
      <c r="E46" s="166"/>
      <c r="F46" s="91"/>
      <c r="G46" s="124"/>
      <c r="H46" s="125"/>
    </row>
    <row r="47" spans="1:8" ht="12.75" x14ac:dyDescent="0.2">
      <c r="A47" s="144"/>
      <c r="B47" s="145"/>
      <c r="C47" s="148" t="s">
        <v>12</v>
      </c>
      <c r="D47" s="124">
        <v>266</v>
      </c>
      <c r="E47" s="124"/>
      <c r="F47" s="94"/>
      <c r="G47" s="124"/>
      <c r="H47" s="125">
        <f t="shared" si="1"/>
        <v>0</v>
      </c>
    </row>
    <row r="48" spans="1:8" ht="12.75" x14ac:dyDescent="0.2">
      <c r="A48" s="144"/>
      <c r="B48" s="145"/>
      <c r="C48" s="148"/>
      <c r="D48" s="124"/>
      <c r="E48" s="124"/>
      <c r="F48" s="91"/>
      <c r="G48" s="124"/>
      <c r="H48" s="125"/>
    </row>
    <row r="49" spans="1:8" ht="12.75" x14ac:dyDescent="0.2">
      <c r="A49" s="144" t="s">
        <v>18</v>
      </c>
      <c r="B49" s="145" t="s">
        <v>64</v>
      </c>
      <c r="C49" s="148"/>
      <c r="D49" s="124"/>
      <c r="E49" s="124"/>
      <c r="F49" s="91"/>
      <c r="G49" s="124"/>
      <c r="H49" s="125"/>
    </row>
    <row r="50" spans="1:8" ht="12.75" x14ac:dyDescent="0.2">
      <c r="A50" s="144"/>
      <c r="B50" s="145"/>
      <c r="C50" s="148" t="s">
        <v>12</v>
      </c>
      <c r="D50" s="124">
        <v>157</v>
      </c>
      <c r="E50" s="124"/>
      <c r="F50" s="94"/>
      <c r="G50" s="124"/>
      <c r="H50" s="125">
        <f t="shared" si="1"/>
        <v>0</v>
      </c>
    </row>
    <row r="51" spans="1:8" ht="12.75" x14ac:dyDescent="0.2">
      <c r="A51" s="144"/>
      <c r="B51" s="145"/>
      <c r="C51" s="148"/>
      <c r="D51" s="124"/>
      <c r="E51" s="124"/>
      <c r="F51" s="91"/>
      <c r="G51" s="124"/>
      <c r="H51" s="125"/>
    </row>
    <row r="52" spans="1:8" ht="60" customHeight="1" x14ac:dyDescent="0.2">
      <c r="A52" s="144" t="s">
        <v>19</v>
      </c>
      <c r="B52" s="145" t="s">
        <v>122</v>
      </c>
      <c r="C52" s="148"/>
      <c r="D52" s="124"/>
      <c r="E52" s="124"/>
      <c r="F52" s="91"/>
      <c r="G52" s="124"/>
      <c r="H52" s="125"/>
    </row>
    <row r="53" spans="1:8" ht="12.75" x14ac:dyDescent="0.2">
      <c r="A53" s="144"/>
      <c r="B53" s="145"/>
      <c r="C53" s="148" t="s">
        <v>12</v>
      </c>
      <c r="D53" s="124">
        <v>15.5</v>
      </c>
      <c r="E53" s="124"/>
      <c r="F53" s="94"/>
      <c r="G53" s="124"/>
      <c r="H53" s="125">
        <f t="shared" ref="H53" si="2">D53*F53</f>
        <v>0</v>
      </c>
    </row>
    <row r="54" spans="1:8" ht="12.75" x14ac:dyDescent="0.2">
      <c r="A54" s="144"/>
      <c r="B54" s="241"/>
      <c r="C54" s="165"/>
      <c r="D54" s="166"/>
      <c r="E54" s="166"/>
      <c r="F54" s="91"/>
      <c r="G54" s="124"/>
      <c r="H54" s="125"/>
    </row>
    <row r="55" spans="1:8" ht="33.75" customHeight="1" x14ac:dyDescent="0.2">
      <c r="A55" s="144" t="s">
        <v>20</v>
      </c>
      <c r="B55" s="145" t="s">
        <v>46</v>
      </c>
      <c r="C55" s="148"/>
      <c r="D55" s="149"/>
      <c r="E55" s="149"/>
      <c r="F55" s="91"/>
      <c r="G55" s="124"/>
      <c r="H55" s="125"/>
    </row>
    <row r="56" spans="1:8" ht="12.75" x14ac:dyDescent="0.2">
      <c r="B56" s="241" t="s">
        <v>114</v>
      </c>
      <c r="C56" s="148" t="s">
        <v>13</v>
      </c>
      <c r="D56" s="124">
        <f>35/0.2</f>
        <v>175</v>
      </c>
      <c r="E56" s="124"/>
      <c r="F56" s="94"/>
      <c r="G56" s="124"/>
      <c r="H56" s="125">
        <f t="shared" ref="H56" si="3">D56*F56</f>
        <v>0</v>
      </c>
    </row>
    <row r="57" spans="1:8" ht="12.75" x14ac:dyDescent="0.2">
      <c r="B57" s="145"/>
      <c r="C57" s="148"/>
      <c r="D57" s="124"/>
      <c r="E57" s="124"/>
      <c r="F57" s="91"/>
      <c r="G57" s="124"/>
      <c r="H57" s="125"/>
    </row>
    <row r="58" spans="1:8" ht="31.5" customHeight="1" x14ac:dyDescent="0.2">
      <c r="A58" s="144" t="s">
        <v>25</v>
      </c>
      <c r="B58" s="145" t="s">
        <v>47</v>
      </c>
    </row>
    <row r="59" spans="1:8" ht="12.75" x14ac:dyDescent="0.2">
      <c r="A59" s="144"/>
      <c r="B59" s="145"/>
      <c r="C59" s="148" t="s">
        <v>13</v>
      </c>
      <c r="D59" s="124">
        <f>D56</f>
        <v>175</v>
      </c>
      <c r="E59" s="124"/>
      <c r="F59" s="94"/>
      <c r="G59" s="124"/>
      <c r="H59" s="125">
        <f>D59*F59</f>
        <v>0</v>
      </c>
    </row>
    <row r="60" spans="1:8" ht="12.75" x14ac:dyDescent="0.2">
      <c r="A60" s="144"/>
      <c r="B60" s="269"/>
      <c r="C60" s="270"/>
      <c r="D60" s="271"/>
      <c r="E60" s="271"/>
      <c r="F60" s="91"/>
      <c r="G60" s="124"/>
      <c r="H60" s="125"/>
    </row>
    <row r="61" spans="1:8" ht="13.5" thickBot="1" x14ac:dyDescent="0.25">
      <c r="A61" s="144"/>
      <c r="B61" s="169" t="s">
        <v>359</v>
      </c>
      <c r="C61" s="152"/>
      <c r="D61" s="170"/>
      <c r="E61" s="170"/>
      <c r="F61" s="96"/>
      <c r="G61" s="153"/>
      <c r="H61" s="154">
        <f>SUM(H27:H60)</f>
        <v>0</v>
      </c>
    </row>
    <row r="62" spans="1:8" ht="13.5" thickTop="1" x14ac:dyDescent="0.2">
      <c r="A62" s="144"/>
      <c r="B62" s="171"/>
      <c r="C62" s="156"/>
      <c r="D62" s="172"/>
      <c r="E62" s="172"/>
      <c r="F62" s="97"/>
      <c r="G62" s="157"/>
      <c r="H62" s="135"/>
    </row>
    <row r="63" spans="1:8" ht="18.75" x14ac:dyDescent="0.3">
      <c r="A63" s="144"/>
      <c r="B63" s="272"/>
      <c r="C63" s="270"/>
      <c r="D63" s="273"/>
      <c r="E63" s="273"/>
      <c r="F63" s="91"/>
      <c r="G63" s="124"/>
      <c r="H63" s="125"/>
    </row>
    <row r="64" spans="1:8" s="175" customFormat="1" ht="12.75" x14ac:dyDescent="0.2">
      <c r="A64" s="173" t="s">
        <v>31</v>
      </c>
      <c r="B64" s="174" t="s">
        <v>28</v>
      </c>
      <c r="C64" s="148"/>
      <c r="D64" s="149"/>
      <c r="E64" s="149"/>
      <c r="F64" s="91"/>
      <c r="G64" s="124"/>
      <c r="H64" s="125"/>
    </row>
    <row r="65" spans="1:8" ht="15.75" x14ac:dyDescent="0.2">
      <c r="A65" s="176"/>
      <c r="B65" s="177"/>
      <c r="C65" s="148"/>
      <c r="D65" s="149"/>
      <c r="E65" s="149"/>
      <c r="F65" s="91"/>
      <c r="G65" s="124"/>
      <c r="H65" s="125"/>
    </row>
    <row r="66" spans="1:8" ht="72" customHeight="1" x14ac:dyDescent="0.2">
      <c r="A66" s="178" t="s">
        <v>1</v>
      </c>
      <c r="B66" s="145" t="s">
        <v>85</v>
      </c>
    </row>
    <row r="67" spans="1:8" ht="12.75" x14ac:dyDescent="0.2">
      <c r="A67" s="178"/>
      <c r="B67" s="145"/>
      <c r="C67" s="148" t="s">
        <v>16</v>
      </c>
      <c r="D67" s="124">
        <f>D10</f>
        <v>250</v>
      </c>
      <c r="E67" s="124"/>
      <c r="F67" s="94"/>
      <c r="G67" s="124"/>
      <c r="H67" s="125">
        <f>D67*F67</f>
        <v>0</v>
      </c>
    </row>
    <row r="68" spans="1:8" ht="12.75" x14ac:dyDescent="0.2">
      <c r="A68" s="144"/>
      <c r="B68" s="145"/>
      <c r="C68" s="148"/>
      <c r="D68" s="124"/>
      <c r="E68" s="124"/>
      <c r="F68" s="98"/>
      <c r="G68" s="179"/>
      <c r="H68" s="125"/>
    </row>
    <row r="69" spans="1:8" ht="126" customHeight="1" x14ac:dyDescent="0.2">
      <c r="A69" s="144" t="s">
        <v>10</v>
      </c>
      <c r="B69" s="145" t="s">
        <v>115</v>
      </c>
      <c r="E69" s="124"/>
      <c r="G69" s="124"/>
      <c r="H69" s="125"/>
    </row>
    <row r="70" spans="1:8" ht="12.75" x14ac:dyDescent="0.2">
      <c r="A70" s="144"/>
      <c r="B70" s="145" t="s">
        <v>37</v>
      </c>
      <c r="C70" s="148" t="s">
        <v>9</v>
      </c>
      <c r="D70" s="124">
        <v>4</v>
      </c>
      <c r="E70" s="124"/>
      <c r="F70" s="94"/>
      <c r="G70" s="124"/>
      <c r="H70" s="125">
        <f>D70*F70</f>
        <v>0</v>
      </c>
    </row>
    <row r="71" spans="1:8" ht="12.75" x14ac:dyDescent="0.2">
      <c r="A71" s="144"/>
      <c r="B71" s="145"/>
      <c r="C71" s="148"/>
      <c r="D71" s="124"/>
      <c r="E71" s="124"/>
      <c r="F71" s="91"/>
      <c r="G71" s="124"/>
      <c r="H71" s="125"/>
    </row>
    <row r="72" spans="1:8" ht="13.5" thickBot="1" x14ac:dyDescent="0.25">
      <c r="A72" s="144"/>
      <c r="B72" s="169" t="s">
        <v>358</v>
      </c>
      <c r="C72" s="152"/>
      <c r="D72" s="170"/>
      <c r="E72" s="170"/>
      <c r="F72" s="96"/>
      <c r="G72" s="153"/>
      <c r="H72" s="154">
        <f>SUM(H67:H71)</f>
        <v>0</v>
      </c>
    </row>
    <row r="73" spans="1:8" ht="13.5" thickTop="1" x14ac:dyDescent="0.2">
      <c r="A73" s="144"/>
      <c r="B73" s="171"/>
      <c r="C73" s="156"/>
      <c r="D73" s="172"/>
      <c r="E73" s="172"/>
      <c r="F73" s="97"/>
      <c r="G73" s="157"/>
      <c r="H73" s="135"/>
    </row>
    <row r="74" spans="1:8" s="175" customFormat="1" ht="12.75" x14ac:dyDescent="0.2">
      <c r="A74" s="173" t="s">
        <v>32</v>
      </c>
      <c r="B74" s="174" t="s">
        <v>33</v>
      </c>
      <c r="C74" s="156"/>
      <c r="D74" s="172"/>
      <c r="E74" s="172"/>
      <c r="F74" s="91"/>
      <c r="G74" s="124"/>
      <c r="H74" s="125"/>
    </row>
    <row r="75" spans="1:8" ht="12.75" x14ac:dyDescent="0.2">
      <c r="A75" s="144"/>
      <c r="B75" s="138"/>
      <c r="C75" s="148"/>
      <c r="D75" s="124"/>
      <c r="E75" s="124"/>
      <c r="F75" s="91"/>
      <c r="G75" s="124"/>
      <c r="H75" s="125"/>
    </row>
    <row r="76" spans="1:8" ht="25.5" x14ac:dyDescent="0.2">
      <c r="A76" s="144" t="s">
        <v>1</v>
      </c>
      <c r="B76" s="145" t="s">
        <v>41</v>
      </c>
    </row>
    <row r="77" spans="1:8" ht="12.75" x14ac:dyDescent="0.2">
      <c r="A77" s="144"/>
      <c r="B77" s="145"/>
      <c r="C77" s="148" t="s">
        <v>16</v>
      </c>
      <c r="D77" s="124">
        <f>D10</f>
        <v>250</v>
      </c>
      <c r="E77" s="124"/>
      <c r="F77" s="94"/>
      <c r="G77" s="124"/>
      <c r="H77" s="125">
        <f>D77*F77</f>
        <v>0</v>
      </c>
    </row>
    <row r="78" spans="1:8" ht="12.75" x14ac:dyDescent="0.2">
      <c r="A78" s="144"/>
      <c r="B78" s="145"/>
      <c r="C78" s="148"/>
      <c r="D78" s="124"/>
      <c r="E78" s="124"/>
      <c r="F78" s="98"/>
      <c r="G78" s="179"/>
      <c r="H78" s="125"/>
    </row>
    <row r="79" spans="1:8" ht="12.75" x14ac:dyDescent="0.2">
      <c r="A79" s="144" t="s">
        <v>10</v>
      </c>
      <c r="B79" s="145" t="s">
        <v>24</v>
      </c>
      <c r="C79" s="148" t="s">
        <v>23</v>
      </c>
      <c r="D79" s="124">
        <v>1</v>
      </c>
      <c r="E79" s="124"/>
      <c r="F79" s="99"/>
      <c r="G79" s="158"/>
      <c r="H79" s="125">
        <f>D79*F79</f>
        <v>0</v>
      </c>
    </row>
    <row r="80" spans="1:8" ht="12.75" x14ac:dyDescent="0.2">
      <c r="A80" s="144"/>
      <c r="B80" s="145"/>
      <c r="C80" s="148"/>
      <c r="D80" s="124"/>
      <c r="E80" s="124"/>
      <c r="F80" s="91"/>
      <c r="G80" s="124"/>
      <c r="H80" s="125"/>
    </row>
    <row r="81" spans="1:14" ht="12.75" x14ac:dyDescent="0.2">
      <c r="A81" s="144" t="s">
        <v>11</v>
      </c>
      <c r="B81" s="145" t="s">
        <v>22</v>
      </c>
      <c r="C81" s="148"/>
      <c r="D81" s="149"/>
      <c r="E81" s="149"/>
      <c r="F81" s="91"/>
      <c r="G81" s="124"/>
      <c r="H81" s="125"/>
      <c r="I81" s="180"/>
      <c r="J81" s="181"/>
      <c r="K81" s="182"/>
      <c r="L81" s="183"/>
      <c r="M81" s="183"/>
      <c r="N81" s="184"/>
    </row>
    <row r="82" spans="1:14" s="141" customFormat="1" x14ac:dyDescent="0.2">
      <c r="A82" s="144"/>
      <c r="B82" s="145" t="s">
        <v>116</v>
      </c>
      <c r="C82" s="148" t="s">
        <v>23</v>
      </c>
      <c r="D82" s="124">
        <v>6.5</v>
      </c>
      <c r="E82" s="124"/>
      <c r="F82" s="94"/>
      <c r="G82" s="124"/>
      <c r="H82" s="125">
        <f t="shared" ref="H82:H86" si="4">D82*F82</f>
        <v>0</v>
      </c>
    </row>
    <row r="83" spans="1:14" s="141" customFormat="1" x14ac:dyDescent="0.2">
      <c r="A83" s="144"/>
      <c r="B83" s="145"/>
      <c r="C83" s="148"/>
      <c r="D83" s="124"/>
      <c r="E83" s="124"/>
      <c r="F83" s="91"/>
      <c r="G83" s="124"/>
      <c r="H83" s="125"/>
    </row>
    <row r="84" spans="1:14" ht="12.75" x14ac:dyDescent="0.2">
      <c r="A84" s="144" t="s">
        <v>14</v>
      </c>
      <c r="B84" s="145" t="s">
        <v>84</v>
      </c>
      <c r="C84" s="148" t="s">
        <v>16</v>
      </c>
      <c r="D84" s="124">
        <f>+D77</f>
        <v>250</v>
      </c>
      <c r="E84" s="124"/>
      <c r="F84" s="94"/>
      <c r="G84" s="124"/>
      <c r="H84" s="125">
        <f t="shared" si="4"/>
        <v>0</v>
      </c>
    </row>
    <row r="85" spans="1:14" ht="12.75" x14ac:dyDescent="0.2">
      <c r="A85" s="144"/>
      <c r="B85" s="145"/>
      <c r="C85" s="148"/>
      <c r="D85" s="124"/>
      <c r="E85" s="124"/>
      <c r="F85" s="91"/>
      <c r="G85" s="124"/>
      <c r="H85" s="125"/>
    </row>
    <row r="86" spans="1:14" ht="12.75" x14ac:dyDescent="0.2">
      <c r="A86" s="144" t="s">
        <v>15</v>
      </c>
      <c r="B86" s="145" t="s">
        <v>44</v>
      </c>
      <c r="C86" s="148" t="s">
        <v>9</v>
      </c>
      <c r="D86" s="124">
        <v>4</v>
      </c>
      <c r="E86" s="124"/>
      <c r="F86" s="94"/>
      <c r="G86" s="124"/>
      <c r="H86" s="125">
        <f t="shared" si="4"/>
        <v>0</v>
      </c>
    </row>
    <row r="87" spans="1:14" ht="12.75" x14ac:dyDescent="0.2">
      <c r="A87" s="144"/>
      <c r="B87" s="145"/>
      <c r="C87" s="148"/>
      <c r="D87" s="124"/>
      <c r="E87" s="124"/>
      <c r="F87" s="91"/>
      <c r="G87" s="124"/>
      <c r="H87" s="125"/>
    </row>
    <row r="88" spans="1:14" ht="25.5" x14ac:dyDescent="0.2">
      <c r="A88" s="144" t="s">
        <v>17</v>
      </c>
      <c r="B88" s="145" t="s">
        <v>42</v>
      </c>
    </row>
    <row r="89" spans="1:14" ht="12.75" x14ac:dyDescent="0.2">
      <c r="A89" s="144"/>
      <c r="B89" s="145"/>
      <c r="C89" s="148" t="s">
        <v>16</v>
      </c>
      <c r="D89" s="124">
        <f>D84</f>
        <v>250</v>
      </c>
      <c r="E89" s="124"/>
      <c r="F89" s="94"/>
      <c r="G89" s="124"/>
      <c r="H89" s="125">
        <f>D89*F89</f>
        <v>0</v>
      </c>
    </row>
    <row r="90" spans="1:14" ht="12.75" x14ac:dyDescent="0.2">
      <c r="A90" s="144"/>
      <c r="B90" s="145"/>
      <c r="C90" s="148"/>
      <c r="D90" s="124"/>
      <c r="E90" s="124"/>
      <c r="F90" s="91"/>
      <c r="G90" s="124"/>
      <c r="H90" s="125"/>
    </row>
    <row r="91" spans="1:14" ht="44.25" customHeight="1" x14ac:dyDescent="0.2">
      <c r="A91" s="144" t="s">
        <v>18</v>
      </c>
      <c r="B91" s="145" t="s">
        <v>89</v>
      </c>
      <c r="C91" s="148"/>
      <c r="D91" s="124"/>
      <c r="E91" s="124"/>
      <c r="F91" s="91"/>
      <c r="G91" s="124"/>
      <c r="H91" s="125"/>
    </row>
    <row r="92" spans="1:14" ht="12.75" x14ac:dyDescent="0.2">
      <c r="A92" s="144"/>
      <c r="B92" s="145"/>
      <c r="C92" s="148" t="s">
        <v>16</v>
      </c>
      <c r="D92" s="124">
        <f>D84</f>
        <v>250</v>
      </c>
      <c r="E92" s="124"/>
      <c r="F92" s="94"/>
      <c r="G92" s="124"/>
      <c r="H92" s="125">
        <f>D92*F92</f>
        <v>0</v>
      </c>
    </row>
    <row r="93" spans="1:14" ht="12.75" x14ac:dyDescent="0.2">
      <c r="A93" s="144"/>
      <c r="B93" s="145"/>
      <c r="C93" s="148"/>
      <c r="D93" s="124"/>
      <c r="E93" s="124"/>
      <c r="F93" s="91"/>
      <c r="G93" s="124"/>
      <c r="H93" s="125"/>
    </row>
    <row r="94" spans="1:14" ht="13.5" thickBot="1" x14ac:dyDescent="0.25">
      <c r="A94" s="185"/>
      <c r="B94" s="169" t="s">
        <v>357</v>
      </c>
      <c r="C94" s="152"/>
      <c r="D94" s="170"/>
      <c r="E94" s="170"/>
      <c r="F94" s="101"/>
      <c r="G94" s="170"/>
      <c r="H94" s="154">
        <f>SUM(H77:H93)</f>
        <v>0</v>
      </c>
    </row>
    <row r="95" spans="1:14" ht="13.5" thickTop="1" x14ac:dyDescent="0.2">
      <c r="A95" s="185"/>
      <c r="B95" s="171"/>
      <c r="C95" s="156"/>
      <c r="D95" s="172"/>
      <c r="E95" s="172"/>
      <c r="F95" s="91"/>
      <c r="G95" s="124"/>
      <c r="H95" s="125"/>
    </row>
    <row r="96" spans="1:14" x14ac:dyDescent="0.2">
      <c r="A96" s="185"/>
      <c r="B96" s="171"/>
      <c r="C96" s="122"/>
      <c r="D96" s="186"/>
      <c r="E96" s="186"/>
      <c r="F96" s="97"/>
      <c r="G96" s="157"/>
      <c r="H96" s="187"/>
    </row>
    <row r="97" spans="1:12" x14ac:dyDescent="0.2">
      <c r="A97" s="185"/>
      <c r="B97" s="171"/>
      <c r="C97" s="122"/>
      <c r="D97" s="186"/>
      <c r="E97" s="186"/>
      <c r="F97" s="100"/>
      <c r="G97" s="158"/>
      <c r="H97" s="125"/>
    </row>
    <row r="98" spans="1:12" x14ac:dyDescent="0.2">
      <c r="A98" s="185"/>
      <c r="B98" s="171"/>
      <c r="C98" s="122"/>
      <c r="D98" s="186"/>
      <c r="E98" s="186"/>
      <c r="F98" s="97"/>
      <c r="G98" s="157"/>
      <c r="H98" s="125"/>
    </row>
    <row r="99" spans="1:12" s="175" customFormat="1" ht="12.75" x14ac:dyDescent="0.2">
      <c r="A99" s="185"/>
      <c r="B99" s="188"/>
      <c r="C99" s="156"/>
      <c r="D99" s="172"/>
      <c r="E99" s="172"/>
      <c r="F99" s="100"/>
      <c r="G99" s="158"/>
      <c r="H99" s="189"/>
      <c r="I99" s="190"/>
      <c r="J99" s="190"/>
      <c r="K99" s="190"/>
      <c r="L99" s="190"/>
    </row>
    <row r="100" spans="1:12" ht="13.5" thickBot="1" x14ac:dyDescent="0.25">
      <c r="A100" s="185"/>
      <c r="B100" s="191" t="s">
        <v>356</v>
      </c>
      <c r="C100" s="192"/>
      <c r="D100" s="193"/>
      <c r="E100" s="193"/>
      <c r="F100" s="102"/>
      <c r="G100" s="193"/>
      <c r="H100" s="194">
        <f>H94+H72+H61+H22</f>
        <v>0</v>
      </c>
      <c r="I100" s="195"/>
      <c r="J100" s="195"/>
      <c r="K100" s="195"/>
      <c r="L100" s="195"/>
    </row>
    <row r="101" spans="1:12" ht="12.75" x14ac:dyDescent="0.2">
      <c r="A101" s="185"/>
      <c r="B101" s="188"/>
      <c r="C101" s="156"/>
      <c r="D101" s="172"/>
      <c r="E101" s="172"/>
      <c r="F101" s="97"/>
      <c r="G101" s="157"/>
      <c r="H101" s="189"/>
      <c r="I101" s="195"/>
      <c r="J101" s="195"/>
      <c r="K101" s="195"/>
      <c r="L101" s="195"/>
    </row>
    <row r="102" spans="1:12" ht="12.75" x14ac:dyDescent="0.2">
      <c r="A102" s="196"/>
      <c r="B102" s="197"/>
      <c r="C102" s="198"/>
      <c r="D102" s="199"/>
      <c r="E102" s="199"/>
      <c r="F102" s="97"/>
      <c r="G102" s="157"/>
      <c r="H102" s="189"/>
      <c r="I102" s="195"/>
      <c r="J102" s="195"/>
      <c r="K102" s="195"/>
      <c r="L102" s="195"/>
    </row>
    <row r="103" spans="1:12" ht="12.75" x14ac:dyDescent="0.2">
      <c r="A103" s="196"/>
      <c r="B103" s="197"/>
      <c r="C103" s="198"/>
      <c r="D103" s="199"/>
      <c r="E103" s="200"/>
      <c r="F103" s="103"/>
      <c r="G103" s="201"/>
      <c r="H103" s="202"/>
      <c r="I103" s="195"/>
      <c r="J103" s="195"/>
      <c r="K103" s="195"/>
      <c r="L103" s="195"/>
    </row>
    <row r="104" spans="1:12" ht="12.75" x14ac:dyDescent="0.2">
      <c r="A104" s="196"/>
      <c r="B104" s="197"/>
      <c r="C104" s="198"/>
      <c r="D104" s="199"/>
      <c r="E104" s="200"/>
      <c r="F104" s="103"/>
      <c r="G104" s="201"/>
      <c r="H104" s="202"/>
      <c r="I104" s="195"/>
      <c r="J104" s="195"/>
      <c r="K104" s="195"/>
      <c r="L104" s="195"/>
    </row>
    <row r="105" spans="1:12" ht="12.75" x14ac:dyDescent="0.2">
      <c r="A105" s="196"/>
      <c r="B105" s="197"/>
      <c r="C105" s="198"/>
      <c r="D105" s="199"/>
      <c r="E105" s="200"/>
      <c r="F105" s="104"/>
      <c r="G105" s="203"/>
      <c r="H105" s="202"/>
      <c r="I105" s="195"/>
      <c r="J105" s="195"/>
      <c r="K105" s="195"/>
      <c r="L105" s="195"/>
    </row>
    <row r="106" spans="1:12" ht="12.75" x14ac:dyDescent="0.2">
      <c r="A106" s="196"/>
      <c r="B106" s="197"/>
      <c r="C106" s="198"/>
      <c r="D106" s="199"/>
      <c r="E106" s="200"/>
      <c r="I106" s="195"/>
      <c r="J106" s="195"/>
      <c r="K106" s="195"/>
      <c r="L106" s="195"/>
    </row>
    <row r="107" spans="1:12" ht="12.75" x14ac:dyDescent="0.2">
      <c r="A107" s="196"/>
      <c r="B107" s="197"/>
      <c r="C107" s="198"/>
      <c r="D107" s="199"/>
      <c r="E107" s="200"/>
      <c r="F107" s="105"/>
      <c r="G107" s="204"/>
      <c r="H107" s="202"/>
      <c r="I107" s="195"/>
      <c r="J107" s="195"/>
      <c r="K107" s="195"/>
      <c r="L107" s="195"/>
    </row>
    <row r="108" spans="1:12" ht="12.75" x14ac:dyDescent="0.2">
      <c r="A108" s="196"/>
      <c r="B108" s="197"/>
      <c r="C108" s="198"/>
      <c r="D108" s="199"/>
      <c r="E108" s="200"/>
      <c r="F108" s="106"/>
      <c r="G108" s="205"/>
      <c r="H108" s="206"/>
      <c r="I108" s="195"/>
      <c r="J108" s="195"/>
      <c r="K108" s="195"/>
    </row>
    <row r="109" spans="1:12" ht="12.75" x14ac:dyDescent="0.2">
      <c r="A109" s="196"/>
      <c r="B109" s="197"/>
      <c r="C109" s="198"/>
      <c r="D109" s="199"/>
      <c r="E109" s="200"/>
      <c r="F109" s="106"/>
      <c r="G109" s="205"/>
      <c r="H109" s="206"/>
      <c r="I109" s="195"/>
      <c r="J109" s="195"/>
      <c r="K109" s="195"/>
    </row>
    <row r="110" spans="1:12" ht="12.75" x14ac:dyDescent="0.2">
      <c r="A110" s="196"/>
      <c r="B110" s="197"/>
      <c r="C110" s="198"/>
      <c r="D110" s="199"/>
      <c r="E110" s="200"/>
      <c r="F110" s="106"/>
      <c r="G110" s="205"/>
      <c r="H110" s="206"/>
      <c r="I110" s="195"/>
      <c r="J110" s="195"/>
      <c r="K110" s="195"/>
    </row>
    <row r="111" spans="1:12" ht="12.75" x14ac:dyDescent="0.2">
      <c r="A111" s="196"/>
      <c r="B111" s="197"/>
      <c r="C111" s="198"/>
      <c r="D111" s="199"/>
      <c r="E111" s="200"/>
      <c r="F111" s="106"/>
      <c r="G111" s="205"/>
      <c r="H111" s="206"/>
      <c r="I111" s="195"/>
      <c r="J111" s="195"/>
      <c r="K111" s="195"/>
    </row>
    <row r="112" spans="1:12" ht="12.75" x14ac:dyDescent="0.2">
      <c r="A112" s="196"/>
      <c r="B112" s="197"/>
      <c r="C112" s="198"/>
      <c r="D112" s="199"/>
      <c r="E112" s="200"/>
      <c r="F112" s="106"/>
      <c r="G112" s="205"/>
      <c r="H112" s="206"/>
      <c r="I112" s="195"/>
      <c r="J112" s="195"/>
      <c r="K112" s="195"/>
    </row>
    <row r="113" spans="1:11" ht="12.75" x14ac:dyDescent="0.2">
      <c r="A113" s="196"/>
      <c r="B113" s="197"/>
      <c r="C113" s="198"/>
      <c r="D113" s="199"/>
      <c r="E113" s="200"/>
      <c r="F113" s="106"/>
      <c r="G113" s="205"/>
      <c r="H113" s="206"/>
      <c r="I113" s="195"/>
      <c r="J113" s="195"/>
      <c r="K113" s="195"/>
    </row>
    <row r="114" spans="1:11" ht="12.75" x14ac:dyDescent="0.2">
      <c r="A114" s="196"/>
      <c r="B114" s="197"/>
      <c r="C114" s="198"/>
      <c r="D114" s="199"/>
      <c r="E114" s="200"/>
      <c r="F114" s="106"/>
      <c r="G114" s="205"/>
      <c r="H114" s="206"/>
      <c r="I114" s="195"/>
      <c r="J114" s="195"/>
      <c r="K114" s="195"/>
    </row>
    <row r="115" spans="1:11" ht="12.75" x14ac:dyDescent="0.2">
      <c r="A115" s="196"/>
      <c r="B115" s="197"/>
      <c r="C115" s="198"/>
      <c r="D115" s="199"/>
      <c r="E115" s="200"/>
      <c r="F115" s="106"/>
      <c r="G115" s="205"/>
      <c r="H115" s="206"/>
      <c r="I115" s="195"/>
      <c r="J115" s="195"/>
      <c r="K115" s="195"/>
    </row>
    <row r="116" spans="1:11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1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1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1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1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1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1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1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1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1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1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1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1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</row>
    <row r="343" spans="1:11" ht="12.75" x14ac:dyDescent="0.2">
      <c r="A343" s="196"/>
      <c r="B343" s="197"/>
      <c r="C343" s="198"/>
      <c r="D343" s="199"/>
      <c r="E343" s="200"/>
    </row>
    <row r="344" spans="1:11" ht="12.75" x14ac:dyDescent="0.2">
      <c r="A344" s="196"/>
      <c r="B344" s="197"/>
      <c r="C344" s="198"/>
      <c r="D344" s="199"/>
      <c r="E344" s="200"/>
    </row>
    <row r="345" spans="1:11" ht="12.75" x14ac:dyDescent="0.2">
      <c r="A345" s="196"/>
      <c r="B345" s="197"/>
      <c r="C345" s="198"/>
      <c r="D345" s="199"/>
      <c r="E345" s="200"/>
    </row>
    <row r="346" spans="1:11" ht="12.75" x14ac:dyDescent="0.2">
      <c r="A346" s="196"/>
      <c r="B346" s="197"/>
      <c r="C346" s="198"/>
      <c r="D346" s="199"/>
      <c r="E346" s="200"/>
    </row>
    <row r="347" spans="1:11" ht="12.75" x14ac:dyDescent="0.2">
      <c r="A347" s="196"/>
      <c r="B347" s="197"/>
      <c r="C347" s="198"/>
      <c r="D347" s="199"/>
      <c r="E347" s="200"/>
    </row>
    <row r="348" spans="1:11" ht="12.75" x14ac:dyDescent="0.2">
      <c r="A348" s="196"/>
      <c r="B348" s="197"/>
      <c r="C348" s="198"/>
      <c r="D348" s="199"/>
      <c r="E348" s="200"/>
    </row>
    <row r="349" spans="1:11" ht="12.75" x14ac:dyDescent="0.2">
      <c r="A349" s="196"/>
      <c r="B349" s="197"/>
      <c r="C349" s="198"/>
      <c r="D349" s="199"/>
      <c r="E349" s="200"/>
    </row>
    <row r="350" spans="1:11" ht="12.75" x14ac:dyDescent="0.2">
      <c r="A350" s="196"/>
      <c r="B350" s="197"/>
      <c r="C350" s="198"/>
      <c r="D350" s="199"/>
      <c r="E350" s="200"/>
    </row>
    <row r="351" spans="1:11" ht="12.75" x14ac:dyDescent="0.2">
      <c r="A351" s="196"/>
      <c r="B351" s="197"/>
      <c r="C351" s="198"/>
      <c r="D351" s="199"/>
      <c r="E351" s="200"/>
    </row>
    <row r="352" spans="1:11" ht="12.75" x14ac:dyDescent="0.2">
      <c r="A352" s="196"/>
      <c r="B352" s="197"/>
      <c r="C352" s="198"/>
      <c r="D352" s="199"/>
      <c r="E352" s="200"/>
    </row>
    <row r="353" spans="1:14" s="119" customFormat="1" ht="12.75" x14ac:dyDescent="0.2">
      <c r="A353" s="196"/>
      <c r="B353" s="197"/>
      <c r="C353" s="198"/>
      <c r="D353" s="199"/>
      <c r="E353" s="200"/>
      <c r="F353" s="90"/>
      <c r="H353" s="120"/>
      <c r="I353" s="1"/>
      <c r="J353" s="1"/>
      <c r="K353" s="1"/>
      <c r="L353" s="1"/>
      <c r="M353" s="1"/>
      <c r="N353" s="1"/>
    </row>
    <row r="354" spans="1:14" s="119" customFormat="1" ht="12.75" x14ac:dyDescent="0.2">
      <c r="A354" s="196"/>
      <c r="B354" s="197"/>
      <c r="C354" s="198"/>
      <c r="D354" s="199"/>
      <c r="E354" s="200"/>
      <c r="F354" s="90"/>
      <c r="H354" s="120"/>
      <c r="I354" s="1"/>
      <c r="J354" s="1"/>
      <c r="K354" s="1"/>
      <c r="L354" s="1"/>
      <c r="M354" s="1"/>
      <c r="N354" s="1"/>
    </row>
    <row r="355" spans="1:14" s="119" customFormat="1" ht="12.75" x14ac:dyDescent="0.2">
      <c r="A355" s="196"/>
      <c r="B355" s="197"/>
      <c r="C355" s="198"/>
      <c r="D355" s="199"/>
      <c r="E355" s="200"/>
      <c r="F355" s="90"/>
      <c r="H355" s="120"/>
      <c r="I355" s="1"/>
      <c r="J355" s="1"/>
      <c r="K355" s="1"/>
      <c r="L355" s="1"/>
      <c r="M355" s="1"/>
      <c r="N355" s="1"/>
    </row>
    <row r="356" spans="1:14" s="119" customFormat="1" ht="12.75" x14ac:dyDescent="0.2">
      <c r="A356" s="196"/>
      <c r="B356" s="197"/>
      <c r="C356" s="198"/>
      <c r="D356" s="199"/>
      <c r="E356" s="200"/>
      <c r="F356" s="90"/>
      <c r="H356" s="120"/>
      <c r="I356" s="1"/>
      <c r="J356" s="1"/>
      <c r="K356" s="1"/>
      <c r="L356" s="1"/>
      <c r="M356" s="1"/>
      <c r="N356" s="1"/>
    </row>
    <row r="357" spans="1:14" s="119" customFormat="1" ht="12.75" x14ac:dyDescent="0.2">
      <c r="A357" s="196"/>
      <c r="B357" s="197"/>
      <c r="C357" s="198"/>
      <c r="D357" s="199"/>
      <c r="E357" s="200"/>
      <c r="F357" s="90"/>
      <c r="H357" s="120"/>
      <c r="I357" s="1"/>
      <c r="J357" s="1"/>
      <c r="K357" s="1"/>
      <c r="L357" s="1"/>
      <c r="M357" s="1"/>
      <c r="N357" s="1"/>
    </row>
    <row r="358" spans="1:14" s="119" customFormat="1" ht="12.75" x14ac:dyDescent="0.2">
      <c r="A358" s="196"/>
      <c r="B358" s="197"/>
      <c r="C358" s="198"/>
      <c r="D358" s="199"/>
      <c r="E358" s="200"/>
      <c r="F358" s="90"/>
      <c r="H358" s="120"/>
      <c r="I358" s="1"/>
      <c r="J358" s="1"/>
      <c r="K358" s="1"/>
      <c r="L358" s="1"/>
      <c r="M358" s="1"/>
      <c r="N358" s="1"/>
    </row>
    <row r="359" spans="1:14" s="119" customFormat="1" ht="12.75" x14ac:dyDescent="0.2">
      <c r="A359" s="196"/>
      <c r="B359" s="197"/>
      <c r="C359" s="198"/>
      <c r="D359" s="199"/>
      <c r="E359" s="200"/>
      <c r="F359" s="90"/>
      <c r="H359" s="120"/>
      <c r="I359" s="1"/>
      <c r="J359" s="1"/>
      <c r="K359" s="1"/>
      <c r="L359" s="1"/>
      <c r="M359" s="1"/>
      <c r="N359" s="1"/>
    </row>
    <row r="360" spans="1:14" s="119" customFormat="1" ht="12.75" x14ac:dyDescent="0.2">
      <c r="A360" s="196"/>
      <c r="B360" s="197"/>
      <c r="C360" s="198"/>
      <c r="D360" s="199"/>
      <c r="E360" s="200"/>
      <c r="F360" s="90"/>
      <c r="H360" s="120"/>
      <c r="I360" s="1"/>
      <c r="J360" s="1"/>
      <c r="K360" s="1"/>
      <c r="L360" s="1"/>
      <c r="M360" s="1"/>
      <c r="N360" s="1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207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207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207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207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207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207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207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207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114"/>
      <c r="B1080" s="208"/>
      <c r="C1080" s="165"/>
      <c r="D1080" s="166"/>
      <c r="E1080" s="209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114"/>
      <c r="B1081" s="208"/>
      <c r="C1081" s="165"/>
      <c r="D1081" s="166"/>
      <c r="E1081" s="209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114"/>
      <c r="B1082" s="208"/>
      <c r="C1082" s="165"/>
      <c r="D1082" s="166"/>
      <c r="E1082" s="209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114"/>
      <c r="B1083" s="208"/>
      <c r="C1083" s="165"/>
      <c r="D1083" s="166"/>
      <c r="E1083" s="209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114"/>
      <c r="B1084" s="208"/>
      <c r="C1084" s="165"/>
      <c r="D1084" s="166"/>
      <c r="E1084" s="209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114"/>
      <c r="B1085" s="208"/>
      <c r="C1085" s="165"/>
      <c r="D1085" s="166"/>
      <c r="E1085" s="209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114"/>
      <c r="B1086" s="208"/>
      <c r="C1086" s="165"/>
      <c r="D1086" s="166"/>
      <c r="E1086" s="209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114"/>
      <c r="B1087" s="208"/>
      <c r="C1087" s="165"/>
      <c r="D1087" s="166"/>
      <c r="E1087" s="209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28"/>
  <sheetViews>
    <sheetView view="pageBreakPreview" topLeftCell="A73" zoomScaleNormal="100" zoomScaleSheetLayoutView="100" workbookViewId="0">
      <selection activeCell="H88" sqref="H88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123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3.75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87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30.75" customHeight="1" x14ac:dyDescent="0.2">
      <c r="A12" s="144">
        <v>2</v>
      </c>
      <c r="B12" s="145" t="s">
        <v>2</v>
      </c>
      <c r="C12" s="148"/>
      <c r="D12" s="124"/>
      <c r="E12" s="124"/>
      <c r="F12" s="107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3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107"/>
      <c r="G14" s="124"/>
      <c r="H14" s="125"/>
    </row>
    <row r="15" spans="1:13" s="141" customFormat="1" ht="58.5" customHeight="1" x14ac:dyDescent="0.2">
      <c r="A15" s="144" t="s">
        <v>11</v>
      </c>
      <c r="B15" s="145" t="s">
        <v>124</v>
      </c>
      <c r="C15" s="148"/>
      <c r="D15" s="149"/>
      <c r="E15" s="149"/>
      <c r="F15" s="107"/>
      <c r="G15" s="124"/>
      <c r="H15" s="125"/>
    </row>
    <row r="16" spans="1:13" s="141" customFormat="1" x14ac:dyDescent="0.2">
      <c r="A16" s="144"/>
      <c r="B16" s="145" t="s">
        <v>38</v>
      </c>
      <c r="C16" s="148" t="s">
        <v>13</v>
      </c>
      <c r="D16" s="124">
        <f>D10*2</f>
        <v>174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40</v>
      </c>
      <c r="C17" s="148" t="s">
        <v>13</v>
      </c>
      <c r="D17" s="124">
        <f>+D16</f>
        <v>174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/>
      <c r="C18" s="148"/>
      <c r="D18" s="124"/>
      <c r="E18" s="124"/>
      <c r="F18" s="107"/>
      <c r="G18" s="124"/>
      <c r="H18" s="125"/>
    </row>
    <row r="19" spans="1:8" s="141" customFormat="1" ht="25.5" x14ac:dyDescent="0.2">
      <c r="A19" s="144" t="s">
        <v>14</v>
      </c>
      <c r="B19" s="150" t="s">
        <v>69</v>
      </c>
      <c r="F19" s="107"/>
    </row>
    <row r="20" spans="1:8" s="141" customFormat="1" x14ac:dyDescent="0.2">
      <c r="A20" s="144"/>
      <c r="B20" s="150"/>
      <c r="C20" s="148" t="s">
        <v>23</v>
      </c>
      <c r="D20" s="240">
        <v>1</v>
      </c>
      <c r="E20" s="240"/>
      <c r="F20" s="94"/>
      <c r="G20" s="124"/>
      <c r="H20" s="125">
        <f>D20*F20</f>
        <v>0</v>
      </c>
    </row>
    <row r="21" spans="1:8" s="141" customFormat="1" x14ac:dyDescent="0.2">
      <c r="A21" s="144"/>
      <c r="B21" s="145"/>
      <c r="C21" s="148"/>
      <c r="D21" s="124"/>
      <c r="E21" s="124"/>
      <c r="F21" s="91"/>
      <c r="G21" s="124"/>
      <c r="H21" s="125"/>
    </row>
    <row r="22" spans="1:8" ht="13.5" thickBot="1" x14ac:dyDescent="0.25">
      <c r="A22" s="144"/>
      <c r="B22" s="234" t="s">
        <v>364</v>
      </c>
      <c r="C22" s="152"/>
      <c r="D22" s="153"/>
      <c r="E22" s="153"/>
      <c r="F22" s="96"/>
      <c r="G22" s="153"/>
      <c r="H22" s="154">
        <f>SUM(H10:H21)</f>
        <v>0</v>
      </c>
    </row>
    <row r="23" spans="1:8" ht="13.5" thickTop="1" x14ac:dyDescent="0.2">
      <c r="A23" s="144"/>
      <c r="B23" s="155"/>
      <c r="C23" s="156"/>
      <c r="D23" s="157"/>
      <c r="E23" s="157"/>
      <c r="F23" s="91"/>
      <c r="G23" s="124"/>
      <c r="H23" s="135"/>
    </row>
    <row r="24" spans="1:8" s="159" customFormat="1" ht="12.75" x14ac:dyDescent="0.2">
      <c r="A24" s="121" t="s">
        <v>30</v>
      </c>
      <c r="B24" s="121" t="s">
        <v>36</v>
      </c>
      <c r="C24" s="156"/>
      <c r="D24" s="158"/>
      <c r="E24" s="158"/>
      <c r="F24" s="91"/>
      <c r="G24" s="124"/>
      <c r="H24" s="125"/>
    </row>
    <row r="25" spans="1:8" s="141" customFormat="1" x14ac:dyDescent="0.2">
      <c r="A25" s="144"/>
      <c r="B25" s="160"/>
      <c r="C25" s="148"/>
      <c r="D25" s="124"/>
      <c r="E25" s="124"/>
      <c r="F25" s="91"/>
      <c r="G25" s="124"/>
      <c r="H25" s="125"/>
    </row>
    <row r="26" spans="1:8" s="141" customFormat="1" ht="31.5" customHeight="1" x14ac:dyDescent="0.2">
      <c r="A26" s="144" t="s">
        <v>1</v>
      </c>
      <c r="B26" s="145" t="s">
        <v>45</v>
      </c>
      <c r="F26" s="107"/>
    </row>
    <row r="27" spans="1:8" s="141" customFormat="1" x14ac:dyDescent="0.2">
      <c r="A27" s="144"/>
      <c r="B27" s="145"/>
      <c r="C27" s="148" t="s">
        <v>12</v>
      </c>
      <c r="D27" s="124">
        <v>24.5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ht="31.5" customHeight="1" x14ac:dyDescent="0.2">
      <c r="A29" s="144" t="s">
        <v>10</v>
      </c>
      <c r="B29" s="145" t="s">
        <v>91</v>
      </c>
      <c r="C29" s="148"/>
      <c r="D29" s="124"/>
      <c r="E29" s="124"/>
      <c r="F29" s="91"/>
      <c r="G29" s="124"/>
      <c r="H29" s="125"/>
    </row>
    <row r="30" spans="1:8" ht="12.75" x14ac:dyDescent="0.2">
      <c r="A30" s="144"/>
      <c r="B30" s="145" t="s">
        <v>65</v>
      </c>
      <c r="C30" s="148"/>
      <c r="D30" s="124"/>
      <c r="E30" s="124"/>
      <c r="F30" s="91"/>
      <c r="G30" s="124"/>
      <c r="H30" s="125"/>
    </row>
    <row r="31" spans="1:8" ht="12.75" x14ac:dyDescent="0.2">
      <c r="A31" s="144"/>
      <c r="B31" s="161" t="s">
        <v>125</v>
      </c>
      <c r="C31" s="148" t="s">
        <v>12</v>
      </c>
      <c r="D31" s="124">
        <v>131</v>
      </c>
      <c r="E31" s="124"/>
      <c r="F31" s="94"/>
      <c r="G31" s="124"/>
      <c r="H31" s="125">
        <f t="shared" ref="H31:H33" si="0">D31*F31</f>
        <v>0</v>
      </c>
    </row>
    <row r="32" spans="1:8" ht="12.75" x14ac:dyDescent="0.2">
      <c r="A32" s="144"/>
      <c r="B32" s="145" t="s">
        <v>66</v>
      </c>
      <c r="C32" s="148"/>
      <c r="D32" s="124"/>
      <c r="E32" s="124"/>
      <c r="F32" s="91"/>
      <c r="G32" s="124"/>
      <c r="H32" s="125"/>
    </row>
    <row r="33" spans="1:8" ht="12.75" x14ac:dyDescent="0.2">
      <c r="A33" s="144"/>
      <c r="B33" s="161" t="s">
        <v>126</v>
      </c>
      <c r="C33" s="148" t="s">
        <v>12</v>
      </c>
      <c r="D33" s="124">
        <v>3</v>
      </c>
      <c r="E33" s="124"/>
      <c r="F33" s="94"/>
      <c r="G33" s="124"/>
      <c r="H33" s="125">
        <f t="shared" si="0"/>
        <v>0</v>
      </c>
    </row>
    <row r="34" spans="1:8" ht="12.75" x14ac:dyDescent="0.2">
      <c r="A34" s="144"/>
      <c r="B34" s="161"/>
      <c r="C34" s="148"/>
      <c r="D34" s="124"/>
      <c r="E34" s="124"/>
      <c r="F34" s="91"/>
      <c r="G34" s="124"/>
      <c r="H34" s="125"/>
    </row>
    <row r="35" spans="1:8" ht="12.75" x14ac:dyDescent="0.2">
      <c r="A35" s="144"/>
      <c r="B35" s="161"/>
      <c r="C35" s="148"/>
      <c r="D35" s="124"/>
      <c r="E35" s="124"/>
      <c r="F35" s="91"/>
      <c r="G35" s="124"/>
      <c r="H35" s="125"/>
    </row>
    <row r="36" spans="1:8" ht="12.75" x14ac:dyDescent="0.2">
      <c r="A36" s="144" t="s">
        <v>11</v>
      </c>
      <c r="B36" s="145" t="s">
        <v>21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64" t="s">
        <v>127</v>
      </c>
      <c r="C37" s="148" t="s">
        <v>13</v>
      </c>
      <c r="D37" s="124">
        <f>87*0.8</f>
        <v>69.600000000000009</v>
      </c>
      <c r="E37" s="124"/>
      <c r="F37" s="94"/>
      <c r="G37" s="124"/>
      <c r="H37" s="125">
        <f t="shared" ref="H37" si="1">D37*F37</f>
        <v>0</v>
      </c>
    </row>
    <row r="38" spans="1:8" ht="12.75" x14ac:dyDescent="0.2">
      <c r="A38" s="144"/>
      <c r="B38" s="164"/>
      <c r="C38" s="148"/>
      <c r="D38" s="124"/>
      <c r="E38" s="124"/>
      <c r="F38" s="91"/>
      <c r="G38" s="124"/>
      <c r="H38" s="125"/>
    </row>
    <row r="39" spans="1:8" ht="63.75" x14ac:dyDescent="0.2">
      <c r="A39" s="144" t="s">
        <v>14</v>
      </c>
      <c r="B39" s="145" t="s">
        <v>81</v>
      </c>
    </row>
    <row r="40" spans="1:8" ht="12.75" x14ac:dyDescent="0.2">
      <c r="A40" s="144"/>
      <c r="B40" s="145"/>
      <c r="C40" s="148" t="s">
        <v>12</v>
      </c>
      <c r="D40" s="124">
        <v>7</v>
      </c>
      <c r="E40" s="124"/>
      <c r="F40" s="94"/>
      <c r="G40" s="124"/>
      <c r="H40" s="125">
        <f>D40*F40</f>
        <v>0</v>
      </c>
    </row>
    <row r="41" spans="1:8" ht="12.75" x14ac:dyDescent="0.2">
      <c r="B41" s="145"/>
      <c r="C41" s="148"/>
      <c r="D41" s="124"/>
      <c r="E41" s="124"/>
      <c r="F41" s="91"/>
      <c r="G41" s="124"/>
      <c r="H41" s="125"/>
    </row>
    <row r="42" spans="1:8" ht="44.25" customHeight="1" x14ac:dyDescent="0.2">
      <c r="A42" s="144" t="s">
        <v>15</v>
      </c>
      <c r="B42" s="145" t="s">
        <v>51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45"/>
      <c r="C43" s="148" t="s">
        <v>12</v>
      </c>
      <c r="D43" s="124">
        <v>37</v>
      </c>
      <c r="E43" s="124"/>
      <c r="F43" s="94"/>
      <c r="G43" s="124"/>
      <c r="H43" s="125">
        <f>D43*F43</f>
        <v>0</v>
      </c>
    </row>
    <row r="44" spans="1:8" ht="12.75" x14ac:dyDescent="0.2">
      <c r="A44" s="144"/>
      <c r="B44" s="164"/>
      <c r="C44" s="148"/>
      <c r="D44" s="124"/>
      <c r="E44" s="124"/>
      <c r="F44" s="91"/>
      <c r="G44" s="124"/>
      <c r="H44" s="125"/>
    </row>
    <row r="45" spans="1:8" ht="57.75" customHeight="1" x14ac:dyDescent="0.2">
      <c r="A45" s="144" t="s">
        <v>17</v>
      </c>
      <c r="B45" s="145" t="s">
        <v>49</v>
      </c>
      <c r="C45" s="165"/>
      <c r="D45" s="166"/>
      <c r="E45" s="166"/>
      <c r="F45" s="91"/>
      <c r="G45" s="124"/>
      <c r="H45" s="125"/>
    </row>
    <row r="46" spans="1:8" ht="12.75" x14ac:dyDescent="0.2">
      <c r="A46" s="144"/>
      <c r="B46" s="145"/>
      <c r="C46" s="148" t="s">
        <v>12</v>
      </c>
      <c r="D46" s="124">
        <v>85</v>
      </c>
      <c r="E46" s="124"/>
      <c r="F46" s="94"/>
      <c r="G46" s="124"/>
      <c r="H46" s="125">
        <f>D46*F46</f>
        <v>0</v>
      </c>
    </row>
    <row r="47" spans="1:8" ht="12.75" x14ac:dyDescent="0.2">
      <c r="A47" s="144"/>
      <c r="B47" s="145"/>
      <c r="C47" s="148"/>
      <c r="D47" s="124"/>
      <c r="E47" s="124"/>
      <c r="F47" s="91"/>
      <c r="G47" s="124"/>
      <c r="H47" s="125"/>
    </row>
    <row r="48" spans="1:8" ht="12.75" x14ac:dyDescent="0.2">
      <c r="A48" s="144" t="s">
        <v>18</v>
      </c>
      <c r="B48" s="145" t="s">
        <v>64</v>
      </c>
      <c r="C48" s="148"/>
      <c r="D48" s="124"/>
      <c r="E48" s="124"/>
      <c r="F48" s="91"/>
      <c r="G48" s="124"/>
      <c r="H48" s="125"/>
    </row>
    <row r="49" spans="1:8" ht="12.75" x14ac:dyDescent="0.2">
      <c r="A49" s="144"/>
      <c r="B49" s="145"/>
      <c r="C49" s="148" t="s">
        <v>12</v>
      </c>
      <c r="D49" s="124">
        <v>61</v>
      </c>
      <c r="E49" s="124"/>
      <c r="F49" s="94"/>
      <c r="G49" s="124"/>
      <c r="H49" s="125">
        <f>D49*F49</f>
        <v>0</v>
      </c>
    </row>
    <row r="50" spans="1:8" ht="12.75" x14ac:dyDescent="0.2">
      <c r="A50" s="144"/>
      <c r="B50" s="241"/>
      <c r="C50" s="165"/>
      <c r="D50" s="166"/>
      <c r="E50" s="166"/>
      <c r="F50" s="91"/>
      <c r="G50" s="124"/>
      <c r="H50" s="125"/>
    </row>
    <row r="51" spans="1:8" ht="29.25" customHeight="1" x14ac:dyDescent="0.2">
      <c r="A51" s="144" t="s">
        <v>19</v>
      </c>
      <c r="B51" s="145" t="s">
        <v>46</v>
      </c>
      <c r="C51" s="148"/>
      <c r="D51" s="149"/>
      <c r="E51" s="149"/>
      <c r="F51" s="91"/>
      <c r="G51" s="124"/>
      <c r="H51" s="125"/>
    </row>
    <row r="52" spans="1:8" ht="12.75" x14ac:dyDescent="0.2">
      <c r="B52" s="241" t="s">
        <v>128</v>
      </c>
      <c r="C52" s="148" t="s">
        <v>13</v>
      </c>
      <c r="D52" s="124">
        <f>24.5/0.2</f>
        <v>122.5</v>
      </c>
      <c r="E52" s="124"/>
      <c r="F52" s="94"/>
      <c r="G52" s="124"/>
      <c r="H52" s="125">
        <f t="shared" ref="H52" si="2">D52*F52</f>
        <v>0</v>
      </c>
    </row>
    <row r="53" spans="1:8" ht="12.75" x14ac:dyDescent="0.2">
      <c r="B53" s="145"/>
      <c r="C53" s="148"/>
      <c r="D53" s="124"/>
      <c r="E53" s="124"/>
      <c r="F53" s="91"/>
      <c r="G53" s="124"/>
      <c r="H53" s="125"/>
    </row>
    <row r="54" spans="1:8" ht="29.25" customHeight="1" x14ac:dyDescent="0.2">
      <c r="A54" s="144" t="s">
        <v>20</v>
      </c>
      <c r="B54" s="145" t="s">
        <v>47</v>
      </c>
    </row>
    <row r="55" spans="1:8" ht="12.75" x14ac:dyDescent="0.2">
      <c r="A55" s="144"/>
      <c r="B55" s="145"/>
      <c r="C55" s="148" t="s">
        <v>13</v>
      </c>
      <c r="D55" s="124">
        <f>D52</f>
        <v>122.5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269"/>
      <c r="C56" s="270"/>
      <c r="D56" s="271"/>
      <c r="E56" s="271"/>
      <c r="F56" s="91"/>
      <c r="G56" s="124"/>
      <c r="H56" s="125"/>
    </row>
    <row r="57" spans="1:8" ht="13.5" thickBot="1" x14ac:dyDescent="0.25">
      <c r="A57" s="144"/>
      <c r="B57" s="169" t="s">
        <v>363</v>
      </c>
      <c r="C57" s="152"/>
      <c r="D57" s="170"/>
      <c r="E57" s="170"/>
      <c r="F57" s="96"/>
      <c r="G57" s="153"/>
      <c r="H57" s="154">
        <f>SUM(H27:H56)</f>
        <v>0</v>
      </c>
    </row>
    <row r="58" spans="1:8" ht="13.5" thickTop="1" x14ac:dyDescent="0.2">
      <c r="A58" s="144"/>
      <c r="B58" s="171"/>
      <c r="C58" s="156"/>
      <c r="D58" s="172"/>
      <c r="E58" s="172"/>
      <c r="F58" s="97"/>
      <c r="G58" s="157"/>
      <c r="H58" s="135"/>
    </row>
    <row r="59" spans="1:8" ht="18.75" x14ac:dyDescent="0.3">
      <c r="A59" s="144"/>
      <c r="B59" s="272"/>
      <c r="C59" s="270"/>
      <c r="D59" s="273"/>
      <c r="E59" s="273"/>
      <c r="F59" s="91"/>
      <c r="G59" s="124"/>
      <c r="H59" s="125"/>
    </row>
    <row r="60" spans="1:8" s="175" customFormat="1" ht="12.75" x14ac:dyDescent="0.2">
      <c r="A60" s="173" t="s">
        <v>31</v>
      </c>
      <c r="B60" s="174" t="s">
        <v>28</v>
      </c>
      <c r="C60" s="148"/>
      <c r="D60" s="149"/>
      <c r="E60" s="149"/>
      <c r="F60" s="91"/>
      <c r="G60" s="124"/>
      <c r="H60" s="125"/>
    </row>
    <row r="61" spans="1:8" ht="15.75" x14ac:dyDescent="0.2">
      <c r="A61" s="176"/>
      <c r="B61" s="177"/>
      <c r="C61" s="148"/>
      <c r="D61" s="149"/>
      <c r="E61" s="149"/>
      <c r="F61" s="91"/>
      <c r="G61" s="124"/>
      <c r="H61" s="125"/>
    </row>
    <row r="62" spans="1:8" ht="68.25" customHeight="1" x14ac:dyDescent="0.2">
      <c r="A62" s="178" t="s">
        <v>1</v>
      </c>
      <c r="B62" s="145" t="s">
        <v>85</v>
      </c>
    </row>
    <row r="63" spans="1:8" ht="12.75" x14ac:dyDescent="0.2">
      <c r="A63" s="178"/>
      <c r="B63" s="145"/>
      <c r="C63" s="148" t="s">
        <v>16</v>
      </c>
      <c r="D63" s="124">
        <f>D10</f>
        <v>87</v>
      </c>
      <c r="E63" s="124"/>
      <c r="F63" s="94"/>
      <c r="G63" s="124"/>
      <c r="H63" s="125">
        <f>D63*F63</f>
        <v>0</v>
      </c>
    </row>
    <row r="64" spans="1:8" ht="12.75" x14ac:dyDescent="0.2">
      <c r="A64" s="144"/>
      <c r="B64" s="145"/>
      <c r="C64" s="148"/>
      <c r="D64" s="124"/>
      <c r="E64" s="124"/>
      <c r="F64" s="91"/>
      <c r="G64" s="124"/>
      <c r="H64" s="125"/>
    </row>
    <row r="65" spans="1:14" ht="120.75" customHeight="1" x14ac:dyDescent="0.2">
      <c r="A65" s="144" t="s">
        <v>10</v>
      </c>
      <c r="B65" s="145" t="s">
        <v>129</v>
      </c>
      <c r="C65" s="148"/>
      <c r="D65" s="124"/>
      <c r="E65" s="124"/>
      <c r="F65" s="98"/>
      <c r="G65" s="179"/>
      <c r="H65" s="125"/>
    </row>
    <row r="66" spans="1:14" x14ac:dyDescent="0.2">
      <c r="A66" s="144"/>
      <c r="B66" s="145" t="s">
        <v>37</v>
      </c>
      <c r="E66" s="124"/>
      <c r="G66" s="124"/>
      <c r="H66" s="125"/>
    </row>
    <row r="67" spans="1:14" ht="12.75" x14ac:dyDescent="0.2">
      <c r="A67" s="144"/>
      <c r="B67" s="145"/>
      <c r="C67" s="148" t="s">
        <v>9</v>
      </c>
      <c r="D67" s="124">
        <v>3</v>
      </c>
      <c r="E67" s="124"/>
      <c r="F67" s="94"/>
      <c r="G67" s="124"/>
      <c r="H67" s="125">
        <f>D67*F67</f>
        <v>0</v>
      </c>
    </row>
    <row r="68" spans="1:14" ht="12.75" x14ac:dyDescent="0.2">
      <c r="A68" s="144"/>
      <c r="B68" s="145"/>
      <c r="C68" s="148"/>
      <c r="D68" s="124"/>
      <c r="E68" s="124"/>
      <c r="F68" s="91"/>
      <c r="G68" s="124"/>
      <c r="H68" s="125"/>
    </row>
    <row r="69" spans="1:14" ht="13.5" thickBot="1" x14ac:dyDescent="0.25">
      <c r="A69" s="144"/>
      <c r="B69" s="169" t="s">
        <v>332</v>
      </c>
      <c r="C69" s="152"/>
      <c r="D69" s="170"/>
      <c r="E69" s="170"/>
      <c r="F69" s="96"/>
      <c r="G69" s="153"/>
      <c r="H69" s="154">
        <f>SUM(H63:H68)</f>
        <v>0</v>
      </c>
    </row>
    <row r="70" spans="1:14" ht="13.5" thickTop="1" x14ac:dyDescent="0.2">
      <c r="A70" s="144"/>
      <c r="B70" s="171"/>
      <c r="C70" s="156"/>
      <c r="D70" s="172"/>
      <c r="E70" s="172"/>
      <c r="F70" s="97"/>
      <c r="G70" s="157"/>
      <c r="H70" s="135"/>
    </row>
    <row r="71" spans="1:14" s="175" customFormat="1" ht="12.75" x14ac:dyDescent="0.2">
      <c r="A71" s="173" t="s">
        <v>32</v>
      </c>
      <c r="B71" s="174" t="s">
        <v>33</v>
      </c>
      <c r="C71" s="156"/>
      <c r="D71" s="172"/>
      <c r="E71" s="172"/>
      <c r="F71" s="91"/>
      <c r="G71" s="124"/>
      <c r="H71" s="125"/>
    </row>
    <row r="72" spans="1:14" ht="12.75" x14ac:dyDescent="0.2">
      <c r="A72" s="144"/>
      <c r="B72" s="138"/>
      <c r="C72" s="148"/>
      <c r="D72" s="124"/>
      <c r="E72" s="124"/>
      <c r="F72" s="91"/>
      <c r="G72" s="124"/>
      <c r="H72" s="125"/>
    </row>
    <row r="73" spans="1:14" ht="29.25" customHeight="1" x14ac:dyDescent="0.2">
      <c r="A73" s="144" t="s">
        <v>1</v>
      </c>
      <c r="B73" s="145" t="s">
        <v>41</v>
      </c>
    </row>
    <row r="74" spans="1:14" ht="12.75" x14ac:dyDescent="0.2">
      <c r="A74" s="144"/>
      <c r="B74" s="145"/>
      <c r="C74" s="148" t="s">
        <v>16</v>
      </c>
      <c r="D74" s="124">
        <f>D10</f>
        <v>87</v>
      </c>
      <c r="E74" s="124"/>
      <c r="F74" s="94"/>
      <c r="G74" s="124"/>
      <c r="H74" s="125">
        <f>D74*F74</f>
        <v>0</v>
      </c>
    </row>
    <row r="75" spans="1:14" ht="12.75" x14ac:dyDescent="0.2">
      <c r="A75" s="144"/>
      <c r="B75" s="145"/>
      <c r="C75" s="148"/>
      <c r="D75" s="124"/>
      <c r="E75" s="124"/>
      <c r="F75" s="98"/>
      <c r="G75" s="179"/>
      <c r="H75" s="125"/>
    </row>
    <row r="76" spans="1:14" ht="12.75" x14ac:dyDescent="0.2">
      <c r="A76" s="144" t="s">
        <v>10</v>
      </c>
      <c r="B76" s="145" t="s">
        <v>24</v>
      </c>
      <c r="C76" s="148" t="s">
        <v>23</v>
      </c>
      <c r="D76" s="124">
        <v>1</v>
      </c>
      <c r="E76" s="124"/>
      <c r="F76" s="99"/>
      <c r="G76" s="158"/>
      <c r="H76" s="125">
        <f>D76*F76</f>
        <v>0</v>
      </c>
    </row>
    <row r="77" spans="1:14" ht="12.75" x14ac:dyDescent="0.2">
      <c r="A77" s="144"/>
      <c r="B77" s="145"/>
      <c r="C77" s="148"/>
      <c r="D77" s="124"/>
      <c r="E77" s="124"/>
      <c r="F77" s="91"/>
      <c r="G77" s="124"/>
      <c r="H77" s="125"/>
    </row>
    <row r="78" spans="1:14" ht="12.75" x14ac:dyDescent="0.2">
      <c r="A78" s="144" t="s">
        <v>11</v>
      </c>
      <c r="B78" s="145" t="s">
        <v>22</v>
      </c>
      <c r="C78" s="148"/>
      <c r="D78" s="149"/>
      <c r="E78" s="149"/>
      <c r="F78" s="91"/>
      <c r="G78" s="124"/>
      <c r="H78" s="125"/>
      <c r="I78" s="180"/>
      <c r="J78" s="181"/>
      <c r="K78" s="182"/>
      <c r="L78" s="183"/>
      <c r="M78" s="183"/>
      <c r="N78" s="184"/>
    </row>
    <row r="79" spans="1:14" s="141" customFormat="1" x14ac:dyDescent="0.2">
      <c r="A79" s="144"/>
      <c r="B79" s="145" t="s">
        <v>130</v>
      </c>
      <c r="C79" s="148" t="s">
        <v>23</v>
      </c>
      <c r="D79" s="124">
        <v>4</v>
      </c>
      <c r="E79" s="124"/>
      <c r="F79" s="94"/>
      <c r="G79" s="124"/>
      <c r="H79" s="125">
        <f t="shared" ref="H79:H83" si="3">D79*F79</f>
        <v>0</v>
      </c>
    </row>
    <row r="80" spans="1:14" s="141" customFormat="1" x14ac:dyDescent="0.2">
      <c r="A80" s="144"/>
      <c r="B80" s="145"/>
      <c r="C80" s="148"/>
      <c r="D80" s="124"/>
      <c r="E80" s="124"/>
      <c r="F80" s="91"/>
      <c r="G80" s="124"/>
      <c r="H80" s="125"/>
    </row>
    <row r="81" spans="1:12" ht="12.75" x14ac:dyDescent="0.2">
      <c r="A81" s="144" t="s">
        <v>14</v>
      </c>
      <c r="B81" s="145" t="s">
        <v>84</v>
      </c>
      <c r="C81" s="148" t="s">
        <v>16</v>
      </c>
      <c r="D81" s="124">
        <f>+D74</f>
        <v>87</v>
      </c>
      <c r="E81" s="124"/>
      <c r="F81" s="94"/>
      <c r="G81" s="124"/>
      <c r="H81" s="125">
        <f t="shared" si="3"/>
        <v>0</v>
      </c>
    </row>
    <row r="82" spans="1:12" ht="12.75" x14ac:dyDescent="0.2">
      <c r="A82" s="144"/>
      <c r="B82" s="145"/>
      <c r="C82" s="148"/>
      <c r="D82" s="124"/>
      <c r="E82" s="124"/>
      <c r="F82" s="91"/>
      <c r="G82" s="124"/>
      <c r="H82" s="125"/>
    </row>
    <row r="83" spans="1:12" ht="12.75" x14ac:dyDescent="0.2">
      <c r="A83" s="144" t="s">
        <v>15</v>
      </c>
      <c r="B83" s="145" t="s">
        <v>44</v>
      </c>
      <c r="C83" s="148" t="s">
        <v>9</v>
      </c>
      <c r="D83" s="124">
        <v>3</v>
      </c>
      <c r="E83" s="124"/>
      <c r="F83" s="94"/>
      <c r="G83" s="124"/>
      <c r="H83" s="125">
        <f t="shared" si="3"/>
        <v>0</v>
      </c>
    </row>
    <row r="84" spans="1:12" ht="12.75" x14ac:dyDescent="0.2">
      <c r="A84" s="144"/>
      <c r="B84" s="145"/>
      <c r="C84" s="148"/>
      <c r="D84" s="124"/>
      <c r="E84" s="124"/>
      <c r="F84" s="91"/>
      <c r="G84" s="124"/>
      <c r="H84" s="125"/>
    </row>
    <row r="85" spans="1:12" ht="25.5" x14ac:dyDescent="0.2">
      <c r="A85" s="144" t="s">
        <v>17</v>
      </c>
      <c r="B85" s="145" t="s">
        <v>42</v>
      </c>
    </row>
    <row r="86" spans="1:12" ht="12.75" x14ac:dyDescent="0.2">
      <c r="A86" s="144"/>
      <c r="B86" s="145"/>
      <c r="C86" s="148" t="s">
        <v>16</v>
      </c>
      <c r="D86" s="124">
        <f>D81</f>
        <v>87</v>
      </c>
      <c r="E86" s="124"/>
      <c r="F86" s="94"/>
      <c r="G86" s="124"/>
      <c r="H86" s="125">
        <f>D86*F86</f>
        <v>0</v>
      </c>
    </row>
    <row r="87" spans="1:12" ht="12.75" x14ac:dyDescent="0.2">
      <c r="A87" s="144"/>
      <c r="B87" s="145"/>
      <c r="C87" s="148"/>
      <c r="D87" s="124"/>
      <c r="E87" s="124"/>
      <c r="F87" s="91"/>
      <c r="G87" s="124"/>
      <c r="H87" s="125"/>
    </row>
    <row r="88" spans="1:12" ht="38.25" x14ac:dyDescent="0.2">
      <c r="A88" s="144" t="s">
        <v>18</v>
      </c>
      <c r="B88" s="145" t="s">
        <v>89</v>
      </c>
      <c r="C88" s="148"/>
      <c r="D88" s="124"/>
      <c r="E88" s="124"/>
      <c r="F88" s="91"/>
      <c r="G88" s="124"/>
      <c r="H88" s="125"/>
    </row>
    <row r="89" spans="1:12" ht="12.75" x14ac:dyDescent="0.2">
      <c r="A89" s="144"/>
      <c r="B89" s="145"/>
      <c r="C89" s="148" t="s">
        <v>16</v>
      </c>
      <c r="D89" s="124">
        <f>D81</f>
        <v>87</v>
      </c>
      <c r="E89" s="124"/>
      <c r="F89" s="94"/>
      <c r="G89" s="124"/>
      <c r="H89" s="125">
        <f>D89*F89</f>
        <v>0</v>
      </c>
    </row>
    <row r="90" spans="1:12" ht="12.75" x14ac:dyDescent="0.2">
      <c r="A90" s="144"/>
      <c r="B90" s="145"/>
      <c r="C90" s="148"/>
      <c r="D90" s="124"/>
      <c r="E90" s="124"/>
      <c r="F90" s="91"/>
      <c r="G90" s="124"/>
      <c r="H90" s="125"/>
    </row>
    <row r="91" spans="1:12" ht="13.5" thickBot="1" x14ac:dyDescent="0.25">
      <c r="A91" s="185"/>
      <c r="B91" s="169" t="s">
        <v>362</v>
      </c>
      <c r="C91" s="152"/>
      <c r="D91" s="170"/>
      <c r="E91" s="170"/>
      <c r="F91" s="101"/>
      <c r="G91" s="170"/>
      <c r="H91" s="154">
        <f>SUM(H74:H90)</f>
        <v>0</v>
      </c>
    </row>
    <row r="92" spans="1:12" ht="13.5" thickTop="1" x14ac:dyDescent="0.2">
      <c r="A92" s="185"/>
      <c r="B92" s="171"/>
      <c r="C92" s="156"/>
      <c r="D92" s="172"/>
      <c r="E92" s="172"/>
      <c r="F92" s="91"/>
      <c r="G92" s="124"/>
      <c r="H92" s="125"/>
    </row>
    <row r="93" spans="1:12" x14ac:dyDescent="0.2">
      <c r="A93" s="185"/>
      <c r="B93" s="171"/>
      <c r="C93" s="122"/>
      <c r="D93" s="186"/>
      <c r="E93" s="186"/>
      <c r="F93" s="97"/>
      <c r="G93" s="157"/>
      <c r="H93" s="187"/>
    </row>
    <row r="94" spans="1:12" x14ac:dyDescent="0.2">
      <c r="A94" s="185"/>
      <c r="B94" s="171"/>
      <c r="C94" s="122"/>
      <c r="D94" s="186"/>
      <c r="E94" s="186"/>
      <c r="F94" s="100"/>
      <c r="G94" s="158"/>
      <c r="H94" s="125"/>
    </row>
    <row r="95" spans="1:12" x14ac:dyDescent="0.2">
      <c r="A95" s="185"/>
      <c r="B95" s="171"/>
      <c r="C95" s="122"/>
      <c r="D95" s="186"/>
      <c r="E95" s="186"/>
      <c r="F95" s="97"/>
      <c r="G95" s="157"/>
      <c r="H95" s="125"/>
    </row>
    <row r="96" spans="1:12" s="175" customFormat="1" ht="12.75" x14ac:dyDescent="0.2">
      <c r="A96" s="185"/>
      <c r="B96" s="188"/>
      <c r="C96" s="156"/>
      <c r="D96" s="172"/>
      <c r="E96" s="172"/>
      <c r="F96" s="100"/>
      <c r="G96" s="158"/>
      <c r="H96" s="189"/>
      <c r="I96" s="190"/>
      <c r="J96" s="190"/>
      <c r="K96" s="190"/>
      <c r="L96" s="190"/>
    </row>
    <row r="97" spans="1:12" ht="13.5" thickBot="1" x14ac:dyDescent="0.25">
      <c r="A97" s="185"/>
      <c r="B97" s="191" t="s">
        <v>361</v>
      </c>
      <c r="C97" s="192"/>
      <c r="D97" s="193"/>
      <c r="E97" s="193"/>
      <c r="F97" s="102"/>
      <c r="G97" s="193"/>
      <c r="H97" s="194">
        <f>H91+H69+H57+H22</f>
        <v>0</v>
      </c>
      <c r="I97" s="195"/>
      <c r="J97" s="195"/>
      <c r="K97" s="195"/>
      <c r="L97" s="195"/>
    </row>
    <row r="98" spans="1:12" ht="12.75" x14ac:dyDescent="0.2">
      <c r="A98" s="185"/>
      <c r="B98" s="188"/>
      <c r="C98" s="156"/>
      <c r="D98" s="172"/>
      <c r="E98" s="172"/>
      <c r="F98" s="97"/>
      <c r="G98" s="157"/>
      <c r="H98" s="189"/>
      <c r="I98" s="195"/>
      <c r="J98" s="195"/>
      <c r="K98" s="195"/>
      <c r="L98" s="195"/>
    </row>
    <row r="99" spans="1:12" ht="12.75" x14ac:dyDescent="0.2">
      <c r="A99" s="196"/>
      <c r="B99" s="197"/>
      <c r="C99" s="198"/>
      <c r="D99" s="199"/>
      <c r="E99" s="199"/>
      <c r="F99" s="97"/>
      <c r="G99" s="157"/>
      <c r="H99" s="189"/>
      <c r="I99" s="195"/>
      <c r="J99" s="195"/>
      <c r="K99" s="195"/>
      <c r="L99" s="195"/>
    </row>
    <row r="100" spans="1:12" ht="12.75" x14ac:dyDescent="0.2">
      <c r="A100" s="196"/>
      <c r="B100" s="197"/>
      <c r="C100" s="198"/>
      <c r="D100" s="199"/>
      <c r="E100" s="200"/>
      <c r="F100" s="103"/>
      <c r="G100" s="201"/>
      <c r="H100" s="202"/>
      <c r="I100" s="195"/>
      <c r="J100" s="195"/>
      <c r="K100" s="195"/>
      <c r="L100" s="195"/>
    </row>
    <row r="101" spans="1:12" ht="12.75" x14ac:dyDescent="0.2">
      <c r="A101" s="196"/>
      <c r="B101" s="197"/>
      <c r="C101" s="198"/>
      <c r="D101" s="199"/>
      <c r="E101" s="200"/>
      <c r="F101" s="103"/>
      <c r="G101" s="201"/>
      <c r="H101" s="202"/>
      <c r="I101" s="195"/>
      <c r="J101" s="195"/>
      <c r="K101" s="195"/>
      <c r="L101" s="195"/>
    </row>
    <row r="102" spans="1:12" ht="12.75" x14ac:dyDescent="0.2">
      <c r="A102" s="196"/>
      <c r="B102" s="197"/>
      <c r="C102" s="198"/>
      <c r="D102" s="199"/>
      <c r="E102" s="200"/>
      <c r="F102" s="104"/>
      <c r="G102" s="203"/>
      <c r="H102" s="202"/>
      <c r="I102" s="195"/>
      <c r="J102" s="195"/>
      <c r="K102" s="195"/>
      <c r="L102" s="195"/>
    </row>
    <row r="103" spans="1:12" ht="12.75" x14ac:dyDescent="0.2">
      <c r="A103" s="196"/>
      <c r="B103" s="197"/>
      <c r="C103" s="198"/>
      <c r="D103" s="199"/>
      <c r="E103" s="200"/>
      <c r="I103" s="195"/>
      <c r="J103" s="195"/>
      <c r="K103" s="195"/>
      <c r="L103" s="195"/>
    </row>
    <row r="104" spans="1:12" ht="12.75" x14ac:dyDescent="0.2">
      <c r="A104" s="196"/>
      <c r="B104" s="197"/>
      <c r="C104" s="198"/>
      <c r="D104" s="199"/>
      <c r="E104" s="200"/>
      <c r="F104" s="105"/>
      <c r="G104" s="204"/>
      <c r="H104" s="202"/>
      <c r="I104" s="195"/>
      <c r="J104" s="195"/>
      <c r="K104" s="195"/>
      <c r="L104" s="195"/>
    </row>
    <row r="105" spans="1:12" ht="12.75" x14ac:dyDescent="0.2">
      <c r="A105" s="196"/>
      <c r="B105" s="197"/>
      <c r="C105" s="198"/>
      <c r="D105" s="199"/>
      <c r="E105" s="200"/>
      <c r="F105" s="106"/>
      <c r="G105" s="205"/>
      <c r="H105" s="206"/>
      <c r="I105" s="195"/>
      <c r="J105" s="195"/>
      <c r="K105" s="195"/>
    </row>
    <row r="106" spans="1:12" ht="12.75" x14ac:dyDescent="0.2">
      <c r="A106" s="196"/>
      <c r="B106" s="197"/>
      <c r="C106" s="198"/>
      <c r="D106" s="199"/>
      <c r="E106" s="200"/>
      <c r="F106" s="106"/>
      <c r="G106" s="205"/>
      <c r="H106" s="206"/>
      <c r="I106" s="195"/>
      <c r="J106" s="195"/>
      <c r="K106" s="195"/>
    </row>
    <row r="107" spans="1:12" ht="12.75" x14ac:dyDescent="0.2">
      <c r="A107" s="196"/>
      <c r="B107" s="197"/>
      <c r="C107" s="198"/>
      <c r="D107" s="199"/>
      <c r="E107" s="200"/>
      <c r="F107" s="106"/>
      <c r="G107" s="205"/>
      <c r="H107" s="206"/>
      <c r="I107" s="195"/>
      <c r="J107" s="195"/>
      <c r="K107" s="195"/>
    </row>
    <row r="108" spans="1:12" ht="12.75" x14ac:dyDescent="0.2">
      <c r="A108" s="196"/>
      <c r="B108" s="197"/>
      <c r="C108" s="198"/>
      <c r="D108" s="199"/>
      <c r="E108" s="200"/>
      <c r="F108" s="106"/>
      <c r="G108" s="205"/>
      <c r="H108" s="206"/>
      <c r="I108" s="195"/>
      <c r="J108" s="195"/>
      <c r="K108" s="195"/>
    </row>
    <row r="109" spans="1:12" ht="12.75" x14ac:dyDescent="0.2">
      <c r="A109" s="196"/>
      <c r="B109" s="197"/>
      <c r="C109" s="198"/>
      <c r="D109" s="199"/>
      <c r="E109" s="200"/>
      <c r="F109" s="106"/>
      <c r="G109" s="205"/>
      <c r="H109" s="206"/>
      <c r="I109" s="195"/>
      <c r="J109" s="195"/>
      <c r="K109" s="195"/>
    </row>
    <row r="110" spans="1:12" ht="12.75" x14ac:dyDescent="0.2">
      <c r="A110" s="196"/>
      <c r="B110" s="197"/>
      <c r="C110" s="198"/>
      <c r="D110" s="199"/>
      <c r="E110" s="200"/>
      <c r="F110" s="106"/>
      <c r="G110" s="205"/>
      <c r="H110" s="206"/>
      <c r="I110" s="195"/>
      <c r="J110" s="195"/>
      <c r="K110" s="195"/>
    </row>
    <row r="111" spans="1:12" ht="12.75" x14ac:dyDescent="0.2">
      <c r="A111" s="196"/>
      <c r="B111" s="197"/>
      <c r="C111" s="198"/>
      <c r="D111" s="199"/>
      <c r="E111" s="200"/>
      <c r="F111" s="106"/>
      <c r="G111" s="205"/>
      <c r="H111" s="206"/>
      <c r="I111" s="195"/>
      <c r="J111" s="195"/>
      <c r="K111" s="195"/>
    </row>
    <row r="112" spans="1:12" ht="12.75" x14ac:dyDescent="0.2">
      <c r="A112" s="196"/>
      <c r="B112" s="197"/>
      <c r="C112" s="198"/>
      <c r="D112" s="199"/>
      <c r="E112" s="200"/>
      <c r="F112" s="106"/>
      <c r="G112" s="205"/>
      <c r="H112" s="206"/>
      <c r="I112" s="195"/>
      <c r="J112" s="195"/>
      <c r="K112" s="195"/>
    </row>
    <row r="113" spans="1:11" ht="12.75" x14ac:dyDescent="0.2">
      <c r="A113" s="196"/>
      <c r="B113" s="197"/>
      <c r="C113" s="198"/>
      <c r="D113" s="199"/>
      <c r="E113" s="200"/>
      <c r="F113" s="106"/>
      <c r="G113" s="205"/>
      <c r="H113" s="206"/>
      <c r="I113" s="195"/>
      <c r="J113" s="195"/>
      <c r="K113" s="195"/>
    </row>
    <row r="114" spans="1:11" ht="12.75" x14ac:dyDescent="0.2">
      <c r="A114" s="196"/>
      <c r="B114" s="197"/>
      <c r="C114" s="198"/>
      <c r="D114" s="199"/>
      <c r="E114" s="200"/>
      <c r="F114" s="106"/>
      <c r="G114" s="205"/>
      <c r="H114" s="206"/>
      <c r="I114" s="195"/>
      <c r="J114" s="195"/>
      <c r="K114" s="195"/>
    </row>
    <row r="115" spans="1:11" ht="12.75" x14ac:dyDescent="0.2">
      <c r="A115" s="196"/>
      <c r="B115" s="197"/>
      <c r="C115" s="198"/>
      <c r="D115" s="199"/>
      <c r="E115" s="200"/>
      <c r="F115" s="106"/>
      <c r="G115" s="205"/>
      <c r="H115" s="206"/>
      <c r="I115" s="195"/>
      <c r="J115" s="195"/>
      <c r="K115" s="195"/>
    </row>
    <row r="116" spans="1:11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1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1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1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1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1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1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1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1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1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1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1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1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4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4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4" ht="12.75" x14ac:dyDescent="0.2">
      <c r="A339" s="196"/>
      <c r="B339" s="197"/>
      <c r="C339" s="198"/>
      <c r="D339" s="199"/>
      <c r="E339" s="200"/>
    </row>
    <row r="340" spans="1:14" ht="12.75" x14ac:dyDescent="0.2">
      <c r="A340" s="196"/>
      <c r="B340" s="197"/>
      <c r="C340" s="198"/>
      <c r="D340" s="199"/>
      <c r="E340" s="200"/>
    </row>
    <row r="341" spans="1:14" ht="12.75" x14ac:dyDescent="0.2">
      <c r="A341" s="196"/>
      <c r="B341" s="197"/>
      <c r="C341" s="198"/>
      <c r="D341" s="199"/>
      <c r="E341" s="200"/>
    </row>
    <row r="342" spans="1:14" ht="12.75" x14ac:dyDescent="0.2">
      <c r="A342" s="196"/>
      <c r="B342" s="197"/>
      <c r="C342" s="198"/>
      <c r="D342" s="199"/>
      <c r="E342" s="200"/>
    </row>
    <row r="343" spans="1:14" ht="12.75" x14ac:dyDescent="0.2">
      <c r="A343" s="196"/>
      <c r="B343" s="197"/>
      <c r="C343" s="198"/>
      <c r="D343" s="199"/>
      <c r="E343" s="200"/>
    </row>
    <row r="344" spans="1:14" ht="12.75" x14ac:dyDescent="0.2">
      <c r="A344" s="196"/>
      <c r="B344" s="197"/>
      <c r="C344" s="198"/>
      <c r="D344" s="199"/>
      <c r="E344" s="200"/>
    </row>
    <row r="345" spans="1:14" ht="12.75" x14ac:dyDescent="0.2">
      <c r="A345" s="196"/>
      <c r="B345" s="197"/>
      <c r="C345" s="198"/>
      <c r="D345" s="199"/>
      <c r="E345" s="200"/>
    </row>
    <row r="346" spans="1:14" ht="12.75" x14ac:dyDescent="0.2">
      <c r="A346" s="196"/>
      <c r="B346" s="197"/>
      <c r="C346" s="198"/>
      <c r="D346" s="199"/>
      <c r="E346" s="200"/>
    </row>
    <row r="347" spans="1:14" ht="12.75" x14ac:dyDescent="0.2">
      <c r="A347" s="196"/>
      <c r="B347" s="197"/>
      <c r="C347" s="198"/>
      <c r="D347" s="199"/>
      <c r="E347" s="200"/>
    </row>
    <row r="348" spans="1:14" ht="12.75" x14ac:dyDescent="0.2">
      <c r="A348" s="196"/>
      <c r="B348" s="197"/>
      <c r="C348" s="198"/>
      <c r="D348" s="199"/>
      <c r="E348" s="200"/>
    </row>
    <row r="349" spans="1:14" ht="12.75" x14ac:dyDescent="0.2">
      <c r="A349" s="196"/>
      <c r="B349" s="197"/>
      <c r="C349" s="198"/>
      <c r="D349" s="199"/>
      <c r="E349" s="200"/>
    </row>
    <row r="350" spans="1:14" s="119" customFormat="1" ht="12.75" x14ac:dyDescent="0.2">
      <c r="A350" s="196"/>
      <c r="B350" s="197"/>
      <c r="C350" s="198"/>
      <c r="D350" s="199"/>
      <c r="E350" s="200"/>
      <c r="F350" s="90"/>
      <c r="H350" s="120"/>
      <c r="I350" s="1"/>
      <c r="J350" s="1"/>
      <c r="K350" s="1"/>
      <c r="L350" s="1"/>
      <c r="M350" s="1"/>
      <c r="N350" s="1"/>
    </row>
    <row r="351" spans="1:14" s="119" customFormat="1" ht="12.75" x14ac:dyDescent="0.2">
      <c r="A351" s="196"/>
      <c r="B351" s="197"/>
      <c r="C351" s="198"/>
      <c r="D351" s="199"/>
      <c r="E351" s="200"/>
      <c r="F351" s="90"/>
      <c r="H351" s="120"/>
      <c r="I351" s="1"/>
      <c r="J351" s="1"/>
      <c r="K351" s="1"/>
      <c r="L351" s="1"/>
      <c r="M351" s="1"/>
      <c r="N351" s="1"/>
    </row>
    <row r="352" spans="1:14" s="119" customFormat="1" ht="12.75" x14ac:dyDescent="0.2">
      <c r="A352" s="196"/>
      <c r="B352" s="197"/>
      <c r="C352" s="198"/>
      <c r="D352" s="199"/>
      <c r="E352" s="200"/>
      <c r="F352" s="90"/>
      <c r="H352" s="120"/>
      <c r="I352" s="1"/>
      <c r="J352" s="1"/>
      <c r="K352" s="1"/>
      <c r="L352" s="1"/>
      <c r="M352" s="1"/>
      <c r="N352" s="1"/>
    </row>
    <row r="353" spans="1:14" s="119" customFormat="1" ht="12.75" x14ac:dyDescent="0.2">
      <c r="A353" s="196"/>
      <c r="B353" s="197"/>
      <c r="C353" s="198"/>
      <c r="D353" s="199"/>
      <c r="E353" s="200"/>
      <c r="F353" s="90"/>
      <c r="H353" s="120"/>
      <c r="I353" s="1"/>
      <c r="J353" s="1"/>
      <c r="K353" s="1"/>
      <c r="L353" s="1"/>
      <c r="M353" s="1"/>
      <c r="N353" s="1"/>
    </row>
    <row r="354" spans="1:14" s="119" customFormat="1" ht="12.75" x14ac:dyDescent="0.2">
      <c r="A354" s="196"/>
      <c r="B354" s="197"/>
      <c r="C354" s="198"/>
      <c r="D354" s="199"/>
      <c r="E354" s="200"/>
      <c r="F354" s="90"/>
      <c r="H354" s="120"/>
      <c r="I354" s="1"/>
      <c r="J354" s="1"/>
      <c r="K354" s="1"/>
      <c r="L354" s="1"/>
      <c r="M354" s="1"/>
      <c r="N354" s="1"/>
    </row>
    <row r="355" spans="1:14" s="119" customFormat="1" ht="12.75" x14ac:dyDescent="0.2">
      <c r="A355" s="196"/>
      <c r="B355" s="197"/>
      <c r="C355" s="198"/>
      <c r="D355" s="199"/>
      <c r="E355" s="200"/>
      <c r="F355" s="90"/>
      <c r="H355" s="120"/>
      <c r="I355" s="1"/>
      <c r="J355" s="1"/>
      <c r="K355" s="1"/>
      <c r="L355" s="1"/>
      <c r="M355" s="1"/>
      <c r="N355" s="1"/>
    </row>
    <row r="356" spans="1:14" s="119" customFormat="1" ht="12.75" x14ac:dyDescent="0.2">
      <c r="A356" s="196"/>
      <c r="B356" s="197"/>
      <c r="C356" s="198"/>
      <c r="D356" s="199"/>
      <c r="E356" s="200"/>
      <c r="F356" s="90"/>
      <c r="H356" s="120"/>
      <c r="I356" s="1"/>
      <c r="J356" s="1"/>
      <c r="K356" s="1"/>
      <c r="L356" s="1"/>
      <c r="M356" s="1"/>
      <c r="N356" s="1"/>
    </row>
    <row r="357" spans="1:14" s="119" customFormat="1" ht="12.75" x14ac:dyDescent="0.2">
      <c r="A357" s="196"/>
      <c r="B357" s="197"/>
      <c r="C357" s="198"/>
      <c r="D357" s="199"/>
      <c r="E357" s="200"/>
      <c r="F357" s="90"/>
      <c r="H357" s="120"/>
      <c r="I357" s="1"/>
      <c r="J357" s="1"/>
      <c r="K357" s="1"/>
      <c r="L357" s="1"/>
      <c r="M357" s="1"/>
      <c r="N357" s="1"/>
    </row>
    <row r="358" spans="1:14" s="119" customFormat="1" ht="12.75" x14ac:dyDescent="0.2">
      <c r="A358" s="196"/>
      <c r="B358" s="197"/>
      <c r="C358" s="198"/>
      <c r="D358" s="199"/>
      <c r="E358" s="200"/>
      <c r="F358" s="90"/>
      <c r="H358" s="120"/>
      <c r="I358" s="1"/>
      <c r="J358" s="1"/>
      <c r="K358" s="1"/>
      <c r="L358" s="1"/>
      <c r="M358" s="1"/>
      <c r="N358" s="1"/>
    </row>
    <row r="359" spans="1:14" s="119" customFormat="1" ht="12.75" x14ac:dyDescent="0.2">
      <c r="A359" s="196"/>
      <c r="B359" s="197"/>
      <c r="C359" s="198"/>
      <c r="D359" s="199"/>
      <c r="E359" s="200"/>
      <c r="F359" s="90"/>
      <c r="H359" s="120"/>
      <c r="I359" s="1"/>
      <c r="J359" s="1"/>
      <c r="K359" s="1"/>
      <c r="L359" s="1"/>
      <c r="M359" s="1"/>
      <c r="N359" s="1"/>
    </row>
    <row r="360" spans="1:14" s="119" customFormat="1" ht="12.75" x14ac:dyDescent="0.2">
      <c r="A360" s="196"/>
      <c r="B360" s="197"/>
      <c r="C360" s="198"/>
      <c r="D360" s="199"/>
      <c r="E360" s="200"/>
      <c r="F360" s="90"/>
      <c r="H360" s="120"/>
      <c r="I360" s="1"/>
      <c r="J360" s="1"/>
      <c r="K360" s="1"/>
      <c r="L360" s="1"/>
      <c r="M360" s="1"/>
      <c r="N360" s="1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207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207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207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207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207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207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207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207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207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207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207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114"/>
      <c r="B1077" s="208"/>
      <c r="C1077" s="165"/>
      <c r="D1077" s="166"/>
      <c r="E1077" s="209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114"/>
      <c r="B1078" s="208"/>
      <c r="C1078" s="165"/>
      <c r="D1078" s="166"/>
      <c r="E1078" s="209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114"/>
      <c r="B1079" s="208"/>
      <c r="C1079" s="165"/>
      <c r="D1079" s="166"/>
      <c r="E1079" s="209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114"/>
      <c r="B1080" s="208"/>
      <c r="C1080" s="165"/>
      <c r="D1080" s="166"/>
      <c r="E1080" s="209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114"/>
      <c r="B1081" s="208"/>
      <c r="C1081" s="165"/>
      <c r="D1081" s="166"/>
      <c r="E1081" s="209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114"/>
      <c r="B1082" s="208"/>
      <c r="C1082" s="165"/>
      <c r="D1082" s="166"/>
      <c r="E1082" s="209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114"/>
      <c r="B1083" s="208"/>
      <c r="C1083" s="165"/>
      <c r="D1083" s="166"/>
      <c r="E1083" s="209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114"/>
      <c r="B1084" s="208"/>
      <c r="C1084" s="165"/>
      <c r="D1084" s="166"/>
      <c r="E1084" s="209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114"/>
      <c r="B1085" s="208"/>
      <c r="C1085" s="165"/>
      <c r="D1085" s="166"/>
      <c r="E1085" s="209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114"/>
      <c r="B1086" s="208"/>
      <c r="C1086" s="165"/>
      <c r="D1086" s="166"/>
      <c r="E1086" s="209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114"/>
      <c r="B1087" s="208"/>
      <c r="C1087" s="165"/>
      <c r="D1087" s="166"/>
      <c r="E1087" s="209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54"/>
  <sheetViews>
    <sheetView view="pageBreakPreview" topLeftCell="A91" zoomScaleNormal="100" zoomScaleSheetLayoutView="100" workbookViewId="0">
      <selection activeCell="H109" sqref="H109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131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1.5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181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30" customHeight="1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3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8.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1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1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107"/>
      <c r="G19" s="124"/>
      <c r="H19" s="125"/>
    </row>
    <row r="20" spans="1:8" s="141" customFormat="1" ht="72" customHeight="1" x14ac:dyDescent="0.2">
      <c r="A20" s="144" t="s">
        <v>14</v>
      </c>
      <c r="B20" s="145" t="s">
        <v>74</v>
      </c>
      <c r="C20" s="148"/>
      <c r="D20" s="124"/>
      <c r="E20" s="124"/>
      <c r="F20" s="107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D16</f>
        <v>1</v>
      </c>
      <c r="E21" s="124"/>
      <c r="F21" s="94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+D17</f>
        <v>1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+D18</f>
        <v>1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57.75" customHeight="1" x14ac:dyDescent="0.2">
      <c r="A25" s="144" t="s">
        <v>15</v>
      </c>
      <c r="B25" s="145" t="s">
        <v>132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362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362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4"/>
      <c r="G28" s="124"/>
      <c r="H28" s="125"/>
    </row>
    <row r="29" spans="1:8" s="141" customFormat="1" ht="30" customHeight="1" x14ac:dyDescent="0.2">
      <c r="A29" s="144" t="s">
        <v>17</v>
      </c>
      <c r="B29" s="150" t="s">
        <v>69</v>
      </c>
      <c r="F29" s="107"/>
    </row>
    <row r="30" spans="1:8" s="141" customFormat="1" x14ac:dyDescent="0.2">
      <c r="A30" s="144"/>
      <c r="B30" s="150"/>
      <c r="C30" s="148" t="s">
        <v>23</v>
      </c>
      <c r="D30" s="240">
        <v>2</v>
      </c>
      <c r="E30" s="240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234" t="s">
        <v>338</v>
      </c>
      <c r="C32" s="152"/>
      <c r="D32" s="153"/>
      <c r="E32" s="153"/>
      <c r="F32" s="96"/>
      <c r="G32" s="153"/>
      <c r="H32" s="154">
        <f>SUM(H10:H30)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s="141" customFormat="1" ht="29.25" customHeight="1" x14ac:dyDescent="0.2">
      <c r="A36" s="144" t="s">
        <v>1</v>
      </c>
      <c r="B36" s="145" t="s">
        <v>45</v>
      </c>
      <c r="F36" s="107"/>
    </row>
    <row r="37" spans="1:8" s="141" customFormat="1" x14ac:dyDescent="0.2">
      <c r="A37" s="144"/>
      <c r="B37" s="145"/>
      <c r="C37" s="148" t="s">
        <v>12</v>
      </c>
      <c r="D37" s="124">
        <v>37</v>
      </c>
      <c r="E37" s="124"/>
      <c r="F37" s="94"/>
      <c r="G37" s="124"/>
      <c r="H37" s="125">
        <f>D37*F37</f>
        <v>0</v>
      </c>
    </row>
    <row r="38" spans="1:8" s="141" customFormat="1" x14ac:dyDescent="0.2">
      <c r="A38" s="144"/>
      <c r="B38" s="160"/>
      <c r="C38" s="148"/>
      <c r="D38" s="124"/>
      <c r="E38" s="124"/>
      <c r="F38" s="91"/>
      <c r="G38" s="124"/>
      <c r="H38" s="125"/>
    </row>
    <row r="39" spans="1:8" ht="25.5" x14ac:dyDescent="0.2">
      <c r="A39" s="144" t="s">
        <v>10</v>
      </c>
      <c r="B39" s="145" t="s">
        <v>91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45" t="s">
        <v>65</v>
      </c>
      <c r="C40" s="148"/>
      <c r="D40" s="124"/>
      <c r="E40" s="124"/>
      <c r="F40" s="91"/>
      <c r="G40" s="124"/>
      <c r="H40" s="125"/>
    </row>
    <row r="41" spans="1:8" ht="12.75" x14ac:dyDescent="0.2">
      <c r="A41" s="144"/>
      <c r="B41" s="161" t="s">
        <v>133</v>
      </c>
      <c r="C41" s="148" t="s">
        <v>12</v>
      </c>
      <c r="D41" s="124">
        <v>392</v>
      </c>
      <c r="E41" s="124"/>
      <c r="F41" s="94"/>
      <c r="G41" s="124"/>
      <c r="H41" s="125">
        <f t="shared" ref="H41:H43" si="0">D41*F41</f>
        <v>0</v>
      </c>
    </row>
    <row r="42" spans="1:8" ht="12.75" x14ac:dyDescent="0.2">
      <c r="A42" s="144"/>
      <c r="B42" s="145" t="s">
        <v>66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61" t="s">
        <v>134</v>
      </c>
      <c r="C43" s="148" t="s">
        <v>12</v>
      </c>
      <c r="D43" s="124">
        <v>8</v>
      </c>
      <c r="E43" s="124"/>
      <c r="F43" s="94"/>
      <c r="G43" s="124"/>
      <c r="H43" s="125">
        <f t="shared" si="0"/>
        <v>0</v>
      </c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/>
      <c r="B45" s="161"/>
      <c r="C45" s="148"/>
      <c r="D45" s="124"/>
      <c r="E45" s="124"/>
      <c r="F45" s="91"/>
      <c r="G45" s="124"/>
      <c r="H45" s="125"/>
    </row>
    <row r="46" spans="1:8" ht="12.75" x14ac:dyDescent="0.2">
      <c r="A46" s="144" t="s">
        <v>11</v>
      </c>
      <c r="B46" s="145" t="s">
        <v>21</v>
      </c>
      <c r="C46" s="148"/>
      <c r="D46" s="124"/>
      <c r="E46" s="124"/>
      <c r="F46" s="91"/>
      <c r="G46" s="124"/>
      <c r="H46" s="125"/>
    </row>
    <row r="47" spans="1:8" ht="12.75" x14ac:dyDescent="0.2">
      <c r="A47" s="144"/>
      <c r="B47" s="164" t="s">
        <v>135</v>
      </c>
      <c r="C47" s="148" t="s">
        <v>13</v>
      </c>
      <c r="D47" s="268">
        <f>181*0.8</f>
        <v>144.80000000000001</v>
      </c>
      <c r="E47" s="124"/>
      <c r="F47" s="94"/>
      <c r="G47" s="124"/>
      <c r="H47" s="125">
        <f t="shared" ref="H47" si="1">D47*F47</f>
        <v>0</v>
      </c>
    </row>
    <row r="48" spans="1:8" ht="12.75" x14ac:dyDescent="0.2">
      <c r="A48" s="144"/>
      <c r="B48" s="164"/>
      <c r="C48" s="148"/>
      <c r="D48" s="124"/>
      <c r="E48" s="124"/>
      <c r="F48" s="91"/>
      <c r="G48" s="124"/>
      <c r="H48" s="125"/>
    </row>
    <row r="49" spans="1:8" ht="63.75" x14ac:dyDescent="0.2">
      <c r="A49" s="144" t="s">
        <v>14</v>
      </c>
      <c r="B49" s="145" t="s">
        <v>81</v>
      </c>
    </row>
    <row r="50" spans="1:8" ht="12.75" x14ac:dyDescent="0.2">
      <c r="A50" s="144"/>
      <c r="B50" s="145"/>
      <c r="C50" s="148" t="s">
        <v>12</v>
      </c>
      <c r="D50" s="124">
        <v>15</v>
      </c>
      <c r="E50" s="124"/>
      <c r="F50" s="94"/>
      <c r="G50" s="124"/>
      <c r="H50" s="125">
        <f>D50*F50</f>
        <v>0</v>
      </c>
    </row>
    <row r="51" spans="1:8" ht="12.75" x14ac:dyDescent="0.2">
      <c r="B51" s="145"/>
      <c r="C51" s="148"/>
      <c r="D51" s="124"/>
      <c r="E51" s="124"/>
      <c r="F51" s="91"/>
      <c r="G51" s="124"/>
      <c r="H51" s="125"/>
    </row>
    <row r="52" spans="1:8" ht="44.25" customHeight="1" x14ac:dyDescent="0.2">
      <c r="A52" s="144" t="s">
        <v>15</v>
      </c>
      <c r="B52" s="145" t="s">
        <v>51</v>
      </c>
      <c r="C52" s="148"/>
      <c r="D52" s="124"/>
      <c r="E52" s="124"/>
      <c r="F52" s="91"/>
      <c r="G52" s="124"/>
      <c r="H52" s="125"/>
    </row>
    <row r="53" spans="1:8" ht="12.75" x14ac:dyDescent="0.2">
      <c r="A53" s="144"/>
      <c r="B53" s="145"/>
      <c r="C53" s="148" t="s">
        <v>12</v>
      </c>
      <c r="D53" s="124">
        <v>77</v>
      </c>
      <c r="E53" s="124"/>
      <c r="F53" s="94"/>
      <c r="G53" s="124"/>
      <c r="H53" s="125">
        <f>D53*F53</f>
        <v>0</v>
      </c>
    </row>
    <row r="54" spans="1:8" ht="12.75" x14ac:dyDescent="0.2">
      <c r="A54" s="144"/>
      <c r="B54" s="164"/>
      <c r="C54" s="148"/>
      <c r="D54" s="124"/>
      <c r="E54" s="124"/>
      <c r="F54" s="91"/>
      <c r="G54" s="124"/>
      <c r="H54" s="125"/>
    </row>
    <row r="55" spans="1:8" ht="58.5" customHeight="1" x14ac:dyDescent="0.2">
      <c r="A55" s="144" t="s">
        <v>17</v>
      </c>
      <c r="B55" s="145" t="s">
        <v>49</v>
      </c>
      <c r="C55" s="165"/>
      <c r="D55" s="166"/>
      <c r="E55" s="166"/>
      <c r="F55" s="91"/>
      <c r="G55" s="124"/>
      <c r="H55" s="125"/>
    </row>
    <row r="56" spans="1:8" ht="12.75" x14ac:dyDescent="0.2">
      <c r="A56" s="144"/>
      <c r="B56" s="145"/>
      <c r="C56" s="148" t="s">
        <v>12</v>
      </c>
      <c r="D56" s="124">
        <v>260</v>
      </c>
      <c r="E56" s="124"/>
      <c r="F56" s="94"/>
      <c r="G56" s="124"/>
      <c r="H56" s="125">
        <f>D56*F56</f>
        <v>0</v>
      </c>
    </row>
    <row r="57" spans="1:8" ht="12.75" x14ac:dyDescent="0.2">
      <c r="A57" s="144"/>
      <c r="B57" s="145"/>
      <c r="C57" s="148"/>
      <c r="D57" s="124"/>
      <c r="E57" s="124"/>
      <c r="F57" s="91"/>
      <c r="G57" s="124"/>
      <c r="H57" s="125"/>
    </row>
    <row r="58" spans="1:8" ht="12.75" x14ac:dyDescent="0.2">
      <c r="A58" s="144" t="s">
        <v>18</v>
      </c>
      <c r="B58" s="145" t="s">
        <v>64</v>
      </c>
      <c r="C58" s="148"/>
      <c r="D58" s="124"/>
      <c r="E58" s="124"/>
      <c r="F58" s="91"/>
      <c r="G58" s="124"/>
      <c r="H58" s="125"/>
    </row>
    <row r="59" spans="1:8" ht="12.75" x14ac:dyDescent="0.2">
      <c r="A59" s="144"/>
      <c r="B59" s="145"/>
      <c r="C59" s="148" t="s">
        <v>12</v>
      </c>
      <c r="D59" s="124">
        <v>100</v>
      </c>
      <c r="E59" s="124"/>
      <c r="F59" s="94"/>
      <c r="G59" s="124"/>
      <c r="H59" s="125">
        <f>D59*F59</f>
        <v>0</v>
      </c>
    </row>
    <row r="60" spans="1:8" ht="12.75" x14ac:dyDescent="0.2">
      <c r="A60" s="144"/>
      <c r="B60" s="145"/>
      <c r="C60" s="148"/>
      <c r="D60" s="124"/>
      <c r="E60" s="124"/>
      <c r="F60" s="91"/>
      <c r="G60" s="124"/>
      <c r="H60" s="125"/>
    </row>
    <row r="61" spans="1:8" s="167" customFormat="1" ht="46.5" customHeight="1" x14ac:dyDescent="0.2">
      <c r="A61" s="144" t="s">
        <v>19</v>
      </c>
      <c r="B61" s="145" t="s">
        <v>67</v>
      </c>
      <c r="C61" s="148"/>
      <c r="D61" s="124"/>
      <c r="E61" s="124"/>
      <c r="F61" s="91"/>
      <c r="G61" s="124"/>
      <c r="H61" s="125"/>
    </row>
    <row r="62" spans="1:8" s="167" customFormat="1" ht="12.75" x14ac:dyDescent="0.2">
      <c r="A62" s="144"/>
      <c r="B62" s="145"/>
      <c r="C62" s="148" t="s">
        <v>12</v>
      </c>
      <c r="D62" s="124">
        <v>40</v>
      </c>
      <c r="E62" s="124"/>
      <c r="F62" s="94"/>
      <c r="G62" s="124"/>
      <c r="H62" s="125">
        <f>D62*F62</f>
        <v>0</v>
      </c>
    </row>
    <row r="63" spans="1:8" s="167" customFormat="1" ht="12.75" x14ac:dyDescent="0.2">
      <c r="A63" s="144"/>
      <c r="B63" s="145"/>
      <c r="C63" s="148"/>
      <c r="D63" s="124"/>
      <c r="E63" s="124"/>
      <c r="F63" s="91"/>
      <c r="G63" s="124"/>
      <c r="H63" s="125"/>
    </row>
    <row r="64" spans="1:8" s="167" customFormat="1" ht="12.75" x14ac:dyDescent="0.2">
      <c r="A64" s="144" t="s">
        <v>20</v>
      </c>
      <c r="B64" s="145" t="s">
        <v>140</v>
      </c>
      <c r="C64" s="148"/>
      <c r="D64" s="124"/>
      <c r="E64" s="124"/>
      <c r="F64" s="91"/>
      <c r="G64" s="124"/>
      <c r="H64" s="125"/>
    </row>
    <row r="65" spans="1:8" s="167" customFormat="1" ht="12.75" x14ac:dyDescent="0.2">
      <c r="A65" s="144"/>
      <c r="B65" s="145"/>
      <c r="C65" s="148" t="s">
        <v>16</v>
      </c>
      <c r="D65" s="124">
        <v>58</v>
      </c>
      <c r="E65" s="124"/>
      <c r="F65" s="94"/>
      <c r="G65" s="124"/>
      <c r="H65" s="125">
        <f t="shared" ref="H65" si="2">D65*F65</f>
        <v>0</v>
      </c>
    </row>
    <row r="66" spans="1:8" s="167" customFormat="1" ht="12.75" x14ac:dyDescent="0.2">
      <c r="A66" s="144"/>
      <c r="B66" s="145"/>
      <c r="C66" s="148"/>
      <c r="D66" s="124"/>
      <c r="E66" s="124"/>
      <c r="F66" s="91"/>
      <c r="G66" s="124"/>
      <c r="H66" s="125"/>
    </row>
    <row r="67" spans="1:8" s="167" customFormat="1" ht="56.25" customHeight="1" x14ac:dyDescent="0.2">
      <c r="A67" s="144" t="s">
        <v>25</v>
      </c>
      <c r="B67" s="145" t="s">
        <v>107</v>
      </c>
      <c r="C67" s="148"/>
      <c r="D67" s="124"/>
      <c r="E67" s="124"/>
      <c r="F67" s="91"/>
      <c r="G67" s="124"/>
      <c r="H67" s="125"/>
    </row>
    <row r="68" spans="1:8" s="167" customFormat="1" ht="12.75" x14ac:dyDescent="0.2">
      <c r="A68" s="144"/>
      <c r="B68" s="145"/>
      <c r="C68" s="148" t="s">
        <v>12</v>
      </c>
      <c r="D68" s="240">
        <v>9</v>
      </c>
      <c r="F68" s="94"/>
      <c r="G68" s="124"/>
      <c r="H68" s="125">
        <f t="shared" ref="H68:H71" si="3">D68*F68</f>
        <v>0</v>
      </c>
    </row>
    <row r="69" spans="1:8" s="167" customFormat="1" ht="12.75" x14ac:dyDescent="0.2">
      <c r="A69" s="144"/>
      <c r="B69" s="145"/>
      <c r="C69" s="148"/>
      <c r="D69" s="240"/>
      <c r="F69" s="91"/>
      <c r="G69" s="124"/>
      <c r="H69" s="125"/>
    </row>
    <row r="70" spans="1:8" s="167" customFormat="1" ht="51" x14ac:dyDescent="0.2">
      <c r="A70" s="144" t="s">
        <v>26</v>
      </c>
      <c r="B70" s="145" t="s">
        <v>122</v>
      </c>
      <c r="C70" s="148"/>
      <c r="D70" s="124"/>
      <c r="E70" s="124"/>
      <c r="F70" s="91"/>
      <c r="G70" s="124"/>
      <c r="H70" s="125"/>
    </row>
    <row r="71" spans="1:8" s="167" customFormat="1" ht="12.75" x14ac:dyDescent="0.2">
      <c r="A71" s="144"/>
      <c r="B71" s="145"/>
      <c r="C71" s="148" t="s">
        <v>12</v>
      </c>
      <c r="D71" s="124">
        <v>57</v>
      </c>
      <c r="E71" s="124"/>
      <c r="F71" s="94"/>
      <c r="G71" s="124"/>
      <c r="H71" s="125">
        <f t="shared" si="3"/>
        <v>0</v>
      </c>
    </row>
    <row r="72" spans="1:8" s="167" customFormat="1" ht="12.75" x14ac:dyDescent="0.2">
      <c r="A72" s="144"/>
      <c r="B72" s="145"/>
      <c r="C72" s="148"/>
      <c r="D72" s="124"/>
      <c r="E72" s="124"/>
      <c r="F72" s="91"/>
      <c r="G72" s="124"/>
      <c r="H72" s="125"/>
    </row>
    <row r="73" spans="1:8" s="167" customFormat="1" ht="74.25" customHeight="1" x14ac:dyDescent="0.2">
      <c r="A73" s="144" t="s">
        <v>27</v>
      </c>
      <c r="B73" s="145" t="s">
        <v>108</v>
      </c>
      <c r="C73" s="148"/>
      <c r="D73" s="124"/>
      <c r="E73" s="124"/>
      <c r="F73" s="91"/>
      <c r="G73" s="124"/>
      <c r="H73" s="125"/>
    </row>
    <row r="74" spans="1:8" s="167" customFormat="1" ht="12.75" x14ac:dyDescent="0.2">
      <c r="A74" s="144"/>
      <c r="B74" s="145"/>
      <c r="C74" s="148" t="s">
        <v>13</v>
      </c>
      <c r="D74" s="240">
        <f>D10*4</f>
        <v>724</v>
      </c>
      <c r="E74" s="124"/>
      <c r="F74" s="94"/>
      <c r="G74" s="124"/>
      <c r="H74" s="125">
        <f t="shared" ref="H74" si="4">D74*F74</f>
        <v>0</v>
      </c>
    </row>
    <row r="75" spans="1:8" s="167" customFormat="1" ht="12.75" x14ac:dyDescent="0.2">
      <c r="A75" s="114"/>
      <c r="B75" s="145"/>
      <c r="C75" s="148"/>
      <c r="D75" s="240"/>
      <c r="E75" s="124"/>
      <c r="F75" s="91"/>
      <c r="G75" s="124"/>
      <c r="H75" s="125"/>
    </row>
    <row r="76" spans="1:8" s="167" customFormat="1" ht="25.5" x14ac:dyDescent="0.2">
      <c r="A76" s="144" t="s">
        <v>43</v>
      </c>
      <c r="B76" s="145" t="s">
        <v>46</v>
      </c>
      <c r="C76" s="148"/>
      <c r="D76" s="149"/>
      <c r="E76" s="124"/>
      <c r="F76" s="91"/>
      <c r="G76" s="124"/>
      <c r="H76" s="125"/>
    </row>
    <row r="77" spans="1:8" s="167" customFormat="1" ht="12.75" x14ac:dyDescent="0.2">
      <c r="B77" s="241" t="s">
        <v>136</v>
      </c>
      <c r="C77" s="148" t="s">
        <v>13</v>
      </c>
      <c r="D77" s="124">
        <f>37/0.2</f>
        <v>185</v>
      </c>
      <c r="E77" s="124"/>
      <c r="F77" s="94"/>
      <c r="G77" s="124"/>
      <c r="H77" s="125">
        <f t="shared" ref="H77" si="5">D77*F77</f>
        <v>0</v>
      </c>
    </row>
    <row r="78" spans="1:8" s="167" customFormat="1" ht="12.75" x14ac:dyDescent="0.2">
      <c r="B78" s="145"/>
      <c r="C78" s="148"/>
      <c r="D78" s="124"/>
      <c r="E78" s="124"/>
      <c r="F78" s="91"/>
      <c r="G78" s="124"/>
      <c r="H78" s="125"/>
    </row>
    <row r="79" spans="1:8" ht="30" customHeight="1" x14ac:dyDescent="0.2">
      <c r="A79" s="144" t="s">
        <v>139</v>
      </c>
      <c r="B79" s="145" t="s">
        <v>47</v>
      </c>
    </row>
    <row r="80" spans="1:8" ht="12.75" x14ac:dyDescent="0.2">
      <c r="A80" s="144"/>
      <c r="B80" s="145"/>
      <c r="C80" s="148" t="s">
        <v>13</v>
      </c>
      <c r="D80" s="124">
        <f>D77</f>
        <v>185</v>
      </c>
      <c r="E80" s="149"/>
      <c r="F80" s="94"/>
      <c r="G80" s="124"/>
      <c r="H80" s="125">
        <f>D80*F80</f>
        <v>0</v>
      </c>
    </row>
    <row r="81" spans="1:8" ht="12.75" x14ac:dyDescent="0.2">
      <c r="A81" s="144"/>
      <c r="B81" s="145"/>
      <c r="C81" s="148"/>
      <c r="D81" s="124"/>
      <c r="E81" s="149"/>
      <c r="F81" s="91"/>
      <c r="G81" s="124"/>
      <c r="H81" s="125"/>
    </row>
    <row r="82" spans="1:8" ht="13.5" thickBot="1" x14ac:dyDescent="0.25">
      <c r="A82" s="144"/>
      <c r="B82" s="169" t="s">
        <v>366</v>
      </c>
      <c r="C82" s="152"/>
      <c r="D82" s="170"/>
      <c r="E82" s="170"/>
      <c r="F82" s="96"/>
      <c r="G82" s="153"/>
      <c r="H82" s="154">
        <f>SUM(H37:H80)</f>
        <v>0</v>
      </c>
    </row>
    <row r="83" spans="1:8" ht="13.5" thickTop="1" x14ac:dyDescent="0.2">
      <c r="A83" s="144"/>
      <c r="B83" s="171"/>
      <c r="C83" s="156"/>
      <c r="D83" s="172"/>
      <c r="E83" s="172"/>
      <c r="F83" s="97"/>
      <c r="G83" s="157"/>
      <c r="H83" s="135"/>
    </row>
    <row r="84" spans="1:8" s="175" customFormat="1" ht="12.75" x14ac:dyDescent="0.2">
      <c r="A84" s="173" t="s">
        <v>31</v>
      </c>
      <c r="B84" s="174" t="s">
        <v>28</v>
      </c>
      <c r="C84" s="148"/>
      <c r="D84" s="149"/>
      <c r="E84" s="149"/>
      <c r="F84" s="91"/>
      <c r="G84" s="124"/>
      <c r="H84" s="125"/>
    </row>
    <row r="85" spans="1:8" ht="15.75" x14ac:dyDescent="0.2">
      <c r="A85" s="176"/>
      <c r="B85" s="177"/>
      <c r="C85" s="148"/>
      <c r="D85" s="149"/>
      <c r="E85" s="149"/>
      <c r="F85" s="91"/>
      <c r="G85" s="124"/>
      <c r="H85" s="125"/>
    </row>
    <row r="86" spans="1:8" ht="66.75" customHeight="1" x14ac:dyDescent="0.2">
      <c r="A86" s="178" t="s">
        <v>1</v>
      </c>
      <c r="B86" s="145" t="s">
        <v>85</v>
      </c>
    </row>
    <row r="87" spans="1:8" ht="12.75" x14ac:dyDescent="0.2">
      <c r="A87" s="178"/>
      <c r="B87" s="145"/>
      <c r="C87" s="148" t="s">
        <v>16</v>
      </c>
      <c r="D87" s="124">
        <f>D10</f>
        <v>181</v>
      </c>
      <c r="E87" s="124"/>
      <c r="F87" s="94"/>
      <c r="G87" s="124"/>
      <c r="H87" s="125">
        <f>D87*F87</f>
        <v>0</v>
      </c>
    </row>
    <row r="88" spans="1:8" ht="12.75" x14ac:dyDescent="0.2">
      <c r="A88" s="144"/>
      <c r="B88" s="145"/>
      <c r="C88" s="148"/>
      <c r="D88" s="124"/>
      <c r="E88" s="124"/>
      <c r="F88" s="98"/>
      <c r="G88" s="179"/>
      <c r="H88" s="125"/>
    </row>
    <row r="89" spans="1:8" ht="120" customHeight="1" x14ac:dyDescent="0.2">
      <c r="A89" s="144" t="s">
        <v>10</v>
      </c>
      <c r="B89" s="145" t="s">
        <v>137</v>
      </c>
      <c r="E89" s="124"/>
      <c r="F89" s="91"/>
      <c r="G89" s="124"/>
      <c r="H89" s="125"/>
    </row>
    <row r="90" spans="1:8" ht="12.75" x14ac:dyDescent="0.2">
      <c r="A90" s="144"/>
      <c r="B90" s="145" t="s">
        <v>37</v>
      </c>
      <c r="C90" s="148" t="s">
        <v>9</v>
      </c>
      <c r="D90" s="124">
        <v>2</v>
      </c>
      <c r="E90" s="124"/>
      <c r="F90" s="94"/>
      <c r="G90" s="124"/>
      <c r="H90" s="125">
        <f t="shared" ref="H90:H93" si="6">D90*F90</f>
        <v>0</v>
      </c>
    </row>
    <row r="91" spans="1:8" ht="18" customHeight="1" x14ac:dyDescent="0.2">
      <c r="A91" s="144"/>
      <c r="B91" s="145"/>
      <c r="C91" s="148"/>
      <c r="D91" s="124"/>
      <c r="E91" s="124"/>
      <c r="F91" s="91"/>
      <c r="G91" s="124"/>
      <c r="H91" s="125"/>
    </row>
    <row r="92" spans="1:8" ht="120.75" customHeight="1" x14ac:dyDescent="0.2">
      <c r="A92" s="144" t="s">
        <v>11</v>
      </c>
      <c r="B92" s="145" t="s">
        <v>138</v>
      </c>
      <c r="C92" s="148"/>
      <c r="D92" s="124"/>
      <c r="E92" s="124"/>
      <c r="F92" s="91"/>
      <c r="G92" s="124"/>
      <c r="H92" s="125"/>
    </row>
    <row r="93" spans="1:8" ht="12.75" x14ac:dyDescent="0.2">
      <c r="A93" s="144"/>
      <c r="B93" s="145" t="s">
        <v>37</v>
      </c>
      <c r="C93" s="148" t="s">
        <v>9</v>
      </c>
      <c r="D93" s="124">
        <v>1</v>
      </c>
      <c r="E93" s="124"/>
      <c r="F93" s="94"/>
      <c r="G93" s="124"/>
      <c r="H93" s="125">
        <f t="shared" si="6"/>
        <v>0</v>
      </c>
    </row>
    <row r="94" spans="1:8" ht="12.75" x14ac:dyDescent="0.2">
      <c r="A94" s="144"/>
      <c r="B94" s="145"/>
      <c r="C94" s="148"/>
      <c r="D94" s="124"/>
      <c r="E94" s="124"/>
      <c r="F94" s="91"/>
      <c r="G94" s="124"/>
      <c r="H94" s="125"/>
    </row>
    <row r="95" spans="1:8" ht="13.5" thickBot="1" x14ac:dyDescent="0.25">
      <c r="A95" s="144"/>
      <c r="B95" s="169" t="s">
        <v>324</v>
      </c>
      <c r="C95" s="152"/>
      <c r="D95" s="170"/>
      <c r="E95" s="170"/>
      <c r="F95" s="96"/>
      <c r="G95" s="153"/>
      <c r="H95" s="154">
        <f>SUM(H87:H93)</f>
        <v>0</v>
      </c>
    </row>
    <row r="96" spans="1:8" ht="13.5" thickTop="1" x14ac:dyDescent="0.2">
      <c r="A96" s="144"/>
      <c r="B96" s="171"/>
      <c r="C96" s="156"/>
      <c r="D96" s="172"/>
      <c r="E96" s="172"/>
      <c r="F96" s="97"/>
      <c r="G96" s="157"/>
      <c r="H96" s="135"/>
    </row>
    <row r="97" spans="1:14" s="175" customFormat="1" ht="12.75" x14ac:dyDescent="0.2">
      <c r="A97" s="173" t="s">
        <v>32</v>
      </c>
      <c r="B97" s="174" t="s">
        <v>33</v>
      </c>
      <c r="C97" s="156"/>
      <c r="D97" s="172"/>
      <c r="E97" s="172"/>
      <c r="F97" s="91"/>
      <c r="G97" s="124"/>
      <c r="H97" s="125"/>
    </row>
    <row r="98" spans="1:14" ht="12.75" x14ac:dyDescent="0.2">
      <c r="A98" s="144"/>
      <c r="B98" s="138"/>
      <c r="C98" s="148"/>
      <c r="D98" s="124"/>
      <c r="E98" s="124"/>
      <c r="F98" s="91"/>
      <c r="G98" s="124"/>
      <c r="H98" s="125"/>
    </row>
    <row r="99" spans="1:14" ht="25.5" x14ac:dyDescent="0.2">
      <c r="A99" s="144" t="s">
        <v>1</v>
      </c>
      <c r="B99" s="145" t="s">
        <v>41</v>
      </c>
    </row>
    <row r="100" spans="1:14" ht="12.75" x14ac:dyDescent="0.2">
      <c r="A100" s="144"/>
      <c r="B100" s="145"/>
      <c r="C100" s="148" t="s">
        <v>16</v>
      </c>
      <c r="D100" s="124">
        <f>D10</f>
        <v>181</v>
      </c>
      <c r="E100" s="124"/>
      <c r="F100" s="94"/>
      <c r="G100" s="124"/>
      <c r="H100" s="125">
        <f>D100*F100</f>
        <v>0</v>
      </c>
    </row>
    <row r="101" spans="1:14" ht="12.75" x14ac:dyDescent="0.2">
      <c r="A101" s="144"/>
      <c r="B101" s="145"/>
      <c r="C101" s="148"/>
      <c r="D101" s="124"/>
      <c r="E101" s="124"/>
      <c r="F101" s="98"/>
      <c r="G101" s="179"/>
      <c r="H101" s="125"/>
    </row>
    <row r="102" spans="1:14" ht="12.75" x14ac:dyDescent="0.2">
      <c r="A102" s="144" t="s">
        <v>10</v>
      </c>
      <c r="B102" s="145" t="s">
        <v>24</v>
      </c>
      <c r="C102" s="148" t="s">
        <v>23</v>
      </c>
      <c r="D102" s="124">
        <v>2</v>
      </c>
      <c r="E102" s="124"/>
      <c r="F102" s="99"/>
      <c r="G102" s="158"/>
      <c r="H102" s="125">
        <f>D102*F102</f>
        <v>0</v>
      </c>
    </row>
    <row r="103" spans="1:14" ht="12.75" x14ac:dyDescent="0.2">
      <c r="A103" s="144"/>
      <c r="B103" s="145"/>
      <c r="C103" s="148"/>
      <c r="D103" s="124"/>
      <c r="E103" s="124"/>
      <c r="F103" s="91"/>
      <c r="G103" s="124"/>
      <c r="H103" s="125"/>
    </row>
    <row r="104" spans="1:14" ht="12.75" x14ac:dyDescent="0.2">
      <c r="A104" s="144" t="s">
        <v>11</v>
      </c>
      <c r="B104" s="145" t="s">
        <v>22</v>
      </c>
      <c r="C104" s="148"/>
      <c r="D104" s="149"/>
      <c r="E104" s="149"/>
      <c r="F104" s="91"/>
      <c r="G104" s="124"/>
      <c r="H104" s="125"/>
      <c r="I104" s="180"/>
      <c r="J104" s="181"/>
      <c r="K104" s="182"/>
      <c r="L104" s="183"/>
      <c r="M104" s="183"/>
      <c r="N104" s="184"/>
    </row>
    <row r="105" spans="1:14" s="141" customFormat="1" x14ac:dyDescent="0.2">
      <c r="A105" s="144"/>
      <c r="B105" s="145" t="s">
        <v>141</v>
      </c>
      <c r="C105" s="148" t="s">
        <v>23</v>
      </c>
      <c r="D105" s="124">
        <v>9</v>
      </c>
      <c r="E105" s="124"/>
      <c r="F105" s="94"/>
      <c r="G105" s="124"/>
      <c r="H105" s="125">
        <f t="shared" ref="H105:H109" si="7">D105*F105</f>
        <v>0</v>
      </c>
    </row>
    <row r="106" spans="1:14" s="141" customFormat="1" x14ac:dyDescent="0.2">
      <c r="A106" s="144"/>
      <c r="B106" s="145"/>
      <c r="C106" s="148"/>
      <c r="D106" s="124"/>
      <c r="E106" s="124"/>
      <c r="F106" s="91"/>
      <c r="G106" s="124"/>
      <c r="H106" s="125"/>
    </row>
    <row r="107" spans="1:14" ht="12.75" x14ac:dyDescent="0.2">
      <c r="A107" s="144" t="s">
        <v>14</v>
      </c>
      <c r="B107" s="145" t="s">
        <v>84</v>
      </c>
      <c r="C107" s="148" t="s">
        <v>16</v>
      </c>
      <c r="D107" s="124">
        <f>+D100</f>
        <v>181</v>
      </c>
      <c r="E107" s="124"/>
      <c r="F107" s="94"/>
      <c r="G107" s="124"/>
      <c r="H107" s="125">
        <f t="shared" si="7"/>
        <v>0</v>
      </c>
    </row>
    <row r="108" spans="1:14" ht="12.75" x14ac:dyDescent="0.2">
      <c r="A108" s="144"/>
      <c r="B108" s="145"/>
      <c r="C108" s="148"/>
      <c r="D108" s="124"/>
      <c r="E108" s="124"/>
      <c r="F108" s="91"/>
      <c r="G108" s="124"/>
      <c r="H108" s="125"/>
    </row>
    <row r="109" spans="1:14" ht="12.75" x14ac:dyDescent="0.2">
      <c r="A109" s="144" t="s">
        <v>15</v>
      </c>
      <c r="B109" s="145" t="s">
        <v>44</v>
      </c>
      <c r="C109" s="148" t="s">
        <v>9</v>
      </c>
      <c r="D109" s="124">
        <v>3</v>
      </c>
      <c r="E109" s="124"/>
      <c r="F109" s="94"/>
      <c r="G109" s="124"/>
      <c r="H109" s="125">
        <f t="shared" si="7"/>
        <v>0</v>
      </c>
    </row>
    <row r="110" spans="1:14" ht="12.75" x14ac:dyDescent="0.2">
      <c r="A110" s="144"/>
      <c r="B110" s="145"/>
      <c r="C110" s="148"/>
      <c r="D110" s="124"/>
      <c r="E110" s="124"/>
      <c r="F110" s="91"/>
      <c r="G110" s="124"/>
      <c r="H110" s="125"/>
    </row>
    <row r="111" spans="1:14" ht="25.5" x14ac:dyDescent="0.2">
      <c r="A111" s="144" t="s">
        <v>17</v>
      </c>
      <c r="B111" s="145" t="s">
        <v>42</v>
      </c>
    </row>
    <row r="112" spans="1:14" ht="12.75" x14ac:dyDescent="0.2">
      <c r="A112" s="144"/>
      <c r="B112" s="145"/>
      <c r="C112" s="148" t="s">
        <v>16</v>
      </c>
      <c r="D112" s="124">
        <f>D107</f>
        <v>181</v>
      </c>
      <c r="E112" s="124"/>
      <c r="F112" s="94"/>
      <c r="G112" s="124"/>
      <c r="H112" s="125">
        <f>D112*F112</f>
        <v>0</v>
      </c>
    </row>
    <row r="113" spans="1:12" ht="12.75" x14ac:dyDescent="0.2">
      <c r="A113" s="144"/>
      <c r="B113" s="145"/>
      <c r="C113" s="148"/>
      <c r="D113" s="124"/>
      <c r="E113" s="124"/>
      <c r="F113" s="91"/>
      <c r="G113" s="124"/>
      <c r="H113" s="125"/>
    </row>
    <row r="114" spans="1:12" ht="44.25" customHeight="1" x14ac:dyDescent="0.2">
      <c r="A114" s="144" t="s">
        <v>18</v>
      </c>
      <c r="B114" s="145" t="s">
        <v>89</v>
      </c>
      <c r="C114" s="148"/>
      <c r="D114" s="124"/>
      <c r="E114" s="124"/>
      <c r="F114" s="91"/>
      <c r="G114" s="124"/>
      <c r="H114" s="125"/>
    </row>
    <row r="115" spans="1:12" ht="12.75" x14ac:dyDescent="0.2">
      <c r="A115" s="144"/>
      <c r="B115" s="145"/>
      <c r="C115" s="148" t="s">
        <v>16</v>
      </c>
      <c r="D115" s="124">
        <f>D107</f>
        <v>181</v>
      </c>
      <c r="E115" s="124"/>
      <c r="F115" s="94"/>
      <c r="G115" s="124"/>
      <c r="H115" s="125">
        <f>D115*F115</f>
        <v>0</v>
      </c>
    </row>
    <row r="116" spans="1:12" ht="12.75" x14ac:dyDescent="0.2">
      <c r="A116" s="144"/>
      <c r="B116" s="145"/>
      <c r="C116" s="148"/>
      <c r="D116" s="124"/>
      <c r="E116" s="124"/>
      <c r="F116" s="91"/>
      <c r="G116" s="124"/>
      <c r="H116" s="125"/>
    </row>
    <row r="117" spans="1:12" ht="13.5" thickBot="1" x14ac:dyDescent="0.25">
      <c r="A117" s="185"/>
      <c r="B117" s="169" t="s">
        <v>362</v>
      </c>
      <c r="C117" s="152"/>
      <c r="D117" s="170"/>
      <c r="E117" s="170"/>
      <c r="F117" s="101"/>
      <c r="G117" s="170"/>
      <c r="H117" s="154">
        <f>SUM(H100:H116)</f>
        <v>0</v>
      </c>
    </row>
    <row r="118" spans="1:12" ht="13.5" thickTop="1" x14ac:dyDescent="0.2">
      <c r="A118" s="185"/>
      <c r="B118" s="171"/>
      <c r="C118" s="156"/>
      <c r="D118" s="172"/>
      <c r="E118" s="172"/>
      <c r="F118" s="91"/>
      <c r="G118" s="124"/>
      <c r="H118" s="125"/>
    </row>
    <row r="119" spans="1:12" x14ac:dyDescent="0.2">
      <c r="A119" s="185"/>
      <c r="B119" s="171"/>
      <c r="C119" s="122"/>
      <c r="D119" s="186"/>
      <c r="E119" s="186"/>
      <c r="F119" s="97"/>
      <c r="G119" s="157"/>
      <c r="H119" s="187"/>
    </row>
    <row r="120" spans="1:12" x14ac:dyDescent="0.2">
      <c r="A120" s="185"/>
      <c r="B120" s="171"/>
      <c r="C120" s="122"/>
      <c r="D120" s="186"/>
      <c r="E120" s="186"/>
      <c r="F120" s="100"/>
      <c r="G120" s="158"/>
      <c r="H120" s="125"/>
    </row>
    <row r="121" spans="1:12" x14ac:dyDescent="0.2">
      <c r="A121" s="185"/>
      <c r="B121" s="171"/>
      <c r="C121" s="122"/>
      <c r="D121" s="186"/>
      <c r="E121" s="186"/>
      <c r="F121" s="97"/>
      <c r="G121" s="157"/>
      <c r="H121" s="125"/>
    </row>
    <row r="122" spans="1:12" s="175" customFormat="1" ht="12.75" x14ac:dyDescent="0.2">
      <c r="A122" s="185"/>
      <c r="B122" s="188"/>
      <c r="C122" s="156"/>
      <c r="D122" s="172"/>
      <c r="E122" s="172"/>
      <c r="F122" s="100"/>
      <c r="G122" s="158"/>
      <c r="H122" s="189"/>
      <c r="I122" s="190"/>
      <c r="J122" s="190"/>
      <c r="K122" s="190"/>
      <c r="L122" s="190"/>
    </row>
    <row r="123" spans="1:12" ht="13.5" thickBot="1" x14ac:dyDescent="0.25">
      <c r="A123" s="185"/>
      <c r="B123" s="191" t="s">
        <v>365</v>
      </c>
      <c r="C123" s="192"/>
      <c r="D123" s="193"/>
      <c r="E123" s="193"/>
      <c r="F123" s="102"/>
      <c r="G123" s="193"/>
      <c r="H123" s="194">
        <f>H117+H95+H82+H32</f>
        <v>0</v>
      </c>
      <c r="I123" s="195"/>
      <c r="J123" s="195"/>
      <c r="K123" s="195"/>
      <c r="L123" s="195"/>
    </row>
    <row r="124" spans="1:12" ht="12.75" x14ac:dyDescent="0.2">
      <c r="A124" s="185"/>
      <c r="B124" s="188"/>
      <c r="C124" s="156"/>
      <c r="D124" s="172"/>
      <c r="E124" s="172"/>
      <c r="F124" s="97"/>
      <c r="G124" s="157"/>
      <c r="H124" s="189"/>
      <c r="I124" s="195"/>
      <c r="J124" s="195"/>
      <c r="K124" s="195"/>
      <c r="L124" s="195"/>
    </row>
    <row r="125" spans="1:12" ht="12.75" x14ac:dyDescent="0.2">
      <c r="A125" s="196"/>
      <c r="B125" s="197"/>
      <c r="C125" s="198"/>
      <c r="D125" s="199"/>
      <c r="E125" s="199"/>
      <c r="F125" s="97"/>
      <c r="G125" s="157"/>
      <c r="H125" s="189"/>
      <c r="I125" s="195"/>
      <c r="J125" s="195"/>
      <c r="K125" s="195"/>
      <c r="L125" s="195"/>
    </row>
    <row r="126" spans="1:12" ht="12.75" x14ac:dyDescent="0.2">
      <c r="A126" s="196"/>
      <c r="B126" s="197"/>
      <c r="C126" s="198"/>
      <c r="D126" s="199"/>
      <c r="E126" s="200"/>
      <c r="F126" s="103"/>
      <c r="G126" s="201"/>
      <c r="H126" s="202"/>
      <c r="I126" s="195"/>
      <c r="J126" s="195"/>
      <c r="K126" s="195"/>
      <c r="L126" s="195"/>
    </row>
    <row r="127" spans="1:12" ht="12.75" x14ac:dyDescent="0.2">
      <c r="A127" s="196"/>
      <c r="B127" s="197"/>
      <c r="C127" s="198"/>
      <c r="D127" s="199"/>
      <c r="E127" s="200"/>
      <c r="F127" s="103"/>
      <c r="G127" s="201"/>
      <c r="H127" s="202"/>
      <c r="I127" s="195"/>
      <c r="J127" s="195"/>
      <c r="K127" s="195"/>
      <c r="L127" s="195"/>
    </row>
    <row r="128" spans="1:12" ht="12.75" x14ac:dyDescent="0.2">
      <c r="A128" s="196"/>
      <c r="B128" s="197"/>
      <c r="C128" s="198"/>
      <c r="D128" s="199"/>
      <c r="E128" s="200"/>
      <c r="F128" s="104"/>
      <c r="G128" s="203"/>
      <c r="H128" s="202"/>
      <c r="I128" s="195"/>
      <c r="J128" s="195"/>
      <c r="K128" s="195"/>
      <c r="L128" s="195"/>
    </row>
    <row r="129" spans="1:12" ht="12.75" x14ac:dyDescent="0.2">
      <c r="A129" s="196"/>
      <c r="B129" s="197"/>
      <c r="C129" s="198"/>
      <c r="D129" s="199"/>
      <c r="E129" s="200"/>
      <c r="I129" s="195"/>
      <c r="J129" s="195"/>
      <c r="K129" s="195"/>
      <c r="L129" s="195"/>
    </row>
    <row r="130" spans="1:12" ht="12.75" x14ac:dyDescent="0.2">
      <c r="A130" s="196"/>
      <c r="B130" s="197"/>
      <c r="C130" s="198"/>
      <c r="D130" s="199"/>
      <c r="E130" s="200"/>
      <c r="F130" s="105"/>
      <c r="G130" s="204"/>
      <c r="H130" s="202"/>
      <c r="I130" s="195"/>
      <c r="J130" s="195"/>
      <c r="K130" s="195"/>
      <c r="L130" s="195"/>
    </row>
    <row r="131" spans="1:12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2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2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2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2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2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2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2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2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2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2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2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2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2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1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1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1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1" ht="12.75" x14ac:dyDescent="0.2">
      <c r="A356" s="196"/>
      <c r="B356" s="197"/>
      <c r="C356" s="198"/>
      <c r="D356" s="199"/>
      <c r="E356" s="200"/>
      <c r="F356" s="106"/>
      <c r="G356" s="205"/>
      <c r="H356" s="206"/>
      <c r="I356" s="195"/>
      <c r="J356" s="195"/>
      <c r="K356" s="195"/>
    </row>
    <row r="357" spans="1:11" ht="12.75" x14ac:dyDescent="0.2">
      <c r="A357" s="196"/>
      <c r="B357" s="197"/>
      <c r="C357" s="198"/>
      <c r="D357" s="199"/>
      <c r="E357" s="200"/>
      <c r="F357" s="106"/>
      <c r="G357" s="205"/>
      <c r="H357" s="206"/>
      <c r="I357" s="195"/>
      <c r="J357" s="195"/>
      <c r="K357" s="195"/>
    </row>
    <row r="358" spans="1:11" ht="12.75" x14ac:dyDescent="0.2">
      <c r="A358" s="196"/>
      <c r="B358" s="197"/>
      <c r="C358" s="198"/>
      <c r="D358" s="199"/>
      <c r="E358" s="200"/>
      <c r="F358" s="106"/>
      <c r="G358" s="205"/>
      <c r="H358" s="206"/>
      <c r="I358" s="195"/>
      <c r="J358" s="195"/>
      <c r="K358" s="195"/>
    </row>
    <row r="359" spans="1:11" ht="12.75" x14ac:dyDescent="0.2">
      <c r="A359" s="196"/>
      <c r="B359" s="197"/>
      <c r="C359" s="198"/>
      <c r="D359" s="199"/>
      <c r="E359" s="200"/>
      <c r="F359" s="106"/>
      <c r="G359" s="205"/>
      <c r="H359" s="206"/>
      <c r="I359" s="195"/>
      <c r="J359" s="195"/>
      <c r="K359" s="195"/>
    </row>
    <row r="360" spans="1:11" ht="12.75" x14ac:dyDescent="0.2">
      <c r="A360" s="196"/>
      <c r="B360" s="197"/>
      <c r="C360" s="198"/>
      <c r="D360" s="199"/>
      <c r="E360" s="200"/>
      <c r="F360" s="106"/>
      <c r="G360" s="205"/>
      <c r="H360" s="206"/>
      <c r="I360" s="195"/>
      <c r="J360" s="195"/>
      <c r="K360" s="195"/>
    </row>
    <row r="361" spans="1:11" ht="12.75" x14ac:dyDescent="0.2">
      <c r="A361" s="196"/>
      <c r="B361" s="197"/>
      <c r="C361" s="198"/>
      <c r="D361" s="199"/>
      <c r="E361" s="200"/>
      <c r="F361" s="106"/>
      <c r="G361" s="205"/>
      <c r="H361" s="206"/>
      <c r="I361" s="195"/>
      <c r="J361" s="195"/>
      <c r="K361" s="195"/>
    </row>
    <row r="362" spans="1:11" ht="12.75" x14ac:dyDescent="0.2">
      <c r="A362" s="196"/>
      <c r="B362" s="197"/>
      <c r="C362" s="198"/>
      <c r="D362" s="199"/>
      <c r="E362" s="200"/>
      <c r="F362" s="106"/>
      <c r="G362" s="205"/>
      <c r="H362" s="206"/>
      <c r="I362" s="195"/>
      <c r="J362" s="195"/>
      <c r="K362" s="195"/>
    </row>
    <row r="363" spans="1:11" ht="12.75" x14ac:dyDescent="0.2">
      <c r="A363" s="196"/>
      <c r="B363" s="197"/>
      <c r="C363" s="198"/>
      <c r="D363" s="199"/>
      <c r="E363" s="200"/>
      <c r="F363" s="106"/>
      <c r="G363" s="205"/>
      <c r="H363" s="206"/>
      <c r="I363" s="195"/>
      <c r="J363" s="195"/>
      <c r="K363" s="195"/>
    </row>
    <row r="364" spans="1:11" ht="12.75" x14ac:dyDescent="0.2">
      <c r="A364" s="196"/>
      <c r="B364" s="197"/>
      <c r="C364" s="198"/>
      <c r="D364" s="199"/>
      <c r="E364" s="200"/>
      <c r="F364" s="106"/>
      <c r="G364" s="205"/>
      <c r="H364" s="206"/>
      <c r="I364" s="195"/>
      <c r="J364" s="195"/>
      <c r="K364" s="195"/>
    </row>
    <row r="365" spans="1:11" ht="12.75" x14ac:dyDescent="0.2">
      <c r="A365" s="196"/>
      <c r="B365" s="197"/>
      <c r="C365" s="198"/>
      <c r="D365" s="199"/>
      <c r="E365" s="200"/>
    </row>
    <row r="366" spans="1:11" ht="12.75" x14ac:dyDescent="0.2">
      <c r="A366" s="196"/>
      <c r="B366" s="197"/>
      <c r="C366" s="198"/>
      <c r="D366" s="199"/>
      <c r="E366" s="200"/>
    </row>
    <row r="367" spans="1:11" ht="12.75" x14ac:dyDescent="0.2">
      <c r="A367" s="196"/>
      <c r="B367" s="197"/>
      <c r="C367" s="198"/>
      <c r="D367" s="199"/>
      <c r="E367" s="200"/>
    </row>
    <row r="368" spans="1:11" ht="12.75" x14ac:dyDescent="0.2">
      <c r="A368" s="196"/>
      <c r="B368" s="197"/>
      <c r="C368" s="198"/>
      <c r="D368" s="199"/>
      <c r="E368" s="200"/>
    </row>
    <row r="369" spans="1:14" ht="12.75" x14ac:dyDescent="0.2">
      <c r="A369" s="196"/>
      <c r="B369" s="197"/>
      <c r="C369" s="198"/>
      <c r="D369" s="199"/>
      <c r="E369" s="200"/>
    </row>
    <row r="370" spans="1:14" ht="12.75" x14ac:dyDescent="0.2">
      <c r="A370" s="196"/>
      <c r="B370" s="197"/>
      <c r="C370" s="198"/>
      <c r="D370" s="199"/>
      <c r="E370" s="200"/>
    </row>
    <row r="371" spans="1:14" ht="12.75" x14ac:dyDescent="0.2">
      <c r="A371" s="196"/>
      <c r="B371" s="197"/>
      <c r="C371" s="198"/>
      <c r="D371" s="199"/>
      <c r="E371" s="200"/>
    </row>
    <row r="372" spans="1:14" ht="12.75" x14ac:dyDescent="0.2">
      <c r="A372" s="196"/>
      <c r="B372" s="197"/>
      <c r="C372" s="198"/>
      <c r="D372" s="199"/>
      <c r="E372" s="200"/>
    </row>
    <row r="373" spans="1:14" ht="12.75" x14ac:dyDescent="0.2">
      <c r="A373" s="196"/>
      <c r="B373" s="197"/>
      <c r="C373" s="198"/>
      <c r="D373" s="199"/>
      <c r="E373" s="200"/>
    </row>
    <row r="374" spans="1:14" ht="12.75" x14ac:dyDescent="0.2">
      <c r="A374" s="196"/>
      <c r="B374" s="197"/>
      <c r="C374" s="198"/>
      <c r="D374" s="199"/>
      <c r="E374" s="200"/>
    </row>
    <row r="375" spans="1:14" ht="12.75" x14ac:dyDescent="0.2">
      <c r="A375" s="196"/>
      <c r="B375" s="197"/>
      <c r="C375" s="198"/>
      <c r="D375" s="199"/>
      <c r="E375" s="200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196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196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196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196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196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196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196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196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196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207"/>
      <c r="B1094" s="197"/>
      <c r="C1094" s="198"/>
      <c r="D1094" s="199"/>
      <c r="E1094" s="200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207"/>
      <c r="B1095" s="197"/>
      <c r="C1095" s="198"/>
      <c r="D1095" s="199"/>
      <c r="E1095" s="200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207"/>
      <c r="B1096" s="197"/>
      <c r="C1096" s="198"/>
      <c r="D1096" s="199"/>
      <c r="E1096" s="200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207"/>
      <c r="B1097" s="197"/>
      <c r="C1097" s="198"/>
      <c r="D1097" s="199"/>
      <c r="E1097" s="200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207"/>
      <c r="B1098" s="197"/>
      <c r="C1098" s="198"/>
      <c r="D1098" s="199"/>
      <c r="E1098" s="200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207"/>
      <c r="B1099" s="197"/>
      <c r="C1099" s="198"/>
      <c r="D1099" s="199"/>
      <c r="E1099" s="200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207"/>
      <c r="B1100" s="197"/>
      <c r="C1100" s="198"/>
      <c r="D1100" s="199"/>
      <c r="E1100" s="200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207"/>
      <c r="B1101" s="197"/>
      <c r="C1101" s="198"/>
      <c r="D1101" s="199"/>
      <c r="E1101" s="200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207"/>
      <c r="B1102" s="197"/>
      <c r="C1102" s="198"/>
      <c r="D1102" s="199"/>
      <c r="E1102" s="200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  <row r="1546" spans="1:14" s="119" customFormat="1" ht="12.75" x14ac:dyDescent="0.2">
      <c r="A1546" s="114"/>
      <c r="B1546" s="208"/>
      <c r="C1546" s="165"/>
      <c r="D1546" s="166"/>
      <c r="E1546" s="209"/>
      <c r="F1546" s="90"/>
      <c r="H1546" s="120"/>
      <c r="I1546" s="1"/>
      <c r="J1546" s="1"/>
      <c r="K1546" s="1"/>
      <c r="L1546" s="1"/>
      <c r="M1546" s="1"/>
      <c r="N1546" s="1"/>
    </row>
    <row r="1547" spans="1:14" s="119" customFormat="1" ht="12.75" x14ac:dyDescent="0.2">
      <c r="A1547" s="114"/>
      <c r="B1547" s="208"/>
      <c r="C1547" s="165"/>
      <c r="D1547" s="166"/>
      <c r="E1547" s="209"/>
      <c r="F1547" s="90"/>
      <c r="H1547" s="120"/>
      <c r="I1547" s="1"/>
      <c r="J1547" s="1"/>
      <c r="K1547" s="1"/>
      <c r="L1547" s="1"/>
      <c r="M1547" s="1"/>
      <c r="N1547" s="1"/>
    </row>
    <row r="1548" spans="1:14" s="119" customFormat="1" ht="12.75" x14ac:dyDescent="0.2">
      <c r="A1548" s="114"/>
      <c r="B1548" s="208"/>
      <c r="C1548" s="165"/>
      <c r="D1548" s="166"/>
      <c r="E1548" s="209"/>
      <c r="F1548" s="90"/>
      <c r="H1548" s="120"/>
      <c r="I1548" s="1"/>
      <c r="J1548" s="1"/>
      <c r="K1548" s="1"/>
      <c r="L1548" s="1"/>
      <c r="M1548" s="1"/>
      <c r="N1548" s="1"/>
    </row>
    <row r="1549" spans="1:14" s="119" customFormat="1" ht="12.75" x14ac:dyDescent="0.2">
      <c r="A1549" s="114"/>
      <c r="B1549" s="208"/>
      <c r="C1549" s="165"/>
      <c r="D1549" s="166"/>
      <c r="E1549" s="209"/>
      <c r="F1549" s="90"/>
      <c r="H1549" s="120"/>
      <c r="I1549" s="1"/>
      <c r="J1549" s="1"/>
      <c r="K1549" s="1"/>
      <c r="L1549" s="1"/>
      <c r="M1549" s="1"/>
      <c r="N1549" s="1"/>
    </row>
    <row r="1550" spans="1:14" s="119" customFormat="1" ht="12.75" x14ac:dyDescent="0.2">
      <c r="A1550" s="114"/>
      <c r="B1550" s="208"/>
      <c r="C1550" s="165"/>
      <c r="D1550" s="166"/>
      <c r="E1550" s="209"/>
      <c r="F1550" s="90"/>
      <c r="H1550" s="120"/>
      <c r="I1550" s="1"/>
      <c r="J1550" s="1"/>
      <c r="K1550" s="1"/>
      <c r="L1550" s="1"/>
      <c r="M1550" s="1"/>
      <c r="N1550" s="1"/>
    </row>
    <row r="1551" spans="1:14" s="119" customFormat="1" ht="12.75" x14ac:dyDescent="0.2">
      <c r="A1551" s="114"/>
      <c r="B1551" s="208"/>
      <c r="C1551" s="165"/>
      <c r="D1551" s="166"/>
      <c r="E1551" s="209"/>
      <c r="F1551" s="90"/>
      <c r="H1551" s="120"/>
      <c r="I1551" s="1"/>
      <c r="J1551" s="1"/>
      <c r="K1551" s="1"/>
      <c r="L1551" s="1"/>
      <c r="M1551" s="1"/>
      <c r="N1551" s="1"/>
    </row>
    <row r="1552" spans="1:14" s="119" customFormat="1" ht="12.75" x14ac:dyDescent="0.2">
      <c r="A1552" s="114"/>
      <c r="B1552" s="208"/>
      <c r="C1552" s="165"/>
      <c r="D1552" s="166"/>
      <c r="E1552" s="209"/>
      <c r="F1552" s="90"/>
      <c r="H1552" s="120"/>
      <c r="I1552" s="1"/>
      <c r="J1552" s="1"/>
      <c r="K1552" s="1"/>
      <c r="L1552" s="1"/>
      <c r="M1552" s="1"/>
      <c r="N1552" s="1"/>
    </row>
    <row r="1553" spans="1:14" s="119" customFormat="1" ht="12.75" x14ac:dyDescent="0.2">
      <c r="A1553" s="114"/>
      <c r="B1553" s="208"/>
      <c r="C1553" s="165"/>
      <c r="D1553" s="166"/>
      <c r="E1553" s="209"/>
      <c r="F1553" s="90"/>
      <c r="H1553" s="120"/>
      <c r="I1553" s="1"/>
      <c r="J1553" s="1"/>
      <c r="K1553" s="1"/>
      <c r="L1553" s="1"/>
      <c r="M1553" s="1"/>
      <c r="N1553" s="1"/>
    </row>
    <row r="1554" spans="1:14" s="119" customFormat="1" ht="12.75" x14ac:dyDescent="0.2">
      <c r="A1554" s="114"/>
      <c r="B1554" s="208"/>
      <c r="C1554" s="165"/>
      <c r="D1554" s="166"/>
      <c r="E1554" s="209"/>
      <c r="F1554" s="90"/>
      <c r="H1554" s="120"/>
      <c r="I1554" s="1"/>
      <c r="J1554" s="1"/>
      <c r="K1554" s="1"/>
      <c r="L1554" s="1"/>
      <c r="M1554" s="1"/>
      <c r="N1554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50"/>
  <sheetViews>
    <sheetView view="pageBreakPreview" topLeftCell="A94" zoomScaleNormal="100" zoomScaleSheetLayoutView="100" workbookViewId="0">
      <selection activeCell="B110" sqref="B110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142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0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42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2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9.2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1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1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107"/>
      <c r="G19" s="124"/>
      <c r="H19" s="125"/>
    </row>
    <row r="20" spans="1:8" s="141" customFormat="1" ht="76.5" x14ac:dyDescent="0.2">
      <c r="A20" s="144" t="s">
        <v>14</v>
      </c>
      <c r="B20" s="145" t="s">
        <v>74</v>
      </c>
      <c r="C20" s="148"/>
      <c r="D20" s="124"/>
      <c r="E20" s="124"/>
      <c r="F20" s="107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D16</f>
        <v>1</v>
      </c>
      <c r="E21" s="124"/>
      <c r="F21" s="108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+D17</f>
        <v>1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+D18</f>
        <v>1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60" customHeight="1" x14ac:dyDescent="0.2">
      <c r="A25" s="144" t="s">
        <v>15</v>
      </c>
      <c r="B25" s="145" t="s">
        <v>143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84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84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s="141" customFormat="1" ht="30" customHeight="1" x14ac:dyDescent="0.2">
      <c r="A29" s="144" t="s">
        <v>17</v>
      </c>
      <c r="B29" s="150" t="s">
        <v>69</v>
      </c>
      <c r="F29" s="107"/>
    </row>
    <row r="30" spans="1:8" s="141" customFormat="1" x14ac:dyDescent="0.2">
      <c r="A30" s="144"/>
      <c r="B30" s="150"/>
      <c r="C30" s="148" t="s">
        <v>23</v>
      </c>
      <c r="D30" s="240">
        <v>0.5</v>
      </c>
      <c r="E30" s="240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234" t="s">
        <v>370</v>
      </c>
      <c r="C32" s="152"/>
      <c r="D32" s="153"/>
      <c r="E32" s="153"/>
      <c r="F32" s="96"/>
      <c r="G32" s="153"/>
      <c r="H32" s="154">
        <f>SUM(H10:H30)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s="141" customFormat="1" ht="25.5" x14ac:dyDescent="0.2">
      <c r="A36" s="144" t="s">
        <v>1</v>
      </c>
      <c r="B36" s="145" t="s">
        <v>45</v>
      </c>
      <c r="F36" s="107"/>
    </row>
    <row r="37" spans="1:8" s="141" customFormat="1" x14ac:dyDescent="0.2">
      <c r="A37" s="144"/>
      <c r="B37" s="160"/>
      <c r="C37" s="148" t="s">
        <v>12</v>
      </c>
      <c r="D37" s="124">
        <v>10.5</v>
      </c>
      <c r="E37" s="124"/>
      <c r="F37" s="94"/>
      <c r="G37" s="124"/>
      <c r="H37" s="125">
        <f>D37*F37</f>
        <v>0</v>
      </c>
    </row>
    <row r="38" spans="1:8" ht="25.5" x14ac:dyDescent="0.2">
      <c r="A38" s="144" t="s">
        <v>10</v>
      </c>
      <c r="B38" s="145" t="s">
        <v>91</v>
      </c>
      <c r="C38" s="148"/>
      <c r="D38" s="124"/>
      <c r="E38" s="124"/>
      <c r="F38" s="91"/>
      <c r="G38" s="124"/>
      <c r="H38" s="125"/>
    </row>
    <row r="39" spans="1:8" ht="12.75" x14ac:dyDescent="0.2">
      <c r="A39" s="144"/>
      <c r="B39" s="145" t="s">
        <v>65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61" t="s">
        <v>144</v>
      </c>
      <c r="C40" s="148" t="s">
        <v>12</v>
      </c>
      <c r="D40" s="124">
        <v>100</v>
      </c>
      <c r="E40" s="124"/>
      <c r="F40" s="94"/>
      <c r="G40" s="124"/>
      <c r="H40" s="125">
        <f t="shared" ref="H40:H42" si="0">D40*F40</f>
        <v>0</v>
      </c>
    </row>
    <row r="41" spans="1:8" ht="12.75" x14ac:dyDescent="0.2">
      <c r="A41" s="144"/>
      <c r="B41" s="145" t="s">
        <v>66</v>
      </c>
      <c r="C41" s="148"/>
      <c r="D41" s="124"/>
      <c r="E41" s="124"/>
      <c r="F41" s="91"/>
      <c r="G41" s="124"/>
      <c r="H41" s="125"/>
    </row>
    <row r="42" spans="1:8" ht="12.75" x14ac:dyDescent="0.2">
      <c r="A42" s="144"/>
      <c r="B42" s="161" t="s">
        <v>145</v>
      </c>
      <c r="C42" s="148" t="s">
        <v>12</v>
      </c>
      <c r="D42" s="124">
        <v>2</v>
      </c>
      <c r="E42" s="124"/>
      <c r="F42" s="94"/>
      <c r="G42" s="124"/>
      <c r="H42" s="125">
        <f t="shared" si="0"/>
        <v>0</v>
      </c>
    </row>
    <row r="43" spans="1:8" ht="12.75" x14ac:dyDescent="0.2">
      <c r="A43" s="144"/>
      <c r="B43" s="161"/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 t="s">
        <v>11</v>
      </c>
      <c r="B45" s="145" t="s">
        <v>21</v>
      </c>
      <c r="C45" s="148"/>
      <c r="D45" s="124"/>
      <c r="E45" s="124"/>
      <c r="F45" s="91"/>
      <c r="G45" s="124"/>
      <c r="H45" s="125"/>
    </row>
    <row r="46" spans="1:8" ht="12.75" x14ac:dyDescent="0.2">
      <c r="A46" s="144"/>
      <c r="B46" s="164" t="s">
        <v>146</v>
      </c>
      <c r="C46" s="148" t="s">
        <v>13</v>
      </c>
      <c r="D46" s="268">
        <f>42*0.8</f>
        <v>33.6</v>
      </c>
      <c r="E46" s="124"/>
      <c r="F46" s="94"/>
      <c r="G46" s="124"/>
      <c r="H46" s="125">
        <f t="shared" ref="H46" si="1">D46*F46</f>
        <v>0</v>
      </c>
    </row>
    <row r="47" spans="1:8" ht="12.75" x14ac:dyDescent="0.2">
      <c r="A47" s="144"/>
      <c r="B47" s="164"/>
      <c r="C47" s="148"/>
      <c r="D47" s="124"/>
      <c r="E47" s="124"/>
      <c r="F47" s="91"/>
      <c r="G47" s="124"/>
      <c r="H47" s="125"/>
    </row>
    <row r="48" spans="1:8" ht="63.75" x14ac:dyDescent="0.2">
      <c r="A48" s="144" t="s">
        <v>14</v>
      </c>
      <c r="B48" s="145" t="s">
        <v>81</v>
      </c>
    </row>
    <row r="49" spans="1:8" ht="12.75" x14ac:dyDescent="0.2">
      <c r="A49" s="144"/>
      <c r="B49" s="145"/>
      <c r="C49" s="148" t="s">
        <v>12</v>
      </c>
      <c r="D49" s="124">
        <v>3.5</v>
      </c>
      <c r="E49" s="124"/>
      <c r="F49" s="94"/>
      <c r="G49" s="124"/>
      <c r="H49" s="125">
        <f>D49*F49</f>
        <v>0</v>
      </c>
    </row>
    <row r="50" spans="1:8" ht="12.75" x14ac:dyDescent="0.2">
      <c r="B50" s="145"/>
      <c r="C50" s="148"/>
      <c r="D50" s="124"/>
      <c r="E50" s="124"/>
      <c r="F50" s="91"/>
      <c r="G50" s="124"/>
      <c r="H50" s="125"/>
    </row>
    <row r="51" spans="1:8" ht="46.5" customHeight="1" x14ac:dyDescent="0.2">
      <c r="A51" s="144" t="s">
        <v>15</v>
      </c>
      <c r="B51" s="145" t="s">
        <v>51</v>
      </c>
      <c r="C51" s="148"/>
      <c r="D51" s="124"/>
      <c r="E51" s="124"/>
      <c r="F51" s="91"/>
      <c r="G51" s="124"/>
      <c r="H51" s="125"/>
    </row>
    <row r="52" spans="1:8" ht="12.75" x14ac:dyDescent="0.2">
      <c r="A52" s="144"/>
      <c r="B52" s="145"/>
      <c r="C52" s="148" t="s">
        <v>12</v>
      </c>
      <c r="D52" s="124">
        <v>17.5</v>
      </c>
      <c r="E52" s="124"/>
      <c r="F52" s="94"/>
      <c r="G52" s="124"/>
      <c r="H52" s="125">
        <f>D52*F52</f>
        <v>0</v>
      </c>
    </row>
    <row r="53" spans="1:8" ht="12.75" x14ac:dyDescent="0.2">
      <c r="A53" s="144"/>
      <c r="B53" s="164"/>
      <c r="C53" s="148"/>
      <c r="D53" s="124"/>
      <c r="E53" s="124"/>
      <c r="F53" s="91"/>
      <c r="G53" s="124"/>
      <c r="H53" s="125"/>
    </row>
    <row r="54" spans="1:8" ht="55.5" customHeight="1" x14ac:dyDescent="0.2">
      <c r="A54" s="144" t="s">
        <v>17</v>
      </c>
      <c r="B54" s="145" t="s">
        <v>49</v>
      </c>
      <c r="C54" s="165"/>
      <c r="D54" s="166"/>
      <c r="E54" s="166"/>
      <c r="F54" s="91"/>
      <c r="G54" s="124"/>
      <c r="H54" s="125"/>
    </row>
    <row r="55" spans="1:8" ht="12.75" x14ac:dyDescent="0.2">
      <c r="A55" s="144"/>
      <c r="B55" s="145"/>
      <c r="C55" s="148" t="s">
        <v>12</v>
      </c>
      <c r="D55" s="124">
        <v>74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145"/>
      <c r="C56" s="148"/>
      <c r="D56" s="124"/>
      <c r="E56" s="124"/>
      <c r="F56" s="91"/>
      <c r="G56" s="124"/>
      <c r="H56" s="125"/>
    </row>
    <row r="57" spans="1:8" ht="12.75" x14ac:dyDescent="0.2">
      <c r="A57" s="144" t="s">
        <v>18</v>
      </c>
      <c r="B57" s="145" t="s">
        <v>64</v>
      </c>
      <c r="C57" s="148"/>
      <c r="D57" s="124"/>
      <c r="E57" s="124"/>
      <c r="F57" s="91"/>
      <c r="G57" s="124"/>
      <c r="H57" s="125"/>
    </row>
    <row r="58" spans="1:8" ht="12.75" x14ac:dyDescent="0.2">
      <c r="A58" s="144"/>
      <c r="B58" s="145"/>
      <c r="C58" s="148" t="s">
        <v>12</v>
      </c>
      <c r="D58" s="124">
        <v>20</v>
      </c>
      <c r="E58" s="124"/>
      <c r="F58" s="94"/>
      <c r="G58" s="124"/>
      <c r="H58" s="125">
        <f>D58*F58</f>
        <v>0</v>
      </c>
    </row>
    <row r="59" spans="1:8" ht="12.75" x14ac:dyDescent="0.2">
      <c r="A59" s="144"/>
      <c r="B59" s="145"/>
      <c r="C59" s="148"/>
      <c r="D59" s="124"/>
      <c r="E59" s="124"/>
      <c r="F59" s="91"/>
      <c r="G59" s="124"/>
      <c r="H59" s="125"/>
    </row>
    <row r="60" spans="1:8" s="167" customFormat="1" ht="51" customHeight="1" x14ac:dyDescent="0.2">
      <c r="A60" s="144" t="s">
        <v>19</v>
      </c>
      <c r="B60" s="145" t="s">
        <v>67</v>
      </c>
      <c r="C60" s="148"/>
      <c r="D60" s="124"/>
      <c r="E60" s="124"/>
      <c r="F60" s="91"/>
      <c r="G60" s="124"/>
      <c r="H60" s="125"/>
    </row>
    <row r="61" spans="1:8" s="167" customFormat="1" ht="12.75" x14ac:dyDescent="0.2">
      <c r="A61" s="144"/>
      <c r="B61" s="145"/>
      <c r="C61" s="148" t="s">
        <v>12</v>
      </c>
      <c r="D61" s="124">
        <v>8</v>
      </c>
      <c r="E61" s="124"/>
      <c r="F61" s="94"/>
      <c r="G61" s="124"/>
      <c r="H61" s="125">
        <f>D61*F61</f>
        <v>0</v>
      </c>
    </row>
    <row r="62" spans="1:8" s="167" customFormat="1" ht="12.75" x14ac:dyDescent="0.2">
      <c r="A62" s="144"/>
      <c r="B62" s="145"/>
      <c r="C62" s="148"/>
      <c r="D62" s="124"/>
      <c r="E62" s="124"/>
      <c r="F62" s="91"/>
      <c r="G62" s="124"/>
      <c r="H62" s="125"/>
    </row>
    <row r="63" spans="1:8" s="167" customFormat="1" ht="12.75" x14ac:dyDescent="0.2">
      <c r="A63" s="144" t="s">
        <v>20</v>
      </c>
      <c r="B63" s="145" t="s">
        <v>140</v>
      </c>
      <c r="C63" s="148"/>
      <c r="D63" s="124"/>
      <c r="E63" s="124"/>
      <c r="F63" s="91"/>
      <c r="G63" s="124"/>
      <c r="H63" s="125"/>
    </row>
    <row r="64" spans="1:8" s="167" customFormat="1" ht="12.75" x14ac:dyDescent="0.2">
      <c r="A64" s="144"/>
      <c r="B64" s="145"/>
      <c r="C64" s="148" t="s">
        <v>16</v>
      </c>
      <c r="D64" s="124">
        <v>15</v>
      </c>
      <c r="E64" s="124"/>
      <c r="F64" s="94"/>
      <c r="G64" s="124"/>
      <c r="H64" s="125">
        <f t="shared" ref="H64" si="2">D64*F64</f>
        <v>0</v>
      </c>
    </row>
    <row r="65" spans="1:8" s="167" customFormat="1" ht="12.75" x14ac:dyDescent="0.2">
      <c r="A65" s="144"/>
      <c r="B65" s="145"/>
      <c r="C65" s="148"/>
      <c r="D65" s="124"/>
      <c r="E65" s="124"/>
      <c r="F65" s="91"/>
      <c r="G65" s="124"/>
      <c r="H65" s="125"/>
    </row>
    <row r="66" spans="1:8" s="167" customFormat="1" ht="57" customHeight="1" x14ac:dyDescent="0.2">
      <c r="A66" s="144" t="s">
        <v>25</v>
      </c>
      <c r="B66" s="145" t="s">
        <v>107</v>
      </c>
      <c r="F66" s="292"/>
    </row>
    <row r="67" spans="1:8" s="167" customFormat="1" ht="12.75" x14ac:dyDescent="0.2">
      <c r="A67" s="144"/>
      <c r="B67" s="145"/>
      <c r="C67" s="148" t="s">
        <v>12</v>
      </c>
      <c r="D67" s="240">
        <v>1.3</v>
      </c>
      <c r="F67" s="94"/>
      <c r="G67" s="124"/>
      <c r="H67" s="125">
        <f t="shared" ref="H67:H70" si="3">D67*F67</f>
        <v>0</v>
      </c>
    </row>
    <row r="68" spans="1:8" s="167" customFormat="1" ht="12.75" x14ac:dyDescent="0.2">
      <c r="A68" s="144"/>
      <c r="B68" s="145"/>
      <c r="C68" s="148"/>
      <c r="D68" s="240"/>
      <c r="F68" s="91"/>
      <c r="G68" s="124"/>
      <c r="H68" s="125"/>
    </row>
    <row r="69" spans="1:8" s="167" customFormat="1" ht="52.5" customHeight="1" x14ac:dyDescent="0.2">
      <c r="A69" s="144" t="s">
        <v>26</v>
      </c>
      <c r="B69" s="145" t="s">
        <v>122</v>
      </c>
      <c r="C69" s="148"/>
      <c r="D69" s="124"/>
      <c r="E69" s="124"/>
      <c r="F69" s="91"/>
      <c r="G69" s="124"/>
      <c r="H69" s="125"/>
    </row>
    <row r="70" spans="1:8" s="167" customFormat="1" ht="12.75" x14ac:dyDescent="0.2">
      <c r="A70" s="144"/>
      <c r="B70" s="145"/>
      <c r="C70" s="148" t="s">
        <v>12</v>
      </c>
      <c r="D70" s="124">
        <v>7</v>
      </c>
      <c r="E70" s="124"/>
      <c r="F70" s="94"/>
      <c r="G70" s="124"/>
      <c r="H70" s="125">
        <f t="shared" si="3"/>
        <v>0</v>
      </c>
    </row>
    <row r="71" spans="1:8" s="167" customFormat="1" ht="12.75" x14ac:dyDescent="0.2">
      <c r="A71" s="144"/>
      <c r="B71" s="145"/>
      <c r="C71" s="148"/>
      <c r="D71" s="124"/>
      <c r="E71" s="124"/>
      <c r="F71" s="91"/>
      <c r="G71" s="124"/>
      <c r="H71" s="125"/>
    </row>
    <row r="72" spans="1:8" s="167" customFormat="1" ht="69.75" customHeight="1" x14ac:dyDescent="0.2">
      <c r="A72" s="144" t="s">
        <v>27</v>
      </c>
      <c r="B72" s="145" t="s">
        <v>108</v>
      </c>
      <c r="C72" s="148"/>
      <c r="D72" s="124"/>
      <c r="E72" s="124"/>
      <c r="F72" s="91"/>
      <c r="G72" s="124"/>
      <c r="H72" s="125"/>
    </row>
    <row r="73" spans="1:8" s="167" customFormat="1" ht="12.75" x14ac:dyDescent="0.2">
      <c r="A73" s="144"/>
      <c r="B73" s="145"/>
      <c r="C73" s="148" t="s">
        <v>13</v>
      </c>
      <c r="D73" s="240">
        <f>D10*4</f>
        <v>168</v>
      </c>
      <c r="E73" s="124"/>
      <c r="F73" s="94"/>
      <c r="G73" s="124"/>
      <c r="H73" s="125">
        <f t="shared" ref="H73" si="4">D73*F73</f>
        <v>0</v>
      </c>
    </row>
    <row r="74" spans="1:8" s="167" customFormat="1" ht="12.75" x14ac:dyDescent="0.2">
      <c r="A74" s="114"/>
      <c r="B74" s="145"/>
      <c r="C74" s="148"/>
      <c r="D74" s="240"/>
      <c r="E74" s="124"/>
      <c r="F74" s="91"/>
      <c r="G74" s="124"/>
      <c r="H74" s="125"/>
    </row>
    <row r="75" spans="1:8" s="167" customFormat="1" ht="27.75" customHeight="1" x14ac:dyDescent="0.2">
      <c r="A75" s="144" t="s">
        <v>43</v>
      </c>
      <c r="B75" s="145" t="s">
        <v>46</v>
      </c>
      <c r="C75" s="148"/>
      <c r="D75" s="149"/>
      <c r="E75" s="124"/>
      <c r="F75" s="91"/>
      <c r="G75" s="124"/>
      <c r="H75" s="125"/>
    </row>
    <row r="76" spans="1:8" s="167" customFormat="1" ht="12.75" x14ac:dyDescent="0.2">
      <c r="B76" s="241" t="s">
        <v>147</v>
      </c>
      <c r="C76" s="148" t="s">
        <v>13</v>
      </c>
      <c r="D76" s="124">
        <f>10.5/0.2</f>
        <v>52.5</v>
      </c>
      <c r="E76" s="124"/>
      <c r="F76" s="94"/>
      <c r="G76" s="124"/>
      <c r="H76" s="125">
        <f t="shared" ref="H76" si="5">D76*F76</f>
        <v>0</v>
      </c>
    </row>
    <row r="77" spans="1:8" s="167" customFormat="1" ht="12.75" x14ac:dyDescent="0.2">
      <c r="B77" s="145"/>
      <c r="C77" s="148"/>
      <c r="D77" s="124"/>
      <c r="E77" s="124"/>
      <c r="F77" s="91"/>
      <c r="G77" s="124"/>
      <c r="H77" s="125"/>
    </row>
    <row r="78" spans="1:8" ht="28.5" customHeight="1" x14ac:dyDescent="0.2">
      <c r="A78" s="144" t="s">
        <v>139</v>
      </c>
      <c r="B78" s="145" t="s">
        <v>47</v>
      </c>
    </row>
    <row r="79" spans="1:8" ht="12.75" x14ac:dyDescent="0.2">
      <c r="A79" s="144"/>
      <c r="B79" s="145"/>
      <c r="C79" s="148" t="s">
        <v>13</v>
      </c>
      <c r="D79" s="124">
        <f>D76</f>
        <v>52.5</v>
      </c>
      <c r="E79" s="149"/>
      <c r="F79" s="94"/>
      <c r="G79" s="124"/>
      <c r="H79" s="125">
        <f>D79*F79</f>
        <v>0</v>
      </c>
    </row>
    <row r="80" spans="1:8" ht="12.75" x14ac:dyDescent="0.2">
      <c r="A80" s="144"/>
      <c r="B80" s="145"/>
      <c r="C80" s="148"/>
      <c r="D80" s="124"/>
      <c r="E80" s="149"/>
      <c r="F80" s="91"/>
      <c r="G80" s="124"/>
      <c r="H80" s="125"/>
    </row>
    <row r="81" spans="1:8" ht="13.5" thickBot="1" x14ac:dyDescent="0.25">
      <c r="A81" s="144"/>
      <c r="B81" s="169" t="s">
        <v>369</v>
      </c>
      <c r="C81" s="152"/>
      <c r="D81" s="170"/>
      <c r="E81" s="170"/>
      <c r="F81" s="96"/>
      <c r="G81" s="153"/>
      <c r="H81" s="154">
        <f>SUM(H37:H79)</f>
        <v>0</v>
      </c>
    </row>
    <row r="82" spans="1:8" ht="13.5" thickTop="1" x14ac:dyDescent="0.2">
      <c r="A82" s="144"/>
      <c r="B82" s="171"/>
      <c r="C82" s="156"/>
      <c r="D82" s="172"/>
      <c r="E82" s="172"/>
      <c r="F82" s="97"/>
      <c r="G82" s="157"/>
      <c r="H82" s="135"/>
    </row>
    <row r="83" spans="1:8" s="175" customFormat="1" ht="12.75" x14ac:dyDescent="0.2">
      <c r="A83" s="173" t="s">
        <v>31</v>
      </c>
      <c r="B83" s="174" t="s">
        <v>28</v>
      </c>
      <c r="C83" s="148"/>
      <c r="D83" s="149"/>
      <c r="E83" s="149"/>
      <c r="F83" s="91"/>
      <c r="G83" s="124"/>
      <c r="H83" s="125"/>
    </row>
    <row r="84" spans="1:8" ht="15.75" x14ac:dyDescent="0.2">
      <c r="A84" s="176"/>
      <c r="B84" s="177"/>
      <c r="C84" s="148"/>
      <c r="D84" s="149"/>
      <c r="E84" s="149"/>
      <c r="F84" s="91"/>
      <c r="G84" s="124"/>
      <c r="H84" s="125"/>
    </row>
    <row r="85" spans="1:8" ht="69.75" customHeight="1" x14ac:dyDescent="0.2">
      <c r="A85" s="178" t="s">
        <v>1</v>
      </c>
      <c r="B85" s="145" t="s">
        <v>85</v>
      </c>
    </row>
    <row r="86" spans="1:8" ht="12.75" x14ac:dyDescent="0.2">
      <c r="A86" s="178"/>
      <c r="B86" s="145"/>
      <c r="C86" s="148" t="s">
        <v>16</v>
      </c>
      <c r="D86" s="124">
        <f>D10</f>
        <v>42</v>
      </c>
      <c r="E86" s="124"/>
      <c r="F86" s="94"/>
      <c r="G86" s="124"/>
      <c r="H86" s="125">
        <f>D86*F86</f>
        <v>0</v>
      </c>
    </row>
    <row r="87" spans="1:8" ht="12.75" x14ac:dyDescent="0.2">
      <c r="A87" s="144"/>
      <c r="B87" s="145"/>
      <c r="C87" s="148"/>
      <c r="D87" s="124"/>
      <c r="E87" s="124"/>
      <c r="F87" s="98"/>
      <c r="G87" s="179"/>
      <c r="H87" s="125"/>
    </row>
    <row r="88" spans="1:8" ht="120.75" customHeight="1" x14ac:dyDescent="0.2">
      <c r="A88" s="144" t="s">
        <v>10</v>
      </c>
      <c r="B88" s="145" t="s">
        <v>148</v>
      </c>
      <c r="E88" s="124"/>
      <c r="F88" s="91"/>
      <c r="G88" s="124"/>
      <c r="H88" s="125"/>
    </row>
    <row r="89" spans="1:8" ht="12.75" x14ac:dyDescent="0.2">
      <c r="A89" s="144"/>
      <c r="B89" s="145" t="s">
        <v>37</v>
      </c>
      <c r="C89" s="148" t="s">
        <v>9</v>
      </c>
      <c r="D89" s="124">
        <v>2</v>
      </c>
      <c r="E89" s="124"/>
      <c r="F89" s="94"/>
      <c r="G89" s="124"/>
      <c r="H89" s="125">
        <f t="shared" ref="H89" si="6">D89*F89</f>
        <v>0</v>
      </c>
    </row>
    <row r="90" spans="1:8" ht="12.75" x14ac:dyDescent="0.2">
      <c r="A90" s="144"/>
      <c r="B90" s="145"/>
      <c r="C90" s="148"/>
      <c r="D90" s="124"/>
      <c r="E90" s="124"/>
      <c r="F90" s="91"/>
      <c r="G90" s="124"/>
      <c r="H90" s="125"/>
    </row>
    <row r="91" spans="1:8" ht="13.5" thickBot="1" x14ac:dyDescent="0.25">
      <c r="A91" s="144"/>
      <c r="B91" s="169" t="s">
        <v>307</v>
      </c>
      <c r="C91" s="152"/>
      <c r="D91" s="170"/>
      <c r="E91" s="170"/>
      <c r="F91" s="96"/>
      <c r="G91" s="153"/>
      <c r="H91" s="154">
        <f>SUM(H86:H89)</f>
        <v>0</v>
      </c>
    </row>
    <row r="92" spans="1:8" ht="13.5" thickTop="1" x14ac:dyDescent="0.2">
      <c r="A92" s="144"/>
      <c r="B92" s="171"/>
      <c r="C92" s="156"/>
      <c r="D92" s="172"/>
      <c r="E92" s="172"/>
      <c r="F92" s="97"/>
      <c r="G92" s="157"/>
      <c r="H92" s="135"/>
    </row>
    <row r="93" spans="1:8" s="175" customFormat="1" ht="12.75" x14ac:dyDescent="0.2">
      <c r="A93" s="173" t="s">
        <v>32</v>
      </c>
      <c r="B93" s="174" t="s">
        <v>33</v>
      </c>
      <c r="C93" s="156"/>
      <c r="D93" s="172"/>
      <c r="E93" s="172"/>
      <c r="F93" s="91"/>
      <c r="G93" s="124"/>
      <c r="H93" s="125"/>
    </row>
    <row r="94" spans="1:8" ht="12.75" x14ac:dyDescent="0.2">
      <c r="A94" s="144"/>
      <c r="B94" s="138"/>
      <c r="C94" s="148"/>
      <c r="D94" s="124"/>
      <c r="E94" s="124"/>
      <c r="F94" s="91"/>
      <c r="G94" s="124"/>
      <c r="H94" s="125"/>
    </row>
    <row r="95" spans="1:8" ht="25.5" x14ac:dyDescent="0.2">
      <c r="A95" s="144" t="s">
        <v>1</v>
      </c>
      <c r="B95" s="145" t="s">
        <v>41</v>
      </c>
    </row>
    <row r="96" spans="1:8" ht="12.75" x14ac:dyDescent="0.2">
      <c r="A96" s="144"/>
      <c r="B96" s="145"/>
      <c r="C96" s="148" t="s">
        <v>16</v>
      </c>
      <c r="D96" s="124">
        <f>D10</f>
        <v>42</v>
      </c>
      <c r="E96" s="124"/>
      <c r="F96" s="94"/>
      <c r="G96" s="124"/>
      <c r="H96" s="125">
        <f>D96*F96</f>
        <v>0</v>
      </c>
    </row>
    <row r="97" spans="1:14" ht="12.75" x14ac:dyDescent="0.2">
      <c r="A97" s="144"/>
      <c r="B97" s="145"/>
      <c r="C97" s="148"/>
      <c r="D97" s="124"/>
      <c r="E97" s="124"/>
      <c r="F97" s="98"/>
      <c r="G97" s="179"/>
      <c r="H97" s="125"/>
    </row>
    <row r="98" spans="1:14" ht="12.75" x14ac:dyDescent="0.2">
      <c r="A98" s="144" t="s">
        <v>10</v>
      </c>
      <c r="B98" s="145" t="s">
        <v>24</v>
      </c>
      <c r="C98" s="148" t="s">
        <v>23</v>
      </c>
      <c r="D98" s="124">
        <v>0.5</v>
      </c>
      <c r="E98" s="124"/>
      <c r="F98" s="99"/>
      <c r="G98" s="158"/>
      <c r="H98" s="125">
        <f>D98*F98</f>
        <v>0</v>
      </c>
    </row>
    <row r="99" spans="1:14" ht="12.75" x14ac:dyDescent="0.2">
      <c r="A99" s="144"/>
      <c r="B99" s="145"/>
      <c r="C99" s="148"/>
      <c r="D99" s="124"/>
      <c r="E99" s="124"/>
      <c r="F99" s="91"/>
      <c r="G99" s="124"/>
      <c r="H99" s="125"/>
    </row>
    <row r="100" spans="1:14" ht="12.75" x14ac:dyDescent="0.2">
      <c r="A100" s="144" t="s">
        <v>11</v>
      </c>
      <c r="B100" s="145" t="s">
        <v>22</v>
      </c>
      <c r="C100" s="148"/>
      <c r="D100" s="149"/>
      <c r="E100" s="149"/>
      <c r="F100" s="91"/>
      <c r="G100" s="124"/>
      <c r="H100" s="125"/>
      <c r="I100" s="180"/>
      <c r="J100" s="181"/>
      <c r="K100" s="182"/>
      <c r="L100" s="183"/>
      <c r="M100" s="183"/>
      <c r="N100" s="184"/>
    </row>
    <row r="101" spans="1:14" s="141" customFormat="1" x14ac:dyDescent="0.2">
      <c r="A101" s="144"/>
      <c r="B101" s="145" t="s">
        <v>149</v>
      </c>
      <c r="C101" s="148" t="s">
        <v>23</v>
      </c>
      <c r="D101" s="124">
        <v>2</v>
      </c>
      <c r="E101" s="124"/>
      <c r="F101" s="94"/>
      <c r="G101" s="124"/>
      <c r="H101" s="125">
        <f t="shared" ref="H101:H105" si="7">D101*F101</f>
        <v>0</v>
      </c>
    </row>
    <row r="102" spans="1:14" s="141" customFormat="1" x14ac:dyDescent="0.2">
      <c r="A102" s="144"/>
      <c r="B102" s="145"/>
      <c r="C102" s="148"/>
      <c r="D102" s="124"/>
      <c r="E102" s="124"/>
      <c r="F102" s="91"/>
      <c r="G102" s="124"/>
      <c r="H102" s="125"/>
    </row>
    <row r="103" spans="1:14" ht="12.75" x14ac:dyDescent="0.2">
      <c r="A103" s="144" t="s">
        <v>14</v>
      </c>
      <c r="B103" s="145" t="s">
        <v>84</v>
      </c>
      <c r="C103" s="148" t="s">
        <v>16</v>
      </c>
      <c r="D103" s="124">
        <f>+D96</f>
        <v>42</v>
      </c>
      <c r="E103" s="124"/>
      <c r="F103" s="94"/>
      <c r="G103" s="124"/>
      <c r="H103" s="125">
        <f t="shared" si="7"/>
        <v>0</v>
      </c>
    </row>
    <row r="104" spans="1:14" ht="12.75" x14ac:dyDescent="0.2">
      <c r="A104" s="144"/>
      <c r="B104" s="145"/>
      <c r="C104" s="148"/>
      <c r="D104" s="124"/>
      <c r="E104" s="124"/>
      <c r="F104" s="91"/>
      <c r="G104" s="124"/>
      <c r="H104" s="125"/>
    </row>
    <row r="105" spans="1:14" ht="12.75" x14ac:dyDescent="0.2">
      <c r="A105" s="144" t="s">
        <v>15</v>
      </c>
      <c r="B105" s="145" t="s">
        <v>44</v>
      </c>
      <c r="C105" s="148" t="s">
        <v>9</v>
      </c>
      <c r="D105" s="124">
        <v>2</v>
      </c>
      <c r="E105" s="124"/>
      <c r="F105" s="94"/>
      <c r="G105" s="124"/>
      <c r="H105" s="125">
        <f t="shared" si="7"/>
        <v>0</v>
      </c>
    </row>
    <row r="106" spans="1:14" ht="12.75" x14ac:dyDescent="0.2">
      <c r="A106" s="144"/>
      <c r="B106" s="145"/>
      <c r="C106" s="148"/>
      <c r="D106" s="124"/>
      <c r="E106" s="124"/>
      <c r="F106" s="91"/>
      <c r="G106" s="124"/>
      <c r="H106" s="125"/>
    </row>
    <row r="107" spans="1:14" ht="25.5" x14ac:dyDescent="0.2">
      <c r="A107" s="144" t="s">
        <v>17</v>
      </c>
      <c r="B107" s="145" t="s">
        <v>42</v>
      </c>
    </row>
    <row r="108" spans="1:14" ht="12.75" x14ac:dyDescent="0.2">
      <c r="A108" s="144"/>
      <c r="B108" s="145"/>
      <c r="C108" s="148" t="s">
        <v>16</v>
      </c>
      <c r="D108" s="124">
        <f>D103</f>
        <v>42</v>
      </c>
      <c r="E108" s="124"/>
      <c r="F108" s="94"/>
      <c r="G108" s="124"/>
      <c r="H108" s="125">
        <f>D108*F108</f>
        <v>0</v>
      </c>
    </row>
    <row r="109" spans="1:14" ht="12.75" x14ac:dyDescent="0.2">
      <c r="A109" s="144"/>
      <c r="B109" s="145"/>
      <c r="C109" s="148"/>
      <c r="D109" s="124"/>
      <c r="E109" s="124"/>
      <c r="F109" s="91"/>
      <c r="G109" s="124"/>
      <c r="H109" s="125"/>
    </row>
    <row r="110" spans="1:14" ht="45" customHeight="1" x14ac:dyDescent="0.2">
      <c r="A110" s="144" t="s">
        <v>18</v>
      </c>
      <c r="B110" s="145" t="s">
        <v>89</v>
      </c>
      <c r="C110" s="148"/>
      <c r="D110" s="124"/>
      <c r="E110" s="124"/>
      <c r="F110" s="91"/>
      <c r="G110" s="124"/>
      <c r="H110" s="125"/>
    </row>
    <row r="111" spans="1:14" ht="12.75" x14ac:dyDescent="0.2">
      <c r="A111" s="144"/>
      <c r="B111" s="145"/>
      <c r="C111" s="148" t="s">
        <v>16</v>
      </c>
      <c r="D111" s="124">
        <f>D103</f>
        <v>42</v>
      </c>
      <c r="E111" s="124"/>
      <c r="F111" s="94"/>
      <c r="G111" s="124"/>
      <c r="H111" s="125">
        <f>D111*F111</f>
        <v>0</v>
      </c>
    </row>
    <row r="112" spans="1:14" ht="12.75" x14ac:dyDescent="0.2">
      <c r="A112" s="144"/>
      <c r="B112" s="145"/>
      <c r="C112" s="148"/>
      <c r="D112" s="124"/>
      <c r="E112" s="124"/>
      <c r="F112" s="91"/>
      <c r="G112" s="124"/>
      <c r="H112" s="125"/>
    </row>
    <row r="113" spans="1:12" ht="13.5" thickBot="1" x14ac:dyDescent="0.25">
      <c r="A113" s="185"/>
      <c r="B113" s="169" t="s">
        <v>367</v>
      </c>
      <c r="C113" s="152"/>
      <c r="D113" s="170"/>
      <c r="E113" s="170"/>
      <c r="F113" s="101"/>
      <c r="G113" s="170"/>
      <c r="H113" s="154">
        <f>SUM(H96:H112)</f>
        <v>0</v>
      </c>
    </row>
    <row r="114" spans="1:12" ht="13.5" thickTop="1" x14ac:dyDescent="0.2">
      <c r="A114" s="185"/>
      <c r="B114" s="171"/>
      <c r="C114" s="156"/>
      <c r="D114" s="172"/>
      <c r="E114" s="172"/>
      <c r="F114" s="91"/>
      <c r="G114" s="124"/>
      <c r="H114" s="125"/>
    </row>
    <row r="115" spans="1:12" x14ac:dyDescent="0.2">
      <c r="A115" s="185"/>
      <c r="B115" s="171"/>
      <c r="C115" s="122"/>
      <c r="D115" s="186"/>
      <c r="E115" s="186"/>
      <c r="F115" s="97"/>
      <c r="G115" s="157"/>
      <c r="H115" s="187"/>
    </row>
    <row r="116" spans="1:12" x14ac:dyDescent="0.2">
      <c r="A116" s="185"/>
      <c r="B116" s="171"/>
      <c r="C116" s="122"/>
      <c r="D116" s="186"/>
      <c r="E116" s="186"/>
      <c r="F116" s="100"/>
      <c r="G116" s="158"/>
      <c r="H116" s="125"/>
    </row>
    <row r="117" spans="1:12" x14ac:dyDescent="0.2">
      <c r="A117" s="185"/>
      <c r="B117" s="171"/>
      <c r="C117" s="122"/>
      <c r="D117" s="186"/>
      <c r="E117" s="186"/>
      <c r="F117" s="97"/>
      <c r="G117" s="157"/>
      <c r="H117" s="125"/>
    </row>
    <row r="118" spans="1:12" s="175" customFormat="1" ht="12.75" x14ac:dyDescent="0.2">
      <c r="A118" s="185"/>
      <c r="B118" s="188"/>
      <c r="C118" s="156"/>
      <c r="D118" s="172"/>
      <c r="E118" s="172"/>
      <c r="F118" s="100"/>
      <c r="G118" s="158"/>
      <c r="H118" s="189"/>
      <c r="I118" s="190"/>
      <c r="J118" s="190"/>
      <c r="K118" s="190"/>
      <c r="L118" s="190"/>
    </row>
    <row r="119" spans="1:12" ht="13.5" thickBot="1" x14ac:dyDescent="0.25">
      <c r="A119" s="185"/>
      <c r="B119" s="191" t="s">
        <v>368</v>
      </c>
      <c r="C119" s="192"/>
      <c r="D119" s="193"/>
      <c r="E119" s="193"/>
      <c r="F119" s="102"/>
      <c r="G119" s="193"/>
      <c r="H119" s="194">
        <f>H113+H91+H81+H32</f>
        <v>0</v>
      </c>
      <c r="I119" s="195"/>
      <c r="J119" s="195"/>
      <c r="K119" s="195"/>
      <c r="L119" s="195"/>
    </row>
    <row r="120" spans="1:12" ht="12.75" x14ac:dyDescent="0.2">
      <c r="A120" s="185"/>
      <c r="B120" s="188"/>
      <c r="C120" s="156"/>
      <c r="D120" s="172"/>
      <c r="E120" s="172"/>
      <c r="F120" s="97"/>
      <c r="G120" s="157"/>
      <c r="H120" s="189"/>
      <c r="I120" s="195"/>
      <c r="J120" s="195"/>
      <c r="K120" s="195"/>
      <c r="L120" s="195"/>
    </row>
    <row r="121" spans="1:12" ht="12.75" x14ac:dyDescent="0.2">
      <c r="A121" s="196"/>
      <c r="B121" s="197"/>
      <c r="C121" s="198"/>
      <c r="D121" s="199"/>
      <c r="E121" s="199"/>
      <c r="F121" s="97"/>
      <c r="G121" s="157"/>
      <c r="H121" s="189"/>
      <c r="I121" s="195"/>
      <c r="J121" s="195"/>
      <c r="K121" s="195"/>
      <c r="L121" s="195"/>
    </row>
    <row r="122" spans="1:12" ht="12.75" x14ac:dyDescent="0.2">
      <c r="A122" s="196"/>
      <c r="B122" s="197"/>
      <c r="C122" s="198"/>
      <c r="D122" s="199"/>
      <c r="E122" s="200"/>
      <c r="F122" s="103"/>
      <c r="G122" s="201"/>
      <c r="H122" s="202"/>
      <c r="I122" s="195"/>
      <c r="J122" s="195"/>
      <c r="K122" s="195"/>
      <c r="L122" s="195"/>
    </row>
    <row r="123" spans="1:12" ht="12.75" x14ac:dyDescent="0.2">
      <c r="A123" s="196"/>
      <c r="B123" s="197"/>
      <c r="C123" s="198"/>
      <c r="D123" s="199"/>
      <c r="E123" s="200"/>
      <c r="F123" s="103"/>
      <c r="G123" s="201"/>
      <c r="H123" s="202"/>
      <c r="I123" s="195"/>
      <c r="J123" s="195"/>
      <c r="K123" s="195"/>
      <c r="L123" s="195"/>
    </row>
    <row r="124" spans="1:12" ht="12.75" x14ac:dyDescent="0.2">
      <c r="A124" s="196"/>
      <c r="B124" s="197"/>
      <c r="C124" s="198"/>
      <c r="D124" s="199"/>
      <c r="E124" s="200"/>
      <c r="F124" s="104"/>
      <c r="G124" s="203"/>
      <c r="H124" s="202"/>
      <c r="I124" s="195"/>
      <c r="J124" s="195"/>
      <c r="K124" s="195"/>
      <c r="L124" s="195"/>
    </row>
    <row r="125" spans="1:12" ht="12.75" x14ac:dyDescent="0.2">
      <c r="A125" s="196"/>
      <c r="B125" s="197"/>
      <c r="C125" s="198"/>
      <c r="D125" s="199"/>
      <c r="E125" s="200"/>
      <c r="I125" s="195"/>
      <c r="J125" s="195"/>
      <c r="K125" s="195"/>
      <c r="L125" s="195"/>
    </row>
    <row r="126" spans="1:12" ht="12.75" x14ac:dyDescent="0.2">
      <c r="A126" s="196"/>
      <c r="B126" s="197"/>
      <c r="C126" s="198"/>
      <c r="D126" s="199"/>
      <c r="E126" s="200"/>
      <c r="F126" s="105"/>
      <c r="G126" s="204"/>
      <c r="H126" s="202"/>
      <c r="I126" s="195"/>
      <c r="J126" s="195"/>
      <c r="K126" s="195"/>
      <c r="L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1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1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1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1" ht="12.75" x14ac:dyDescent="0.2">
      <c r="A356" s="196"/>
      <c r="B356" s="197"/>
      <c r="C356" s="198"/>
      <c r="D356" s="199"/>
      <c r="E356" s="200"/>
      <c r="F356" s="106"/>
      <c r="G356" s="205"/>
      <c r="H356" s="206"/>
      <c r="I356" s="195"/>
      <c r="J356" s="195"/>
      <c r="K356" s="195"/>
    </row>
    <row r="357" spans="1:11" ht="12.75" x14ac:dyDescent="0.2">
      <c r="A357" s="196"/>
      <c r="B357" s="197"/>
      <c r="C357" s="198"/>
      <c r="D357" s="199"/>
      <c r="E357" s="200"/>
      <c r="F357" s="106"/>
      <c r="G357" s="205"/>
      <c r="H357" s="206"/>
      <c r="I357" s="195"/>
      <c r="J357" s="195"/>
      <c r="K357" s="195"/>
    </row>
    <row r="358" spans="1:11" ht="12.75" x14ac:dyDescent="0.2">
      <c r="A358" s="196"/>
      <c r="B358" s="197"/>
      <c r="C358" s="198"/>
      <c r="D358" s="199"/>
      <c r="E358" s="200"/>
      <c r="F358" s="106"/>
      <c r="G358" s="205"/>
      <c r="H358" s="206"/>
      <c r="I358" s="195"/>
      <c r="J358" s="195"/>
      <c r="K358" s="195"/>
    </row>
    <row r="359" spans="1:11" ht="12.75" x14ac:dyDescent="0.2">
      <c r="A359" s="196"/>
      <c r="B359" s="197"/>
      <c r="C359" s="198"/>
      <c r="D359" s="199"/>
      <c r="E359" s="200"/>
      <c r="F359" s="106"/>
      <c r="G359" s="205"/>
      <c r="H359" s="206"/>
      <c r="I359" s="195"/>
      <c r="J359" s="195"/>
      <c r="K359" s="195"/>
    </row>
    <row r="360" spans="1:11" ht="12.75" x14ac:dyDescent="0.2">
      <c r="A360" s="196"/>
      <c r="B360" s="197"/>
      <c r="C360" s="198"/>
      <c r="D360" s="199"/>
      <c r="E360" s="200"/>
      <c r="F360" s="106"/>
      <c r="G360" s="205"/>
      <c r="H360" s="206"/>
      <c r="I360" s="195"/>
      <c r="J360" s="195"/>
      <c r="K360" s="195"/>
    </row>
    <row r="361" spans="1:11" ht="12.75" x14ac:dyDescent="0.2">
      <c r="A361" s="196"/>
      <c r="B361" s="197"/>
      <c r="C361" s="198"/>
      <c r="D361" s="199"/>
      <c r="E361" s="200"/>
    </row>
    <row r="362" spans="1:11" ht="12.75" x14ac:dyDescent="0.2">
      <c r="A362" s="196"/>
      <c r="B362" s="197"/>
      <c r="C362" s="198"/>
      <c r="D362" s="199"/>
      <c r="E362" s="200"/>
    </row>
    <row r="363" spans="1:11" ht="12.75" x14ac:dyDescent="0.2">
      <c r="A363" s="196"/>
      <c r="B363" s="197"/>
      <c r="C363" s="198"/>
      <c r="D363" s="199"/>
      <c r="E363" s="200"/>
    </row>
    <row r="364" spans="1:11" ht="12.75" x14ac:dyDescent="0.2">
      <c r="A364" s="196"/>
      <c r="B364" s="197"/>
      <c r="C364" s="198"/>
      <c r="D364" s="199"/>
      <c r="E364" s="200"/>
    </row>
    <row r="365" spans="1:11" ht="12.75" x14ac:dyDescent="0.2">
      <c r="A365" s="196"/>
      <c r="B365" s="197"/>
      <c r="C365" s="198"/>
      <c r="D365" s="199"/>
      <c r="E365" s="200"/>
    </row>
    <row r="366" spans="1:11" ht="12.75" x14ac:dyDescent="0.2">
      <c r="A366" s="196"/>
      <c r="B366" s="197"/>
      <c r="C366" s="198"/>
      <c r="D366" s="199"/>
      <c r="E366" s="200"/>
    </row>
    <row r="367" spans="1:11" ht="12.75" x14ac:dyDescent="0.2">
      <c r="A367" s="196"/>
      <c r="B367" s="197"/>
      <c r="C367" s="198"/>
      <c r="D367" s="199"/>
      <c r="E367" s="200"/>
    </row>
    <row r="368" spans="1:11" ht="12.75" x14ac:dyDescent="0.2">
      <c r="A368" s="196"/>
      <c r="B368" s="197"/>
      <c r="C368" s="198"/>
      <c r="D368" s="199"/>
      <c r="E368" s="200"/>
    </row>
    <row r="369" spans="1:14" ht="12.75" x14ac:dyDescent="0.2">
      <c r="A369" s="196"/>
      <c r="B369" s="197"/>
      <c r="C369" s="198"/>
      <c r="D369" s="199"/>
      <c r="E369" s="200"/>
    </row>
    <row r="370" spans="1:14" ht="12.75" x14ac:dyDescent="0.2">
      <c r="A370" s="196"/>
      <c r="B370" s="197"/>
      <c r="C370" s="198"/>
      <c r="D370" s="199"/>
      <c r="E370" s="200"/>
    </row>
    <row r="371" spans="1:14" ht="12.75" x14ac:dyDescent="0.2">
      <c r="A371" s="196"/>
      <c r="B371" s="197"/>
      <c r="C371" s="198"/>
      <c r="D371" s="199"/>
      <c r="E371" s="200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196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196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196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196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196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207"/>
      <c r="B1094" s="197"/>
      <c r="C1094" s="198"/>
      <c r="D1094" s="199"/>
      <c r="E1094" s="200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207"/>
      <c r="B1095" s="197"/>
      <c r="C1095" s="198"/>
      <c r="D1095" s="199"/>
      <c r="E1095" s="200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207"/>
      <c r="B1096" s="197"/>
      <c r="C1096" s="198"/>
      <c r="D1096" s="199"/>
      <c r="E1096" s="200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207"/>
      <c r="B1097" s="197"/>
      <c r="C1097" s="198"/>
      <c r="D1097" s="199"/>
      <c r="E1097" s="200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207"/>
      <c r="B1098" s="197"/>
      <c r="C1098" s="198"/>
      <c r="D1098" s="199"/>
      <c r="E1098" s="200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  <row r="1546" spans="1:14" s="119" customFormat="1" ht="12.75" x14ac:dyDescent="0.2">
      <c r="A1546" s="114"/>
      <c r="B1546" s="208"/>
      <c r="C1546" s="165"/>
      <c r="D1546" s="166"/>
      <c r="E1546" s="209"/>
      <c r="F1546" s="90"/>
      <c r="H1546" s="120"/>
      <c r="I1546" s="1"/>
      <c r="J1546" s="1"/>
      <c r="K1546" s="1"/>
      <c r="L1546" s="1"/>
      <c r="M1546" s="1"/>
      <c r="N1546" s="1"/>
    </row>
    <row r="1547" spans="1:14" s="119" customFormat="1" ht="12.75" x14ac:dyDescent="0.2">
      <c r="A1547" s="114"/>
      <c r="B1547" s="208"/>
      <c r="C1547" s="165"/>
      <c r="D1547" s="166"/>
      <c r="E1547" s="209"/>
      <c r="F1547" s="90"/>
      <c r="H1547" s="120"/>
      <c r="I1547" s="1"/>
      <c r="J1547" s="1"/>
      <c r="K1547" s="1"/>
      <c r="L1547" s="1"/>
      <c r="M1547" s="1"/>
      <c r="N1547" s="1"/>
    </row>
    <row r="1548" spans="1:14" s="119" customFormat="1" ht="12.75" x14ac:dyDescent="0.2">
      <c r="A1548" s="114"/>
      <c r="B1548" s="208"/>
      <c r="C1548" s="165"/>
      <c r="D1548" s="166"/>
      <c r="E1548" s="209"/>
      <c r="F1548" s="90"/>
      <c r="H1548" s="120"/>
      <c r="I1548" s="1"/>
      <c r="J1548" s="1"/>
      <c r="K1548" s="1"/>
      <c r="L1548" s="1"/>
      <c r="M1548" s="1"/>
      <c r="N1548" s="1"/>
    </row>
    <row r="1549" spans="1:14" s="119" customFormat="1" ht="12.75" x14ac:dyDescent="0.2">
      <c r="A1549" s="114"/>
      <c r="B1549" s="208"/>
      <c r="C1549" s="165"/>
      <c r="D1549" s="166"/>
      <c r="E1549" s="209"/>
      <c r="F1549" s="90"/>
      <c r="H1549" s="120"/>
      <c r="I1549" s="1"/>
      <c r="J1549" s="1"/>
      <c r="K1549" s="1"/>
      <c r="L1549" s="1"/>
      <c r="M1549" s="1"/>
      <c r="N1549" s="1"/>
    </row>
    <row r="1550" spans="1:14" s="119" customFormat="1" ht="12.75" x14ac:dyDescent="0.2">
      <c r="A1550" s="114"/>
      <c r="B1550" s="208"/>
      <c r="C1550" s="165"/>
      <c r="D1550" s="166"/>
      <c r="E1550" s="209"/>
      <c r="F1550" s="90"/>
      <c r="H1550" s="120"/>
      <c r="I1550" s="1"/>
      <c r="J1550" s="1"/>
      <c r="K1550" s="1"/>
      <c r="L1550" s="1"/>
      <c r="M1550" s="1"/>
      <c r="N1550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showZeros="0" view="pageBreakPreview" zoomScaleNormal="100" zoomScaleSheetLayoutView="100" workbookViewId="0">
      <selection activeCell="F15" sqref="F15"/>
    </sheetView>
  </sheetViews>
  <sheetFormatPr defaultRowHeight="12.75" x14ac:dyDescent="0.2"/>
  <cols>
    <col min="1" max="1" width="4.42578125" style="1" customWidth="1"/>
    <col min="2" max="2" width="28.7109375" style="1" customWidth="1"/>
    <col min="3" max="3" width="14.7109375" style="1" customWidth="1"/>
    <col min="4" max="4" width="3.85546875" style="1" customWidth="1"/>
    <col min="5" max="5" width="6.42578125" style="1" customWidth="1"/>
    <col min="6" max="6" width="23.42578125" style="1" customWidth="1"/>
    <col min="7" max="16384" width="9.140625" style="1"/>
  </cols>
  <sheetData>
    <row r="2" spans="1:6" ht="18.75" x14ac:dyDescent="0.2">
      <c r="A2" s="295"/>
      <c r="B2" s="296" t="s">
        <v>55</v>
      </c>
      <c r="C2" s="297"/>
      <c r="D2" s="297"/>
      <c r="E2" s="297"/>
      <c r="F2" s="298"/>
    </row>
    <row r="3" spans="1:6" x14ac:dyDescent="0.2">
      <c r="A3" s="299"/>
      <c r="B3" s="300"/>
      <c r="C3" s="301"/>
      <c r="D3" s="301"/>
      <c r="E3" s="301"/>
      <c r="F3" s="298"/>
    </row>
    <row r="4" spans="1:6" s="307" customFormat="1" ht="14.25" x14ac:dyDescent="0.2">
      <c r="A4" s="302"/>
      <c r="B4" s="303" t="s">
        <v>169</v>
      </c>
      <c r="C4" s="304"/>
      <c r="D4" s="304"/>
      <c r="E4" s="305"/>
      <c r="F4" s="306"/>
    </row>
    <row r="5" spans="1:6" s="312" customFormat="1" ht="14.25" x14ac:dyDescent="0.2">
      <c r="A5" s="308" t="s">
        <v>52</v>
      </c>
      <c r="B5" s="308" t="s">
        <v>171</v>
      </c>
      <c r="C5" s="309"/>
      <c r="D5" s="309"/>
      <c r="E5" s="310"/>
      <c r="F5" s="311">
        <f>'Kanal_F-2_1'!$H$118</f>
        <v>0</v>
      </c>
    </row>
    <row r="6" spans="1:6" s="312" customFormat="1" ht="14.25" x14ac:dyDescent="0.2">
      <c r="A6" s="308" t="s">
        <v>53</v>
      </c>
      <c r="B6" s="308" t="s">
        <v>173</v>
      </c>
      <c r="C6" s="309"/>
      <c r="D6" s="309"/>
      <c r="E6" s="310"/>
      <c r="F6" s="311">
        <f>'Kanal_F-2_2'!$H$118</f>
        <v>0</v>
      </c>
    </row>
    <row r="7" spans="1:6" s="312" customFormat="1" ht="14.25" x14ac:dyDescent="0.2">
      <c r="A7" s="308" t="s">
        <v>54</v>
      </c>
      <c r="B7" s="308" t="s">
        <v>175</v>
      </c>
      <c r="C7" s="309"/>
      <c r="D7" s="309"/>
      <c r="E7" s="310"/>
      <c r="F7" s="311">
        <f>'Kanal_F-2_3'!$H$117</f>
        <v>0</v>
      </c>
    </row>
    <row r="8" spans="1:6" s="312" customFormat="1" ht="14.25" x14ac:dyDescent="0.2">
      <c r="A8" s="308" t="s">
        <v>60</v>
      </c>
      <c r="B8" s="308" t="s">
        <v>177</v>
      </c>
      <c r="C8" s="309"/>
      <c r="D8" s="334"/>
      <c r="E8" s="335"/>
      <c r="F8" s="311">
        <f>'Kanal_F-2_4'!$H$114</f>
        <v>0</v>
      </c>
    </row>
    <row r="9" spans="1:6" s="312" customFormat="1" ht="14.25" x14ac:dyDescent="0.2">
      <c r="A9" s="308" t="s">
        <v>61</v>
      </c>
      <c r="B9" s="308" t="s">
        <v>179</v>
      </c>
      <c r="C9" s="309"/>
      <c r="D9" s="309"/>
      <c r="E9" s="310"/>
      <c r="F9" s="311">
        <f>'Kanal_F-2_5'!$H$123</f>
        <v>0</v>
      </c>
    </row>
    <row r="10" spans="1:6" s="312" customFormat="1" ht="14.25" x14ac:dyDescent="0.2">
      <c r="A10" s="308" t="s">
        <v>76</v>
      </c>
      <c r="B10" s="308" t="s">
        <v>181</v>
      </c>
      <c r="C10" s="309"/>
      <c r="D10" s="309"/>
      <c r="E10" s="310"/>
      <c r="F10" s="311">
        <f>'Kanal_F-2_6'!$H$108</f>
        <v>0</v>
      </c>
    </row>
    <row r="11" spans="1:6" s="312" customFormat="1" ht="14.25" x14ac:dyDescent="0.2">
      <c r="A11" s="308" t="s">
        <v>83</v>
      </c>
      <c r="B11" s="308" t="s">
        <v>183</v>
      </c>
      <c r="C11" s="309"/>
      <c r="D11" s="309"/>
      <c r="E11" s="310"/>
      <c r="F11" s="311">
        <f>'Kanal_F-2_7'!$H$108</f>
        <v>0</v>
      </c>
    </row>
    <row r="12" spans="1:6" s="312" customFormat="1" ht="14.25" x14ac:dyDescent="0.2">
      <c r="A12" s="308" t="s">
        <v>166</v>
      </c>
      <c r="B12" s="313" t="s">
        <v>165</v>
      </c>
      <c r="C12" s="309"/>
      <c r="D12" s="309"/>
      <c r="E12" s="310"/>
      <c r="F12" s="311">
        <f>KP_faza_II!$H$131</f>
        <v>0</v>
      </c>
    </row>
    <row r="13" spans="1:6" s="312" customFormat="1" ht="14.25" x14ac:dyDescent="0.2">
      <c r="A13" s="308" t="s">
        <v>167</v>
      </c>
      <c r="B13" s="308" t="s">
        <v>187</v>
      </c>
      <c r="C13" s="310"/>
      <c r="D13" s="310"/>
      <c r="E13" s="310"/>
      <c r="F13" s="309">
        <f>'Kanal_M-2_2'!$H$111</f>
        <v>0</v>
      </c>
    </row>
    <row r="14" spans="1:6" s="312" customFormat="1" ht="14.25" x14ac:dyDescent="0.2">
      <c r="A14" s="308" t="s">
        <v>170</v>
      </c>
      <c r="B14" s="308" t="s">
        <v>189</v>
      </c>
      <c r="C14" s="310"/>
      <c r="D14" s="310"/>
      <c r="E14" s="310"/>
      <c r="F14" s="314">
        <f>'Kanal_M-2_3'!$H$99</f>
        <v>0</v>
      </c>
    </row>
    <row r="15" spans="1:6" s="312" customFormat="1" ht="14.25" x14ac:dyDescent="0.2">
      <c r="A15" s="308" t="s">
        <v>172</v>
      </c>
      <c r="B15" s="308" t="s">
        <v>191</v>
      </c>
      <c r="C15" s="310"/>
      <c r="D15" s="310"/>
      <c r="E15" s="310"/>
      <c r="F15" s="309">
        <f>'Kanal_M-2_4'!$H$96</f>
        <v>0</v>
      </c>
    </row>
    <row r="16" spans="1:6" s="312" customFormat="1" ht="14.25" x14ac:dyDescent="0.2">
      <c r="A16" s="308" t="s">
        <v>174</v>
      </c>
      <c r="B16" s="313" t="s">
        <v>168</v>
      </c>
      <c r="C16" s="310"/>
      <c r="D16" s="310"/>
      <c r="E16" s="310"/>
      <c r="F16" s="309">
        <f>MP_faza_II!$H$130</f>
        <v>0</v>
      </c>
    </row>
    <row r="17" spans="1:6" s="312" customFormat="1" ht="14.25" x14ac:dyDescent="0.2">
      <c r="A17" s="308"/>
      <c r="B17" s="313"/>
      <c r="C17" s="310"/>
      <c r="D17" s="335"/>
      <c r="E17" s="310"/>
      <c r="F17" s="309"/>
    </row>
    <row r="18" spans="1:6" s="307" customFormat="1" ht="14.25" x14ac:dyDescent="0.2">
      <c r="A18" s="302"/>
      <c r="B18" s="303" t="s">
        <v>192</v>
      </c>
      <c r="C18" s="305"/>
      <c r="D18" s="305"/>
      <c r="E18" s="305"/>
      <c r="F18" s="305"/>
    </row>
    <row r="19" spans="1:6" s="312" customFormat="1" ht="14.25" x14ac:dyDescent="0.2">
      <c r="A19" s="308" t="s">
        <v>176</v>
      </c>
      <c r="B19" s="308" t="s">
        <v>110</v>
      </c>
      <c r="C19" s="310"/>
      <c r="D19" s="310"/>
      <c r="E19" s="310"/>
      <c r="F19" s="309">
        <f>'Kanal_F-3_2'!$H$96</f>
        <v>0</v>
      </c>
    </row>
    <row r="20" spans="1:6" s="312" customFormat="1" ht="14.25" x14ac:dyDescent="0.2">
      <c r="A20" s="308" t="s">
        <v>178</v>
      </c>
      <c r="B20" s="308" t="s">
        <v>117</v>
      </c>
      <c r="C20" s="310"/>
      <c r="D20" s="310"/>
      <c r="E20" s="310"/>
      <c r="F20" s="309">
        <f>'Kanal_F-3_3'!$H$100</f>
        <v>0</v>
      </c>
    </row>
    <row r="21" spans="1:6" s="312" customFormat="1" ht="14.25" x14ac:dyDescent="0.2">
      <c r="A21" s="308" t="s">
        <v>180</v>
      </c>
      <c r="B21" s="308" t="s">
        <v>123</v>
      </c>
      <c r="C21" s="310"/>
      <c r="D21" s="310"/>
      <c r="E21" s="310"/>
      <c r="F21" s="309">
        <f>'Kanal_F-3_4'!$H$97</f>
        <v>0</v>
      </c>
    </row>
    <row r="22" spans="1:6" s="312" customFormat="1" ht="14.25" x14ac:dyDescent="0.2">
      <c r="A22" s="308" t="s">
        <v>182</v>
      </c>
      <c r="B22" s="308" t="s">
        <v>131</v>
      </c>
      <c r="C22" s="310"/>
      <c r="D22" s="310"/>
      <c r="E22" s="310"/>
      <c r="F22" s="309">
        <f>'Kanal_F-3_5'!$H$123</f>
        <v>0</v>
      </c>
    </row>
    <row r="23" spans="1:6" s="312" customFormat="1" ht="14.25" x14ac:dyDescent="0.2">
      <c r="A23" s="308" t="s">
        <v>184</v>
      </c>
      <c r="B23" s="308" t="s">
        <v>142</v>
      </c>
      <c r="C23" s="310"/>
      <c r="D23" s="310"/>
      <c r="E23" s="310"/>
      <c r="F23" s="309">
        <f>'Kanal_F-3_6'!$H$119</f>
        <v>0</v>
      </c>
    </row>
    <row r="24" spans="1:6" s="312" customFormat="1" ht="14.25" x14ac:dyDescent="0.2">
      <c r="A24" s="308" t="s">
        <v>185</v>
      </c>
      <c r="B24" s="313" t="s">
        <v>165</v>
      </c>
      <c r="C24" s="310"/>
      <c r="D24" s="310"/>
      <c r="E24" s="310"/>
      <c r="F24" s="309">
        <f>KP_faza_III!$H$126</f>
        <v>0</v>
      </c>
    </row>
    <row r="25" spans="1:6" s="312" customFormat="1" ht="14.25" x14ac:dyDescent="0.2">
      <c r="A25" s="310"/>
      <c r="B25" s="313"/>
      <c r="C25" s="310"/>
      <c r="D25" s="310"/>
      <c r="E25" s="335"/>
      <c r="F25" s="310"/>
    </row>
    <row r="26" spans="1:6" s="312" customFormat="1" ht="15.75" thickBot="1" x14ac:dyDescent="0.3">
      <c r="A26" s="315"/>
      <c r="B26" s="315"/>
      <c r="C26" s="316" t="s">
        <v>58</v>
      </c>
      <c r="D26" s="316"/>
      <c r="E26" s="316"/>
      <c r="F26" s="317">
        <f>SUM(F4:F24)</f>
        <v>0</v>
      </c>
    </row>
    <row r="27" spans="1:6" s="312" customFormat="1" ht="15" thickTop="1" x14ac:dyDescent="0.2">
      <c r="A27" s="308"/>
      <c r="B27" s="308"/>
      <c r="C27" s="318"/>
      <c r="D27" s="318"/>
      <c r="E27" s="336"/>
      <c r="F27" s="310"/>
    </row>
    <row r="28" spans="1:6" s="312" customFormat="1" ht="14.25" x14ac:dyDescent="0.2">
      <c r="A28" s="308"/>
      <c r="B28" s="319" t="s">
        <v>298</v>
      </c>
      <c r="C28" s="318"/>
      <c r="D28" s="318"/>
      <c r="E28" s="318"/>
      <c r="F28" s="310"/>
    </row>
    <row r="29" spans="1:6" s="312" customFormat="1" ht="14.25" x14ac:dyDescent="0.2">
      <c r="A29" s="308" t="s">
        <v>186</v>
      </c>
      <c r="B29" s="308" t="s">
        <v>56</v>
      </c>
      <c r="C29" s="318"/>
      <c r="D29" s="318"/>
      <c r="E29" s="318"/>
      <c r="F29" s="309">
        <f>0.1*F26</f>
        <v>0</v>
      </c>
    </row>
    <row r="30" spans="1:6" s="312" customFormat="1" ht="14.25" x14ac:dyDescent="0.2">
      <c r="A30" s="308" t="s">
        <v>188</v>
      </c>
      <c r="B30" s="308" t="s">
        <v>88</v>
      </c>
      <c r="C30" s="336"/>
      <c r="D30" s="336"/>
      <c r="E30" s="336"/>
      <c r="F30" s="309">
        <f>0.04*F26</f>
        <v>0</v>
      </c>
    </row>
    <row r="31" spans="1:6" s="312" customFormat="1" ht="14.25" x14ac:dyDescent="0.2">
      <c r="A31" s="308" t="s">
        <v>190</v>
      </c>
      <c r="B31" s="143" t="s">
        <v>75</v>
      </c>
      <c r="C31" s="336"/>
      <c r="D31" s="336"/>
      <c r="E31" s="336"/>
      <c r="F31" s="309">
        <f>F26*0.002</f>
        <v>0</v>
      </c>
    </row>
    <row r="32" spans="1:6" s="312" customFormat="1" ht="14.25" x14ac:dyDescent="0.2">
      <c r="A32" s="308"/>
      <c r="B32" s="308"/>
      <c r="C32" s="336"/>
      <c r="D32" s="336"/>
      <c r="E32" s="336"/>
      <c r="F32" s="309"/>
    </row>
    <row r="33" spans="1:6" s="312" customFormat="1" ht="15.75" thickBot="1" x14ac:dyDescent="0.3">
      <c r="A33" s="315"/>
      <c r="B33" s="315"/>
      <c r="C33" s="316" t="s">
        <v>58</v>
      </c>
      <c r="D33" s="316"/>
      <c r="E33" s="316"/>
      <c r="F33" s="317">
        <f>F30+F29+F26+F31</f>
        <v>0</v>
      </c>
    </row>
    <row r="34" spans="1:6" s="312" customFormat="1" ht="15.75" thickTop="1" x14ac:dyDescent="0.2">
      <c r="A34" s="320"/>
      <c r="B34" s="321"/>
      <c r="C34" s="322"/>
      <c r="D34" s="322"/>
      <c r="E34" s="322"/>
      <c r="F34" s="310"/>
    </row>
    <row r="35" spans="1:6" s="312" customFormat="1" ht="14.25" x14ac:dyDescent="0.2">
      <c r="A35" s="320"/>
      <c r="B35" s="308"/>
      <c r="C35" s="336" t="s">
        <v>279</v>
      </c>
      <c r="D35" s="336"/>
      <c r="E35" s="336"/>
      <c r="F35" s="309">
        <f>0.22*F33</f>
        <v>0</v>
      </c>
    </row>
    <row r="36" spans="1:6" s="312" customFormat="1" ht="15" x14ac:dyDescent="0.2">
      <c r="A36" s="320"/>
      <c r="B36" s="321"/>
      <c r="C36" s="337"/>
      <c r="D36" s="337"/>
      <c r="E36" s="337"/>
      <c r="F36" s="310"/>
    </row>
    <row r="37" spans="1:6" s="312" customFormat="1" ht="15.75" thickBot="1" x14ac:dyDescent="0.3">
      <c r="A37" s="315"/>
      <c r="B37" s="315"/>
      <c r="C37" s="338" t="s">
        <v>59</v>
      </c>
      <c r="D37" s="338"/>
      <c r="E37" s="338"/>
      <c r="F37" s="317">
        <f>F35+F33</f>
        <v>0</v>
      </c>
    </row>
    <row r="38" spans="1:6" s="312" customFormat="1" ht="15.75" thickTop="1" x14ac:dyDescent="0.25">
      <c r="A38" s="308"/>
      <c r="B38" s="308"/>
      <c r="C38" s="322"/>
      <c r="D38" s="322"/>
      <c r="E38" s="322"/>
      <c r="F38" s="323"/>
    </row>
    <row r="39" spans="1:6" s="312" customFormat="1" ht="15" x14ac:dyDescent="0.25">
      <c r="A39" s="308"/>
      <c r="B39" s="308"/>
      <c r="C39" s="322"/>
      <c r="D39" s="322"/>
      <c r="E39" s="322"/>
      <c r="F39" s="323"/>
    </row>
    <row r="40" spans="1:6" s="312" customFormat="1" ht="15" x14ac:dyDescent="0.25">
      <c r="A40" s="308"/>
      <c r="B40" s="308"/>
      <c r="C40" s="322"/>
      <c r="D40" s="322"/>
      <c r="E40" s="322"/>
      <c r="F40" s="323"/>
    </row>
    <row r="41" spans="1:6" s="312" customFormat="1" ht="14.25" x14ac:dyDescent="0.2">
      <c r="A41" s="324" t="s">
        <v>82</v>
      </c>
      <c r="B41" s="325"/>
      <c r="C41" s="318"/>
      <c r="D41" s="318"/>
      <c r="E41" s="318"/>
      <c r="F41" s="310"/>
    </row>
    <row r="42" spans="1:6" s="312" customFormat="1" ht="57.75" customHeight="1" x14ac:dyDescent="0.2">
      <c r="A42" s="339" t="s">
        <v>305</v>
      </c>
      <c r="B42" s="340"/>
      <c r="C42" s="340"/>
      <c r="D42" s="340"/>
      <c r="E42" s="340"/>
      <c r="F42" s="340"/>
    </row>
    <row r="46" spans="1:6" x14ac:dyDescent="0.2">
      <c r="A46" s="326"/>
      <c r="B46" s="327"/>
      <c r="C46" s="328"/>
      <c r="D46" s="328"/>
      <c r="E46" s="328"/>
    </row>
    <row r="47" spans="1:6" x14ac:dyDescent="0.2">
      <c r="A47" s="326"/>
      <c r="B47" s="327"/>
      <c r="C47" s="328"/>
      <c r="D47" s="328"/>
      <c r="E47" s="328"/>
    </row>
    <row r="48" spans="1:6" x14ac:dyDescent="0.2">
      <c r="A48" s="326"/>
      <c r="B48" s="327"/>
      <c r="C48" s="328"/>
      <c r="D48" s="328"/>
      <c r="E48" s="328"/>
    </row>
    <row r="49" spans="1:8" x14ac:dyDescent="0.2">
      <c r="A49" s="326"/>
      <c r="B49" s="327"/>
      <c r="C49" s="328"/>
      <c r="D49" s="328"/>
      <c r="E49" s="328"/>
    </row>
    <row r="50" spans="1:8" x14ac:dyDescent="0.2">
      <c r="A50" s="326"/>
      <c r="B50" s="327"/>
      <c r="C50" s="328"/>
      <c r="D50" s="328"/>
      <c r="E50" s="328"/>
    </row>
    <row r="51" spans="1:8" x14ac:dyDescent="0.2">
      <c r="A51" s="326"/>
      <c r="B51" s="327"/>
      <c r="C51" s="328"/>
      <c r="D51" s="328"/>
      <c r="E51" s="328"/>
    </row>
    <row r="52" spans="1:8" x14ac:dyDescent="0.2">
      <c r="A52" s="326"/>
      <c r="B52" s="327"/>
      <c r="C52" s="328"/>
      <c r="D52" s="328"/>
      <c r="E52" s="328"/>
    </row>
    <row r="53" spans="1:8" x14ac:dyDescent="0.2">
      <c r="A53" s="326"/>
      <c r="B53" s="327"/>
      <c r="C53" s="328"/>
      <c r="D53" s="328"/>
      <c r="E53" s="328"/>
    </row>
    <row r="54" spans="1:8" x14ac:dyDescent="0.2">
      <c r="A54" s="326"/>
      <c r="B54" s="327"/>
      <c r="C54" s="328"/>
      <c r="D54" s="328"/>
      <c r="E54" s="328"/>
    </row>
    <row r="55" spans="1:8" x14ac:dyDescent="0.2">
      <c r="A55" s="326"/>
      <c r="B55" s="327"/>
      <c r="C55" s="328"/>
      <c r="D55" s="328"/>
      <c r="E55" s="328"/>
    </row>
    <row r="56" spans="1:8" x14ac:dyDescent="0.2">
      <c r="A56" s="326"/>
      <c r="B56" s="327"/>
      <c r="C56" s="328"/>
      <c r="D56" s="328"/>
      <c r="E56" s="328"/>
    </row>
    <row r="57" spans="1:8" x14ac:dyDescent="0.2">
      <c r="A57" s="329"/>
      <c r="B57" s="329"/>
    </row>
    <row r="58" spans="1:8" x14ac:dyDescent="0.2">
      <c r="A58" s="329"/>
      <c r="B58" s="329"/>
    </row>
    <row r="59" spans="1:8" x14ac:dyDescent="0.2">
      <c r="B59" s="329"/>
    </row>
    <row r="60" spans="1:8" x14ac:dyDescent="0.2">
      <c r="G60" s="179"/>
      <c r="H60" s="179"/>
    </row>
    <row r="61" spans="1:8" x14ac:dyDescent="0.2">
      <c r="G61" s="330"/>
      <c r="H61" s="330"/>
    </row>
    <row r="62" spans="1:8" x14ac:dyDescent="0.2">
      <c r="B62" s="331"/>
      <c r="C62" s="331"/>
      <c r="D62" s="331"/>
      <c r="E62" s="331"/>
      <c r="F62" s="331"/>
      <c r="G62" s="331"/>
      <c r="H62" s="331"/>
    </row>
    <row r="78" spans="1:6" ht="15" x14ac:dyDescent="0.2">
      <c r="A78" s="332"/>
      <c r="B78" s="332"/>
      <c r="F78" s="333"/>
    </row>
    <row r="79" spans="1:6" ht="15" x14ac:dyDescent="0.2">
      <c r="A79" s="332"/>
      <c r="B79" s="332"/>
      <c r="F79" s="333"/>
    </row>
    <row r="80" spans="1:6" ht="15" x14ac:dyDescent="0.2">
      <c r="A80" s="332"/>
      <c r="B80" s="332"/>
      <c r="F80" s="333"/>
    </row>
    <row r="81" spans="1:6" ht="15" x14ac:dyDescent="0.2">
      <c r="A81" s="332"/>
      <c r="B81" s="332"/>
      <c r="F81" s="333"/>
    </row>
    <row r="82" spans="1:6" ht="15" x14ac:dyDescent="0.2">
      <c r="A82" s="332"/>
      <c r="B82" s="332"/>
      <c r="F82" s="333"/>
    </row>
    <row r="83" spans="1:6" ht="15" x14ac:dyDescent="0.2">
      <c r="A83" s="332"/>
      <c r="B83" s="332"/>
      <c r="F83" s="333"/>
    </row>
    <row r="84" spans="1:6" ht="15" x14ac:dyDescent="0.2">
      <c r="A84" s="332"/>
      <c r="B84" s="332"/>
      <c r="F84" s="333"/>
    </row>
    <row r="85" spans="1:6" ht="15" x14ac:dyDescent="0.2">
      <c r="A85" s="332"/>
      <c r="B85" s="332"/>
      <c r="F85" s="333"/>
    </row>
    <row r="86" spans="1:6" ht="15" x14ac:dyDescent="0.2">
      <c r="A86" s="332"/>
      <c r="B86" s="332"/>
      <c r="F86" s="333"/>
    </row>
    <row r="87" spans="1:6" ht="15" x14ac:dyDescent="0.2">
      <c r="A87" s="332"/>
      <c r="B87" s="332"/>
      <c r="F87" s="333"/>
    </row>
  </sheetData>
  <sheetProtection algorithmName="SHA-512" hashValue="SRUwEBbWnWewS9xENgAf0gEhJNGVPlN7nsX8k5iYMfMawTrVQSl3u78VOr4wkYX2nf8K/RYbhLdE9zHKkfks8A==" saltValue="hIfvad5+5jdDpVY/aW3+Gg==" spinCount="100000" sheet="1" objects="1" scenarios="1"/>
  <mergeCells count="1">
    <mergeCell ref="A42:F42"/>
  </mergeCells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1566"/>
  <sheetViews>
    <sheetView view="pageBreakPreview" topLeftCell="A106" zoomScaleNormal="100" zoomScaleSheetLayoutView="100" workbookViewId="0">
      <selection activeCell="B114" sqref="B114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229" customWidth="1"/>
    <col min="5" max="5" width="0.85546875" style="230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8" ht="25.5" x14ac:dyDescent="0.2">
      <c r="A1" s="109" t="s">
        <v>0</v>
      </c>
      <c r="B1" s="109" t="s">
        <v>3</v>
      </c>
      <c r="C1" s="110" t="s">
        <v>4</v>
      </c>
      <c r="D1" s="210" t="s">
        <v>5</v>
      </c>
      <c r="E1" s="210"/>
      <c r="F1" s="89"/>
      <c r="G1" s="112"/>
      <c r="H1" s="113" t="s">
        <v>57</v>
      </c>
    </row>
    <row r="2" spans="1:8" x14ac:dyDescent="0.2">
      <c r="D2" s="211"/>
      <c r="E2" s="212"/>
    </row>
    <row r="3" spans="1:8" s="175" customFormat="1" ht="12.75" x14ac:dyDescent="0.2">
      <c r="A3" s="213"/>
      <c r="B3" s="214" t="s">
        <v>150</v>
      </c>
      <c r="C3" s="215"/>
      <c r="D3" s="215"/>
      <c r="E3" s="216"/>
      <c r="F3" s="281"/>
      <c r="G3" s="216"/>
      <c r="H3" s="217"/>
    </row>
    <row r="4" spans="1:8" ht="15.75" x14ac:dyDescent="0.2">
      <c r="A4" s="218"/>
      <c r="B4" s="218"/>
      <c r="C4" s="219"/>
      <c r="D4" s="219"/>
      <c r="E4" s="220"/>
      <c r="F4" s="282"/>
      <c r="G4" s="220"/>
      <c r="H4" s="221"/>
    </row>
    <row r="5" spans="1:8" s="175" customFormat="1" ht="12.75" x14ac:dyDescent="0.2">
      <c r="A5" s="222"/>
      <c r="B5" s="131" t="s">
        <v>87</v>
      </c>
      <c r="C5" s="223"/>
      <c r="D5" s="224"/>
      <c r="E5" s="224"/>
      <c r="F5" s="283"/>
      <c r="G5" s="225"/>
      <c r="H5" s="226"/>
    </row>
    <row r="6" spans="1:8" x14ac:dyDescent="0.2">
      <c r="A6" s="208"/>
      <c r="D6" s="211"/>
      <c r="E6" s="211"/>
      <c r="F6" s="283"/>
      <c r="G6" s="225"/>
      <c r="H6" s="226"/>
    </row>
    <row r="7" spans="1:8" s="175" customFormat="1" ht="12.75" x14ac:dyDescent="0.2">
      <c r="A7" s="213" t="s">
        <v>29</v>
      </c>
      <c r="B7" s="213" t="s">
        <v>7</v>
      </c>
      <c r="C7" s="198"/>
      <c r="D7" s="227"/>
      <c r="E7" s="227"/>
      <c r="F7" s="283"/>
      <c r="G7" s="225"/>
      <c r="H7" s="226"/>
    </row>
    <row r="8" spans="1:8" x14ac:dyDescent="0.2">
      <c r="D8" s="211"/>
      <c r="E8" s="211"/>
      <c r="F8" s="283"/>
      <c r="G8" s="225"/>
      <c r="H8" s="226"/>
    </row>
    <row r="9" spans="1:8" ht="29.25" customHeight="1" x14ac:dyDescent="0.2">
      <c r="A9" s="228" t="s">
        <v>1</v>
      </c>
      <c r="B9" s="180" t="s">
        <v>8</v>
      </c>
    </row>
    <row r="10" spans="1:8" ht="12.75" x14ac:dyDescent="0.2">
      <c r="A10" s="228"/>
      <c r="B10" s="180"/>
      <c r="C10" s="165" t="s">
        <v>6</v>
      </c>
      <c r="D10" s="231">
        <v>72</v>
      </c>
      <c r="E10" s="231"/>
      <c r="F10" s="94"/>
      <c r="G10" s="124"/>
      <c r="H10" s="125">
        <f>D10*F10</f>
        <v>0</v>
      </c>
    </row>
    <row r="11" spans="1:8" ht="12.75" x14ac:dyDescent="0.2">
      <c r="A11" s="175"/>
      <c r="B11" s="232"/>
      <c r="C11" s="165"/>
      <c r="D11" s="231"/>
      <c r="E11" s="231"/>
      <c r="F11" s="91"/>
      <c r="G11" s="124"/>
      <c r="H11" s="125"/>
    </row>
    <row r="12" spans="1:8" ht="25.5" x14ac:dyDescent="0.2">
      <c r="A12" s="228">
        <v>2</v>
      </c>
      <c r="B12" s="180" t="s">
        <v>2</v>
      </c>
      <c r="C12" s="233"/>
      <c r="D12" s="231"/>
      <c r="E12" s="231"/>
      <c r="F12" s="91"/>
      <c r="G12" s="124"/>
      <c r="H12" s="125"/>
    </row>
    <row r="13" spans="1:8" ht="12.75" x14ac:dyDescent="0.2">
      <c r="A13" s="228"/>
      <c r="B13" s="180"/>
      <c r="C13" s="165" t="s">
        <v>9</v>
      </c>
      <c r="D13" s="179">
        <v>26</v>
      </c>
      <c r="E13" s="179"/>
      <c r="F13" s="94"/>
      <c r="G13" s="124"/>
      <c r="H13" s="125">
        <f>D13*F13</f>
        <v>0</v>
      </c>
    </row>
    <row r="14" spans="1:8" ht="12.75" x14ac:dyDescent="0.2">
      <c r="A14" s="175"/>
      <c r="B14" s="232"/>
      <c r="C14" s="233"/>
      <c r="D14" s="179"/>
      <c r="E14" s="179"/>
      <c r="F14" s="91"/>
      <c r="G14" s="124"/>
      <c r="H14" s="125"/>
    </row>
    <row r="15" spans="1:8" ht="29.25" customHeight="1" x14ac:dyDescent="0.2">
      <c r="A15" s="228" t="s">
        <v>11</v>
      </c>
      <c r="B15" s="180" t="s">
        <v>34</v>
      </c>
      <c r="C15" s="165"/>
      <c r="D15" s="179"/>
      <c r="E15" s="179"/>
      <c r="F15" s="91"/>
      <c r="G15" s="124"/>
      <c r="H15" s="125"/>
    </row>
    <row r="16" spans="1:8" ht="12.75" x14ac:dyDescent="0.2">
      <c r="A16" s="228"/>
      <c r="B16" s="180" t="s">
        <v>62</v>
      </c>
      <c r="C16" s="165" t="s">
        <v>9</v>
      </c>
      <c r="D16" s="179">
        <v>4</v>
      </c>
      <c r="E16" s="179"/>
      <c r="F16" s="94"/>
      <c r="G16" s="124"/>
      <c r="H16" s="125">
        <f t="shared" ref="H16:H25" si="0">D16*F16</f>
        <v>0</v>
      </c>
    </row>
    <row r="17" spans="1:8" ht="12.75" x14ac:dyDescent="0.2">
      <c r="A17" s="228"/>
      <c r="B17" s="145" t="s">
        <v>92</v>
      </c>
      <c r="C17" s="148" t="s">
        <v>9</v>
      </c>
      <c r="D17" s="124">
        <v>3</v>
      </c>
      <c r="E17" s="179"/>
      <c r="F17" s="94"/>
      <c r="G17" s="124"/>
      <c r="H17" s="125">
        <f t="shared" si="0"/>
        <v>0</v>
      </c>
    </row>
    <row r="18" spans="1:8" ht="12.75" x14ac:dyDescent="0.2">
      <c r="A18" s="175"/>
      <c r="B18" s="232"/>
      <c r="C18" s="233"/>
      <c r="D18" s="179"/>
      <c r="E18" s="179"/>
      <c r="F18" s="91"/>
      <c r="G18" s="124"/>
      <c r="H18" s="125"/>
    </row>
    <row r="19" spans="1:8" ht="76.5" x14ac:dyDescent="0.2">
      <c r="A19" s="228" t="s">
        <v>14</v>
      </c>
      <c r="B19" s="145" t="s">
        <v>74</v>
      </c>
      <c r="C19" s="165"/>
      <c r="D19" s="179"/>
      <c r="E19" s="179"/>
      <c r="F19" s="107"/>
      <c r="G19" s="124"/>
      <c r="H19" s="125"/>
    </row>
    <row r="20" spans="1:8" ht="12.75" x14ac:dyDescent="0.2">
      <c r="A20" s="228"/>
      <c r="B20" s="180" t="s">
        <v>62</v>
      </c>
      <c r="C20" s="165" t="s">
        <v>9</v>
      </c>
      <c r="D20" s="179">
        <f>D16</f>
        <v>4</v>
      </c>
      <c r="E20" s="179"/>
      <c r="F20" s="94"/>
      <c r="G20" s="124"/>
      <c r="H20" s="125">
        <f t="shared" si="0"/>
        <v>0</v>
      </c>
    </row>
    <row r="21" spans="1:8" ht="12.75" x14ac:dyDescent="0.2">
      <c r="A21" s="228"/>
      <c r="B21" s="145" t="s">
        <v>92</v>
      </c>
      <c r="C21" s="148" t="s">
        <v>9</v>
      </c>
      <c r="D21" s="124">
        <f>D17</f>
        <v>3</v>
      </c>
      <c r="E21" s="179"/>
      <c r="F21" s="94"/>
      <c r="G21" s="124"/>
      <c r="H21" s="125">
        <f t="shared" si="0"/>
        <v>0</v>
      </c>
    </row>
    <row r="22" spans="1:8" ht="12.75" x14ac:dyDescent="0.2">
      <c r="A22" s="175"/>
      <c r="B22" s="232"/>
      <c r="C22" s="233"/>
      <c r="D22" s="179"/>
      <c r="E22" s="179"/>
      <c r="F22" s="91"/>
      <c r="G22" s="124"/>
      <c r="H22" s="125"/>
    </row>
    <row r="23" spans="1:8" ht="57" customHeight="1" x14ac:dyDescent="0.2">
      <c r="A23" s="228" t="s">
        <v>15</v>
      </c>
      <c r="B23" s="180" t="s">
        <v>151</v>
      </c>
      <c r="C23" s="165"/>
      <c r="D23" s="179"/>
      <c r="E23" s="179"/>
      <c r="F23" s="91"/>
      <c r="G23" s="124"/>
      <c r="H23" s="125"/>
    </row>
    <row r="24" spans="1:8" ht="12.75" x14ac:dyDescent="0.2">
      <c r="A24" s="228"/>
      <c r="B24" s="180" t="s">
        <v>38</v>
      </c>
      <c r="C24" s="165" t="s">
        <v>13</v>
      </c>
      <c r="D24" s="179">
        <f>53.1*2</f>
        <v>106.2</v>
      </c>
      <c r="E24" s="179"/>
      <c r="F24" s="94"/>
      <c r="G24" s="124"/>
      <c r="H24" s="125">
        <f t="shared" si="0"/>
        <v>0</v>
      </c>
    </row>
    <row r="25" spans="1:8" ht="12.75" x14ac:dyDescent="0.2">
      <c r="A25" s="228"/>
      <c r="B25" s="180" t="s">
        <v>40</v>
      </c>
      <c r="C25" s="165" t="s">
        <v>13</v>
      </c>
      <c r="D25" s="179">
        <f>D24</f>
        <v>106.2</v>
      </c>
      <c r="E25" s="179"/>
      <c r="F25" s="94"/>
      <c r="G25" s="124"/>
      <c r="H25" s="125">
        <f t="shared" si="0"/>
        <v>0</v>
      </c>
    </row>
    <row r="26" spans="1:8" ht="12.75" x14ac:dyDescent="0.2">
      <c r="A26" s="228"/>
      <c r="B26" s="180"/>
      <c r="C26" s="165"/>
      <c r="D26" s="179"/>
      <c r="E26" s="179"/>
      <c r="F26" s="91"/>
      <c r="G26" s="124"/>
      <c r="H26" s="125"/>
    </row>
    <row r="27" spans="1:8" ht="45.75" customHeight="1" x14ac:dyDescent="0.2">
      <c r="A27" s="228" t="s">
        <v>17</v>
      </c>
      <c r="B27" s="180" t="s">
        <v>68</v>
      </c>
    </row>
    <row r="28" spans="1:8" ht="12.75" x14ac:dyDescent="0.2">
      <c r="A28" s="228"/>
      <c r="B28" s="180"/>
      <c r="C28" s="165" t="s">
        <v>13</v>
      </c>
      <c r="D28" s="231">
        <v>8</v>
      </c>
      <c r="E28" s="231"/>
      <c r="F28" s="94"/>
      <c r="G28" s="124"/>
      <c r="H28" s="125">
        <f>D28*F28</f>
        <v>0</v>
      </c>
    </row>
    <row r="29" spans="1:8" ht="12.75" x14ac:dyDescent="0.2">
      <c r="A29" s="228"/>
      <c r="B29" s="180"/>
      <c r="C29" s="165"/>
      <c r="D29" s="179"/>
      <c r="E29" s="179"/>
      <c r="F29" s="91"/>
      <c r="G29" s="124"/>
      <c r="H29" s="125"/>
    </row>
    <row r="30" spans="1:8" s="175" customFormat="1" ht="13.5" thickBot="1" x14ac:dyDescent="0.25">
      <c r="A30" s="228"/>
      <c r="B30" s="234" t="s">
        <v>364</v>
      </c>
      <c r="C30" s="235"/>
      <c r="D30" s="236"/>
      <c r="E30" s="236"/>
      <c r="F30" s="96"/>
      <c r="G30" s="153"/>
      <c r="H30" s="154">
        <f>SUM(H10:H28)</f>
        <v>0</v>
      </c>
    </row>
    <row r="31" spans="1:8" ht="13.5" thickTop="1" x14ac:dyDescent="0.2">
      <c r="A31" s="228"/>
      <c r="B31" s="208"/>
      <c r="C31" s="165"/>
      <c r="D31" s="231"/>
      <c r="E31" s="231"/>
      <c r="F31" s="98"/>
      <c r="G31" s="179"/>
      <c r="H31" s="187"/>
    </row>
    <row r="32" spans="1:8" s="175" customFormat="1" ht="12.75" x14ac:dyDescent="0.2">
      <c r="A32" s="213" t="s">
        <v>30</v>
      </c>
      <c r="B32" s="213" t="s">
        <v>36</v>
      </c>
      <c r="C32" s="198"/>
      <c r="D32" s="227"/>
      <c r="E32" s="227"/>
      <c r="F32" s="98"/>
      <c r="G32" s="179"/>
      <c r="H32" s="187"/>
    </row>
    <row r="33" spans="1:8" ht="12.75" x14ac:dyDescent="0.2">
      <c r="A33" s="1"/>
      <c r="B33" s="237"/>
      <c r="C33" s="219"/>
      <c r="D33" s="231"/>
      <c r="E33" s="231"/>
      <c r="F33" s="283"/>
      <c r="G33" s="225"/>
      <c r="H33" s="226"/>
    </row>
    <row r="34" spans="1:8" ht="30.75" customHeight="1" x14ac:dyDescent="0.2">
      <c r="A34" s="228" t="s">
        <v>1</v>
      </c>
      <c r="B34" s="180" t="s">
        <v>45</v>
      </c>
    </row>
    <row r="35" spans="1:8" ht="12.75" x14ac:dyDescent="0.2">
      <c r="A35" s="228"/>
      <c r="B35" s="180"/>
      <c r="C35" s="165" t="s">
        <v>12</v>
      </c>
      <c r="D35" s="231">
        <v>10</v>
      </c>
      <c r="E35" s="231"/>
      <c r="F35" s="94"/>
      <c r="G35" s="124"/>
      <c r="H35" s="125">
        <f>D35*F35</f>
        <v>0</v>
      </c>
    </row>
    <row r="36" spans="1:8" ht="12.75" x14ac:dyDescent="0.2">
      <c r="A36" s="175"/>
      <c r="B36" s="232"/>
      <c r="C36" s="233"/>
      <c r="D36" s="231"/>
      <c r="E36" s="231"/>
      <c r="F36" s="91"/>
      <c r="G36" s="124"/>
      <c r="H36" s="125"/>
    </row>
    <row r="37" spans="1:8" ht="25.5" x14ac:dyDescent="0.2">
      <c r="A37" s="144" t="s">
        <v>10</v>
      </c>
      <c r="B37" s="145" t="s">
        <v>90</v>
      </c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45" t="s">
        <v>65</v>
      </c>
      <c r="C38" s="148"/>
      <c r="D38" s="124"/>
      <c r="E38" s="124"/>
      <c r="F38" s="91"/>
      <c r="G38" s="124"/>
      <c r="H38" s="125"/>
    </row>
    <row r="39" spans="1:8" ht="12.75" x14ac:dyDescent="0.2">
      <c r="A39" s="144"/>
      <c r="B39" s="161" t="s">
        <v>153</v>
      </c>
      <c r="C39" s="148" t="s">
        <v>12</v>
      </c>
      <c r="D39" s="124">
        <v>56</v>
      </c>
      <c r="E39" s="124"/>
      <c r="F39" s="94"/>
      <c r="G39" s="124"/>
      <c r="H39" s="125">
        <f t="shared" ref="H39:H47" si="1">D39*F39</f>
        <v>0</v>
      </c>
    </row>
    <row r="40" spans="1:8" ht="12.75" x14ac:dyDescent="0.2">
      <c r="A40" s="144"/>
      <c r="B40" s="145" t="s">
        <v>66</v>
      </c>
      <c r="C40" s="148"/>
      <c r="D40" s="124"/>
      <c r="E40" s="124"/>
      <c r="F40" s="91"/>
      <c r="G40" s="124"/>
      <c r="H40" s="125"/>
    </row>
    <row r="41" spans="1:8" ht="12.75" x14ac:dyDescent="0.2">
      <c r="A41" s="144"/>
      <c r="B41" s="161" t="s">
        <v>154</v>
      </c>
      <c r="C41" s="148" t="s">
        <v>12</v>
      </c>
      <c r="D41" s="124">
        <v>2</v>
      </c>
      <c r="E41" s="124"/>
      <c r="F41" s="94"/>
      <c r="G41" s="124"/>
      <c r="H41" s="125">
        <f t="shared" si="1"/>
        <v>0</v>
      </c>
    </row>
    <row r="42" spans="1:8" ht="12.75" x14ac:dyDescent="0.2">
      <c r="A42" s="144"/>
      <c r="B42" s="161"/>
      <c r="C42" s="148"/>
      <c r="D42" s="124"/>
      <c r="E42" s="124"/>
      <c r="F42" s="91"/>
      <c r="G42" s="124"/>
      <c r="H42" s="125"/>
    </row>
    <row r="43" spans="1:8" ht="25.5" x14ac:dyDescent="0.2">
      <c r="A43" s="144" t="s">
        <v>11</v>
      </c>
      <c r="B43" s="145" t="s">
        <v>91</v>
      </c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45" t="s">
        <v>65</v>
      </c>
      <c r="C44" s="148"/>
      <c r="D44" s="124"/>
      <c r="E44" s="124"/>
      <c r="F44" s="91"/>
      <c r="G44" s="124"/>
      <c r="H44" s="125"/>
    </row>
    <row r="45" spans="1:8" ht="12.75" x14ac:dyDescent="0.2">
      <c r="A45" s="144"/>
      <c r="B45" s="161" t="s">
        <v>155</v>
      </c>
      <c r="C45" s="148" t="s">
        <v>12</v>
      </c>
      <c r="D45" s="124">
        <v>85</v>
      </c>
      <c r="E45" s="124"/>
      <c r="F45" s="94"/>
      <c r="G45" s="124"/>
      <c r="H45" s="125">
        <f t="shared" si="1"/>
        <v>0</v>
      </c>
    </row>
    <row r="46" spans="1:8" ht="12.75" x14ac:dyDescent="0.2">
      <c r="A46" s="144"/>
      <c r="B46" s="145" t="s">
        <v>66</v>
      </c>
      <c r="C46" s="148"/>
      <c r="D46" s="124"/>
      <c r="E46" s="124"/>
      <c r="F46" s="91"/>
      <c r="G46" s="124"/>
      <c r="H46" s="125"/>
    </row>
    <row r="47" spans="1:8" ht="12.75" x14ac:dyDescent="0.2">
      <c r="A47" s="144"/>
      <c r="B47" s="161" t="s">
        <v>156</v>
      </c>
      <c r="C47" s="148" t="s">
        <v>12</v>
      </c>
      <c r="D47" s="124">
        <v>2</v>
      </c>
      <c r="E47" s="124"/>
      <c r="F47" s="94"/>
      <c r="G47" s="124"/>
      <c r="H47" s="125">
        <f t="shared" si="1"/>
        <v>0</v>
      </c>
    </row>
    <row r="48" spans="1:8" ht="12.75" x14ac:dyDescent="0.2">
      <c r="A48" s="144"/>
      <c r="B48" s="161"/>
      <c r="C48" s="148"/>
      <c r="D48" s="124"/>
      <c r="E48" s="124"/>
      <c r="F48" s="91"/>
      <c r="G48" s="124"/>
      <c r="H48" s="226"/>
    </row>
    <row r="49" spans="1:8" ht="12.75" x14ac:dyDescent="0.2">
      <c r="A49" s="228"/>
      <c r="B49" s="180"/>
      <c r="C49" s="165"/>
      <c r="D49" s="231"/>
      <c r="E49" s="231"/>
      <c r="F49" s="91"/>
      <c r="G49" s="124"/>
      <c r="H49" s="226"/>
    </row>
    <row r="50" spans="1:8" ht="12.75" x14ac:dyDescent="0.2">
      <c r="A50" s="228" t="s">
        <v>14</v>
      </c>
      <c r="B50" s="180" t="s">
        <v>21</v>
      </c>
      <c r="C50" s="165"/>
      <c r="D50" s="231"/>
      <c r="E50" s="231"/>
      <c r="F50" s="91"/>
      <c r="G50" s="124"/>
      <c r="H50" s="226"/>
    </row>
    <row r="51" spans="1:8" ht="12.75" x14ac:dyDescent="0.2">
      <c r="A51" s="175"/>
      <c r="B51" s="238" t="s">
        <v>152</v>
      </c>
      <c r="C51" s="165" t="s">
        <v>13</v>
      </c>
      <c r="D51" s="239">
        <v>43</v>
      </c>
      <c r="E51" s="239"/>
      <c r="F51" s="94"/>
      <c r="G51" s="124"/>
      <c r="H51" s="125">
        <f t="shared" ref="H51" si="2">D51*F51</f>
        <v>0</v>
      </c>
    </row>
    <row r="52" spans="1:8" ht="12.75" x14ac:dyDescent="0.2">
      <c r="A52" s="228"/>
      <c r="B52" s="232"/>
      <c r="C52" s="233"/>
      <c r="D52" s="231"/>
      <c r="E52" s="231"/>
      <c r="F52" s="91"/>
      <c r="G52" s="124"/>
      <c r="H52" s="125"/>
    </row>
    <row r="53" spans="1:8" ht="63.75" x14ac:dyDescent="0.2">
      <c r="A53" s="228" t="s">
        <v>15</v>
      </c>
      <c r="B53" s="145" t="s">
        <v>81</v>
      </c>
    </row>
    <row r="54" spans="1:8" ht="12.75" x14ac:dyDescent="0.2">
      <c r="A54" s="228"/>
      <c r="B54" s="145"/>
      <c r="C54" s="165" t="s">
        <v>12</v>
      </c>
      <c r="D54" s="231">
        <v>5</v>
      </c>
      <c r="E54" s="231"/>
      <c r="F54" s="94"/>
      <c r="G54" s="124"/>
      <c r="H54" s="125">
        <f>D54*F54</f>
        <v>0</v>
      </c>
    </row>
    <row r="55" spans="1:8" ht="12.75" x14ac:dyDescent="0.2">
      <c r="A55" s="228"/>
      <c r="B55" s="232"/>
      <c r="C55" s="165"/>
      <c r="D55" s="231"/>
      <c r="E55" s="231"/>
      <c r="F55" s="91"/>
      <c r="G55" s="124"/>
      <c r="H55" s="125"/>
    </row>
    <row r="56" spans="1:8" ht="45.75" customHeight="1" x14ac:dyDescent="0.2">
      <c r="A56" s="228" t="s">
        <v>17</v>
      </c>
      <c r="B56" s="180" t="s">
        <v>51</v>
      </c>
      <c r="C56" s="233"/>
      <c r="D56" s="231"/>
      <c r="E56" s="231"/>
      <c r="F56" s="91"/>
      <c r="G56" s="124"/>
      <c r="H56" s="125"/>
    </row>
    <row r="57" spans="1:8" ht="12.75" x14ac:dyDescent="0.2">
      <c r="A57" s="228"/>
      <c r="B57" s="180"/>
      <c r="C57" s="165" t="s">
        <v>12</v>
      </c>
      <c r="D57" s="231">
        <v>24</v>
      </c>
      <c r="E57" s="231"/>
      <c r="F57" s="94"/>
      <c r="G57" s="124"/>
      <c r="H57" s="125">
        <f>D57*F57</f>
        <v>0</v>
      </c>
    </row>
    <row r="58" spans="1:8" ht="12.75" x14ac:dyDescent="0.2">
      <c r="A58" s="228"/>
      <c r="B58" s="232"/>
      <c r="C58" s="165"/>
      <c r="D58" s="231"/>
      <c r="E58" s="231"/>
      <c r="F58" s="91"/>
      <c r="G58" s="124"/>
      <c r="H58" s="125"/>
    </row>
    <row r="59" spans="1:8" ht="58.5" customHeight="1" x14ac:dyDescent="0.2">
      <c r="A59" s="228" t="s">
        <v>18</v>
      </c>
      <c r="B59" s="180" t="s">
        <v>49</v>
      </c>
      <c r="C59" s="233"/>
      <c r="D59" s="231"/>
      <c r="E59" s="231"/>
      <c r="F59" s="91"/>
      <c r="G59" s="124"/>
      <c r="H59" s="125"/>
    </row>
    <row r="60" spans="1:8" ht="12.75" x14ac:dyDescent="0.2">
      <c r="A60" s="228"/>
      <c r="B60" s="180"/>
      <c r="C60" s="165" t="s">
        <v>12</v>
      </c>
      <c r="D60" s="231">
        <v>92</v>
      </c>
      <c r="E60" s="231"/>
      <c r="F60" s="94"/>
      <c r="G60" s="124"/>
      <c r="H60" s="125">
        <f>D60*F60</f>
        <v>0</v>
      </c>
    </row>
    <row r="61" spans="1:8" ht="12.75" x14ac:dyDescent="0.2">
      <c r="A61" s="228"/>
      <c r="B61" s="180"/>
      <c r="C61" s="165"/>
      <c r="D61" s="231"/>
      <c r="E61" s="231"/>
      <c r="F61" s="91"/>
      <c r="G61" s="124"/>
      <c r="H61" s="125"/>
    </row>
    <row r="62" spans="1:8" ht="12.75" x14ac:dyDescent="0.2">
      <c r="A62" s="228" t="s">
        <v>19</v>
      </c>
      <c r="B62" s="145" t="s">
        <v>64</v>
      </c>
      <c r="C62" s="165"/>
      <c r="D62" s="231"/>
      <c r="E62" s="231"/>
      <c r="F62" s="91"/>
      <c r="G62" s="124"/>
      <c r="H62" s="125"/>
    </row>
    <row r="63" spans="1:8" ht="12.75" x14ac:dyDescent="0.2">
      <c r="A63" s="228"/>
      <c r="B63" s="145"/>
      <c r="C63" s="148" t="s">
        <v>12</v>
      </c>
      <c r="D63" s="124">
        <v>43</v>
      </c>
      <c r="E63" s="231"/>
      <c r="F63" s="94"/>
      <c r="G63" s="124"/>
      <c r="H63" s="125">
        <f>D63*F63</f>
        <v>0</v>
      </c>
    </row>
    <row r="64" spans="1:8" ht="12.75" x14ac:dyDescent="0.2">
      <c r="A64" s="144"/>
      <c r="B64" s="232"/>
      <c r="C64" s="148"/>
      <c r="D64" s="124"/>
      <c r="E64" s="231"/>
      <c r="F64" s="91"/>
      <c r="G64" s="124"/>
      <c r="H64" s="125"/>
    </row>
    <row r="65" spans="1:8" ht="43.5" customHeight="1" x14ac:dyDescent="0.2">
      <c r="A65" s="228" t="s">
        <v>20</v>
      </c>
      <c r="B65" s="145" t="s">
        <v>67</v>
      </c>
      <c r="C65" s="233"/>
      <c r="D65" s="231"/>
      <c r="E65" s="231"/>
      <c r="F65" s="91"/>
      <c r="G65" s="124"/>
      <c r="H65" s="125"/>
    </row>
    <row r="66" spans="1:8" ht="12.75" x14ac:dyDescent="0.2">
      <c r="A66" s="228"/>
      <c r="B66" s="145"/>
      <c r="C66" s="148" t="s">
        <v>12</v>
      </c>
      <c r="D66" s="231">
        <v>10</v>
      </c>
      <c r="E66" s="231"/>
      <c r="F66" s="94"/>
      <c r="G66" s="124"/>
      <c r="H66" s="125">
        <f>D66*F66</f>
        <v>0</v>
      </c>
    </row>
    <row r="67" spans="1:8" ht="12.75" x14ac:dyDescent="0.2">
      <c r="A67" s="228"/>
      <c r="B67" s="145"/>
      <c r="C67" s="148"/>
      <c r="D67" s="231"/>
      <c r="E67" s="231"/>
      <c r="F67" s="91"/>
      <c r="G67" s="124"/>
      <c r="H67" s="125"/>
    </row>
    <row r="68" spans="1:8" ht="12.75" x14ac:dyDescent="0.2">
      <c r="A68" s="228" t="s">
        <v>25</v>
      </c>
      <c r="B68" s="145" t="s">
        <v>140</v>
      </c>
      <c r="C68" s="148"/>
      <c r="D68" s="231"/>
      <c r="E68" s="231"/>
      <c r="F68" s="91"/>
      <c r="G68" s="124"/>
      <c r="H68" s="226"/>
    </row>
    <row r="69" spans="1:8" ht="12.75" x14ac:dyDescent="0.2">
      <c r="A69" s="228"/>
      <c r="B69" s="145"/>
      <c r="C69" s="148" t="s">
        <v>16</v>
      </c>
      <c r="D69" s="124">
        <v>13</v>
      </c>
      <c r="E69" s="231"/>
      <c r="F69" s="94"/>
      <c r="G69" s="124"/>
      <c r="H69" s="125">
        <f>D72*F69</f>
        <v>0</v>
      </c>
    </row>
    <row r="70" spans="1:8" ht="12.75" x14ac:dyDescent="0.2">
      <c r="A70" s="228"/>
      <c r="B70" s="145"/>
      <c r="C70" s="148"/>
      <c r="D70" s="124"/>
      <c r="E70" s="231"/>
      <c r="F70" s="91"/>
      <c r="G70" s="124"/>
      <c r="H70" s="125"/>
    </row>
    <row r="71" spans="1:8" ht="55.5" customHeight="1" x14ac:dyDescent="0.2">
      <c r="A71" s="228" t="s">
        <v>26</v>
      </c>
      <c r="B71" s="145" t="s">
        <v>107</v>
      </c>
      <c r="C71" s="148"/>
      <c r="D71" s="124"/>
      <c r="E71" s="231"/>
      <c r="F71" s="91"/>
      <c r="G71" s="124"/>
      <c r="H71" s="125"/>
    </row>
    <row r="72" spans="1:8" ht="12.75" x14ac:dyDescent="0.2">
      <c r="A72" s="228"/>
      <c r="B72" s="145"/>
      <c r="C72" s="148" t="s">
        <v>12</v>
      </c>
      <c r="D72" s="240">
        <v>5</v>
      </c>
      <c r="E72" s="231"/>
      <c r="F72" s="94"/>
      <c r="G72" s="124"/>
      <c r="H72" s="125">
        <f>D75*F72</f>
        <v>0</v>
      </c>
    </row>
    <row r="73" spans="1:8" ht="12.75" x14ac:dyDescent="0.2">
      <c r="A73" s="228"/>
      <c r="B73" s="145"/>
      <c r="C73" s="148"/>
      <c r="D73" s="240"/>
      <c r="E73" s="231"/>
      <c r="F73" s="91"/>
      <c r="G73" s="124"/>
      <c r="H73" s="125"/>
    </row>
    <row r="74" spans="1:8" ht="56.25" customHeight="1" x14ac:dyDescent="0.2">
      <c r="A74" s="144" t="s">
        <v>27</v>
      </c>
      <c r="B74" s="145" t="s">
        <v>122</v>
      </c>
      <c r="C74" s="148"/>
      <c r="D74" s="231"/>
      <c r="E74" s="231"/>
      <c r="F74" s="91"/>
      <c r="G74" s="124"/>
      <c r="H74" s="125"/>
    </row>
    <row r="75" spans="1:8" ht="12.75" x14ac:dyDescent="0.2">
      <c r="A75" s="144"/>
      <c r="B75" s="145"/>
      <c r="C75" s="148" t="s">
        <v>12</v>
      </c>
      <c r="D75" s="124">
        <v>32</v>
      </c>
      <c r="E75" s="231"/>
      <c r="F75" s="94"/>
      <c r="G75" s="124"/>
      <c r="H75" s="125">
        <f>D78*F75</f>
        <v>0</v>
      </c>
    </row>
    <row r="76" spans="1:8" ht="12.75" x14ac:dyDescent="0.2">
      <c r="A76" s="144"/>
      <c r="B76" s="145"/>
      <c r="C76" s="148"/>
      <c r="D76" s="124"/>
      <c r="E76" s="231"/>
      <c r="F76" s="91"/>
      <c r="G76" s="124"/>
      <c r="H76" s="125"/>
    </row>
    <row r="77" spans="1:8" ht="69.75" customHeight="1" x14ac:dyDescent="0.2">
      <c r="A77" s="144" t="s">
        <v>43</v>
      </c>
      <c r="B77" s="145" t="s">
        <v>108</v>
      </c>
      <c r="C77" s="148"/>
      <c r="D77" s="124"/>
      <c r="E77" s="231"/>
      <c r="F77" s="91"/>
      <c r="G77" s="124"/>
      <c r="H77" s="125"/>
    </row>
    <row r="78" spans="1:8" ht="12.75" x14ac:dyDescent="0.2">
      <c r="A78" s="144"/>
      <c r="B78" s="145"/>
      <c r="C78" s="148" t="s">
        <v>13</v>
      </c>
      <c r="D78" s="240">
        <f>D10*4</f>
        <v>288</v>
      </c>
      <c r="E78" s="231"/>
      <c r="F78" s="94"/>
      <c r="G78" s="124"/>
      <c r="H78" s="125">
        <f>D81*F78</f>
        <v>0</v>
      </c>
    </row>
    <row r="79" spans="1:8" ht="12.75" x14ac:dyDescent="0.2">
      <c r="B79" s="145"/>
      <c r="C79" s="148"/>
      <c r="D79" s="240"/>
      <c r="E79" s="231"/>
      <c r="F79" s="91"/>
      <c r="G79" s="124"/>
      <c r="H79" s="125"/>
    </row>
    <row r="80" spans="1:8" ht="43.5" customHeight="1" x14ac:dyDescent="0.2">
      <c r="A80" s="228" t="s">
        <v>139</v>
      </c>
      <c r="B80" s="180" t="s">
        <v>71</v>
      </c>
      <c r="C80" s="148"/>
      <c r="D80" s="231"/>
      <c r="E80" s="231"/>
    </row>
    <row r="81" spans="1:8" ht="12.75" x14ac:dyDescent="0.2">
      <c r="A81" s="228"/>
      <c r="B81" s="180"/>
      <c r="C81" s="148" t="s">
        <v>13</v>
      </c>
      <c r="D81" s="124">
        <v>8</v>
      </c>
      <c r="E81" s="124"/>
      <c r="F81" s="94"/>
      <c r="G81" s="124"/>
      <c r="H81" s="125">
        <f t="shared" ref="H81:H87" si="3">D81*F81</f>
        <v>0</v>
      </c>
    </row>
    <row r="82" spans="1:8" ht="12.75" x14ac:dyDescent="0.2">
      <c r="A82" s="228"/>
      <c r="B82" s="145"/>
      <c r="C82" s="148"/>
      <c r="D82" s="124"/>
      <c r="E82" s="124"/>
      <c r="F82" s="91"/>
      <c r="G82" s="124"/>
      <c r="H82" s="125"/>
    </row>
    <row r="83" spans="1:8" ht="28.5" customHeight="1" x14ac:dyDescent="0.2">
      <c r="A83" s="144" t="s">
        <v>158</v>
      </c>
      <c r="B83" s="180" t="s">
        <v>46</v>
      </c>
      <c r="C83" s="148"/>
      <c r="D83" s="231"/>
      <c r="E83" s="231"/>
      <c r="F83" s="283"/>
      <c r="G83" s="225"/>
      <c r="H83" s="125"/>
    </row>
    <row r="84" spans="1:8" x14ac:dyDescent="0.2">
      <c r="A84" s="144"/>
      <c r="B84" s="241" t="s">
        <v>157</v>
      </c>
      <c r="E84" s="231"/>
      <c r="F84" s="91"/>
      <c r="G84" s="124"/>
      <c r="H84" s="125"/>
    </row>
    <row r="85" spans="1:8" ht="12.75" x14ac:dyDescent="0.2">
      <c r="B85" s="242"/>
      <c r="C85" s="165" t="s">
        <v>13</v>
      </c>
      <c r="D85" s="231">
        <f>10/0.2</f>
        <v>50</v>
      </c>
      <c r="E85" s="231"/>
      <c r="F85" s="94"/>
      <c r="G85" s="124"/>
      <c r="H85" s="125">
        <f t="shared" si="3"/>
        <v>0</v>
      </c>
    </row>
    <row r="86" spans="1:8" ht="25.5" x14ac:dyDescent="0.2">
      <c r="A86" s="144" t="s">
        <v>159</v>
      </c>
      <c r="B86" s="180" t="s">
        <v>47</v>
      </c>
      <c r="C86" s="165"/>
      <c r="D86" s="243"/>
      <c r="E86" s="243"/>
      <c r="F86" s="91"/>
      <c r="G86" s="124"/>
      <c r="H86" s="125"/>
    </row>
    <row r="87" spans="1:8" ht="12.75" x14ac:dyDescent="0.2">
      <c r="A87" s="144"/>
      <c r="B87" s="180"/>
      <c r="C87" s="165" t="s">
        <v>13</v>
      </c>
      <c r="D87" s="231">
        <f>D85</f>
        <v>50</v>
      </c>
      <c r="E87" s="231"/>
      <c r="F87" s="94"/>
      <c r="G87" s="124"/>
      <c r="H87" s="125">
        <f t="shared" si="3"/>
        <v>0</v>
      </c>
    </row>
    <row r="88" spans="1:8" ht="12.75" x14ac:dyDescent="0.2">
      <c r="A88" s="228"/>
      <c r="B88" s="242"/>
      <c r="C88" s="165"/>
      <c r="D88" s="231"/>
      <c r="E88" s="231"/>
      <c r="F88" s="91"/>
      <c r="G88" s="124"/>
      <c r="H88" s="125"/>
    </row>
    <row r="89" spans="1:8" s="175" customFormat="1" ht="13.5" thickBot="1" x14ac:dyDescent="0.25">
      <c r="A89" s="228"/>
      <c r="B89" s="244" t="s">
        <v>359</v>
      </c>
      <c r="C89" s="235"/>
      <c r="D89" s="245"/>
      <c r="E89" s="245"/>
      <c r="F89" s="284"/>
      <c r="G89" s="246"/>
      <c r="H89" s="154">
        <f>SUM(H35:H87)</f>
        <v>0</v>
      </c>
    </row>
    <row r="90" spans="1:8" s="175" customFormat="1" ht="13.5" thickTop="1" x14ac:dyDescent="0.2">
      <c r="A90" s="228"/>
      <c r="B90" s="247"/>
      <c r="C90" s="198"/>
      <c r="D90" s="248"/>
      <c r="E90" s="248"/>
      <c r="F90" s="100"/>
      <c r="G90" s="158"/>
      <c r="H90" s="135"/>
    </row>
    <row r="91" spans="1:8" ht="12.75" x14ac:dyDescent="0.2">
      <c r="A91" s="213"/>
      <c r="B91" s="213"/>
      <c r="C91" s="198"/>
      <c r="D91" s="227"/>
      <c r="E91" s="227"/>
      <c r="F91" s="98"/>
      <c r="G91" s="179"/>
      <c r="H91" s="187"/>
    </row>
    <row r="92" spans="1:8" s="175" customFormat="1" ht="12.75" x14ac:dyDescent="0.2">
      <c r="A92" s="249" t="s">
        <v>31</v>
      </c>
      <c r="B92" s="214" t="s">
        <v>28</v>
      </c>
      <c r="C92" s="165"/>
      <c r="D92" s="243"/>
      <c r="E92" s="243"/>
      <c r="F92" s="98"/>
      <c r="G92" s="179"/>
      <c r="H92" s="187"/>
    </row>
    <row r="93" spans="1:8" ht="15.75" x14ac:dyDescent="0.2">
      <c r="A93" s="250"/>
      <c r="B93" s="251"/>
      <c r="C93" s="165"/>
      <c r="D93" s="243"/>
      <c r="E93" s="243"/>
      <c r="F93" s="98"/>
      <c r="G93" s="179"/>
      <c r="H93" s="187"/>
    </row>
    <row r="94" spans="1:8" ht="73.5" customHeight="1" x14ac:dyDescent="0.2">
      <c r="A94" s="252" t="s">
        <v>1</v>
      </c>
      <c r="B94" s="145" t="s">
        <v>86</v>
      </c>
    </row>
    <row r="95" spans="1:8" ht="12.75" x14ac:dyDescent="0.2">
      <c r="A95" s="252"/>
      <c r="B95" s="145"/>
      <c r="C95" s="165" t="s">
        <v>16</v>
      </c>
      <c r="D95" s="253">
        <v>53.1</v>
      </c>
      <c r="E95" s="253"/>
      <c r="F95" s="285"/>
      <c r="G95" s="225"/>
      <c r="H95" s="226">
        <f>D95*F95</f>
        <v>0</v>
      </c>
    </row>
    <row r="96" spans="1:8" ht="12.75" x14ac:dyDescent="0.2">
      <c r="A96" s="175"/>
      <c r="B96" s="145"/>
      <c r="C96" s="165"/>
      <c r="D96" s="253"/>
      <c r="E96" s="253"/>
      <c r="F96" s="283"/>
      <c r="G96" s="225"/>
      <c r="H96" s="226"/>
    </row>
    <row r="97" spans="1:8" ht="33.75" customHeight="1" x14ac:dyDescent="0.2">
      <c r="A97" s="228" t="s">
        <v>10</v>
      </c>
      <c r="B97" s="180" t="s">
        <v>73</v>
      </c>
      <c r="C97" s="233"/>
      <c r="D97" s="231"/>
      <c r="E97" s="231"/>
      <c r="F97" s="283"/>
      <c r="G97" s="225"/>
      <c r="H97" s="226"/>
    </row>
    <row r="98" spans="1:8" ht="12.75" x14ac:dyDescent="0.2">
      <c r="A98" s="228"/>
      <c r="B98" s="180"/>
      <c r="C98" s="165" t="s">
        <v>9</v>
      </c>
      <c r="D98" s="231">
        <v>24</v>
      </c>
      <c r="E98" s="231"/>
      <c r="F98" s="285"/>
      <c r="G98" s="225"/>
      <c r="H98" s="226">
        <f>D98*F98</f>
        <v>0</v>
      </c>
    </row>
    <row r="99" spans="1:8" ht="12.75" x14ac:dyDescent="0.2">
      <c r="A99" s="228"/>
      <c r="B99" s="180"/>
      <c r="C99" s="233"/>
      <c r="D99" s="243"/>
      <c r="E99" s="243"/>
      <c r="F99" s="283"/>
      <c r="G99" s="225"/>
      <c r="H99" s="226"/>
    </row>
    <row r="100" spans="1:8" s="175" customFormat="1" ht="13.5" thickBot="1" x14ac:dyDescent="0.25">
      <c r="A100" s="228"/>
      <c r="B100" s="244" t="s">
        <v>324</v>
      </c>
      <c r="C100" s="235"/>
      <c r="D100" s="245"/>
      <c r="E100" s="245"/>
      <c r="F100" s="286"/>
      <c r="G100" s="254"/>
      <c r="H100" s="154">
        <f>SUM(H95:H98)</f>
        <v>0</v>
      </c>
    </row>
    <row r="101" spans="1:8" ht="15" thickTop="1" x14ac:dyDescent="0.2">
      <c r="A101" s="228"/>
      <c r="B101" s="247"/>
      <c r="C101" s="255"/>
      <c r="D101" s="256"/>
      <c r="E101" s="256"/>
      <c r="F101" s="287"/>
      <c r="G101" s="199"/>
      <c r="H101" s="135"/>
    </row>
    <row r="102" spans="1:8" s="175" customFormat="1" ht="12.75" x14ac:dyDescent="0.2">
      <c r="A102" s="249" t="s">
        <v>32</v>
      </c>
      <c r="B102" s="214" t="s">
        <v>33</v>
      </c>
      <c r="C102" s="198"/>
      <c r="D102" s="248"/>
      <c r="E102" s="248"/>
      <c r="F102" s="98"/>
      <c r="G102" s="179"/>
      <c r="H102" s="187"/>
    </row>
    <row r="103" spans="1:8" ht="12.75" x14ac:dyDescent="0.2">
      <c r="A103" s="228"/>
      <c r="B103" s="208"/>
      <c r="C103" s="165"/>
      <c r="D103" s="231"/>
      <c r="E103" s="231"/>
      <c r="F103" s="98"/>
      <c r="G103" s="179"/>
      <c r="H103" s="187"/>
    </row>
    <row r="104" spans="1:8" ht="12.75" x14ac:dyDescent="0.2">
      <c r="A104" s="228" t="s">
        <v>1</v>
      </c>
      <c r="B104" s="180" t="s">
        <v>63</v>
      </c>
      <c r="C104" s="165" t="s">
        <v>23</v>
      </c>
      <c r="D104" s="231">
        <v>0.5</v>
      </c>
      <c r="E104" s="231"/>
      <c r="F104" s="285"/>
      <c r="G104" s="225"/>
      <c r="H104" s="226">
        <f>D104*F104</f>
        <v>0</v>
      </c>
    </row>
    <row r="105" spans="1:8" ht="12.75" x14ac:dyDescent="0.2">
      <c r="A105" s="228"/>
      <c r="B105" s="208"/>
      <c r="C105" s="165"/>
      <c r="D105" s="231"/>
      <c r="E105" s="231"/>
      <c r="F105" s="283"/>
      <c r="G105" s="225"/>
      <c r="H105" s="226"/>
    </row>
    <row r="106" spans="1:8" ht="12.75" x14ac:dyDescent="0.2">
      <c r="A106" s="228" t="s">
        <v>10</v>
      </c>
      <c r="B106" s="180" t="s">
        <v>22</v>
      </c>
      <c r="C106" s="165"/>
      <c r="D106" s="243"/>
      <c r="E106" s="243"/>
      <c r="F106" s="283"/>
      <c r="G106" s="225"/>
      <c r="H106" s="226"/>
    </row>
    <row r="107" spans="1:8" ht="12.75" x14ac:dyDescent="0.2">
      <c r="A107" s="228"/>
      <c r="B107" s="145" t="s">
        <v>94</v>
      </c>
      <c r="C107" s="165" t="s">
        <v>23</v>
      </c>
      <c r="D107" s="231">
        <v>2.5</v>
      </c>
      <c r="E107" s="231"/>
      <c r="F107" s="285"/>
      <c r="G107" s="225"/>
      <c r="H107" s="226">
        <f t="shared" ref="H107:H109" si="4">D107*F107</f>
        <v>0</v>
      </c>
    </row>
    <row r="108" spans="1:8" ht="12.75" x14ac:dyDescent="0.2">
      <c r="A108" s="228"/>
      <c r="B108" s="180"/>
      <c r="C108" s="165"/>
      <c r="D108" s="231"/>
      <c r="E108" s="231"/>
      <c r="F108" s="283"/>
      <c r="G108" s="225"/>
      <c r="H108" s="226"/>
    </row>
    <row r="109" spans="1:8" ht="12.75" x14ac:dyDescent="0.2">
      <c r="A109" s="228" t="s">
        <v>11</v>
      </c>
      <c r="B109" s="180" t="s">
        <v>50</v>
      </c>
      <c r="C109" s="165" t="s">
        <v>6</v>
      </c>
      <c r="D109" s="231">
        <f>D10</f>
        <v>72</v>
      </c>
      <c r="E109" s="231"/>
      <c r="F109" s="285"/>
      <c r="G109" s="225"/>
      <c r="H109" s="226">
        <f t="shared" si="4"/>
        <v>0</v>
      </c>
    </row>
    <row r="110" spans="1:8" ht="12.75" x14ac:dyDescent="0.2">
      <c r="A110" s="228"/>
      <c r="B110" s="180"/>
      <c r="C110" s="165"/>
      <c r="D110" s="231"/>
      <c r="E110" s="231"/>
      <c r="F110" s="283"/>
      <c r="G110" s="225"/>
      <c r="H110" s="226"/>
    </row>
    <row r="111" spans="1:8" ht="45" customHeight="1" x14ac:dyDescent="0.2">
      <c r="A111" s="228" t="s">
        <v>14</v>
      </c>
      <c r="B111" s="180" t="s">
        <v>72</v>
      </c>
    </row>
    <row r="112" spans="1:8" ht="12.75" x14ac:dyDescent="0.2">
      <c r="A112" s="228"/>
      <c r="B112" s="180"/>
      <c r="C112" s="165" t="s">
        <v>16</v>
      </c>
      <c r="D112" s="231">
        <f>D109</f>
        <v>72</v>
      </c>
      <c r="E112" s="231"/>
      <c r="F112" s="285"/>
      <c r="G112" s="225"/>
      <c r="H112" s="226">
        <f>D112*F112</f>
        <v>0</v>
      </c>
    </row>
    <row r="113" spans="1:8" ht="12.75" x14ac:dyDescent="0.2">
      <c r="A113" s="228"/>
      <c r="B113" s="180"/>
      <c r="C113" s="165"/>
      <c r="D113" s="231"/>
      <c r="E113" s="231"/>
      <c r="F113" s="283"/>
      <c r="G113" s="225"/>
      <c r="H113" s="226"/>
    </row>
    <row r="114" spans="1:8" ht="45.75" customHeight="1" x14ac:dyDescent="0.2">
      <c r="A114" s="228" t="s">
        <v>15</v>
      </c>
      <c r="B114" s="145" t="s">
        <v>89</v>
      </c>
      <c r="C114" s="165"/>
      <c r="D114" s="231"/>
      <c r="E114" s="231"/>
      <c r="F114" s="283"/>
      <c r="G114" s="225"/>
      <c r="H114" s="226"/>
    </row>
    <row r="115" spans="1:8" ht="12.75" x14ac:dyDescent="0.2">
      <c r="A115" s="228"/>
      <c r="B115" s="145"/>
      <c r="C115" s="165" t="s">
        <v>16</v>
      </c>
      <c r="D115" s="231">
        <f>D112</f>
        <v>72</v>
      </c>
      <c r="E115" s="231"/>
      <c r="F115" s="285"/>
      <c r="G115" s="225"/>
      <c r="H115" s="226">
        <f>D115*F115</f>
        <v>0</v>
      </c>
    </row>
    <row r="116" spans="1:8" ht="12.75" x14ac:dyDescent="0.2">
      <c r="A116" s="228"/>
      <c r="B116" s="180"/>
      <c r="C116" s="165"/>
      <c r="D116" s="231"/>
      <c r="E116" s="231"/>
      <c r="F116" s="283"/>
      <c r="G116" s="225"/>
      <c r="H116" s="226"/>
    </row>
    <row r="117" spans="1:8" ht="25.5" x14ac:dyDescent="0.2">
      <c r="A117" s="228" t="s">
        <v>17</v>
      </c>
      <c r="B117" s="180" t="s">
        <v>41</v>
      </c>
      <c r="C117" s="165"/>
      <c r="D117" s="231"/>
      <c r="E117" s="231"/>
      <c r="F117" s="283"/>
      <c r="G117" s="225"/>
      <c r="H117" s="226"/>
    </row>
    <row r="118" spans="1:8" ht="12.75" x14ac:dyDescent="0.2">
      <c r="A118" s="228"/>
      <c r="B118" s="180"/>
      <c r="C118" s="165" t="s">
        <v>39</v>
      </c>
      <c r="D118" s="231">
        <f>D109</f>
        <v>72</v>
      </c>
      <c r="E118" s="231"/>
      <c r="F118" s="285"/>
      <c r="G118" s="225"/>
      <c r="H118" s="226">
        <f>D118*F118</f>
        <v>0</v>
      </c>
    </row>
    <row r="119" spans="1:8" ht="12.75" x14ac:dyDescent="0.2">
      <c r="A119" s="228"/>
      <c r="B119" s="180"/>
      <c r="C119" s="165"/>
      <c r="D119" s="231"/>
      <c r="E119" s="231"/>
      <c r="F119" s="283"/>
      <c r="G119" s="225"/>
      <c r="H119" s="226"/>
    </row>
    <row r="120" spans="1:8" s="175" customFormat="1" ht="13.5" thickBot="1" x14ac:dyDescent="0.25">
      <c r="A120" s="228"/>
      <c r="B120" s="244" t="s">
        <v>372</v>
      </c>
      <c r="C120" s="235"/>
      <c r="D120" s="245"/>
      <c r="E120" s="245"/>
      <c r="F120" s="286"/>
      <c r="G120" s="254"/>
      <c r="H120" s="154">
        <f>SUM(H104:H118)</f>
        <v>0</v>
      </c>
    </row>
    <row r="121" spans="1:8" ht="13.5" thickTop="1" x14ac:dyDescent="0.2">
      <c r="A121" s="228"/>
      <c r="B121" s="180"/>
      <c r="C121" s="165"/>
      <c r="D121" s="231"/>
      <c r="E121" s="231"/>
      <c r="F121" s="98"/>
      <c r="G121" s="179"/>
      <c r="H121" s="187"/>
    </row>
    <row r="122" spans="1:8" ht="12.75" x14ac:dyDescent="0.2">
      <c r="A122" s="228"/>
      <c r="B122" s="180"/>
      <c r="C122" s="165"/>
      <c r="D122" s="231"/>
      <c r="E122" s="231"/>
      <c r="F122" s="98"/>
      <c r="G122" s="179"/>
      <c r="H122" s="187"/>
    </row>
    <row r="123" spans="1:8" ht="12.75" x14ac:dyDescent="0.2">
      <c r="A123" s="228"/>
      <c r="B123" s="257"/>
      <c r="C123" s="215"/>
      <c r="D123" s="215"/>
      <c r="E123" s="216"/>
      <c r="F123" s="281"/>
      <c r="G123" s="216"/>
      <c r="H123" s="187"/>
    </row>
    <row r="124" spans="1:8" ht="12.75" x14ac:dyDescent="0.2">
      <c r="A124" s="228"/>
      <c r="B124" s="237"/>
      <c r="C124" s="219"/>
      <c r="D124" s="219"/>
      <c r="E124" s="220"/>
      <c r="F124" s="282"/>
      <c r="G124" s="220"/>
      <c r="H124" s="187"/>
    </row>
    <row r="125" spans="1:8" ht="12.75" x14ac:dyDescent="0.2">
      <c r="A125" s="228"/>
      <c r="B125" s="180"/>
      <c r="C125" s="165"/>
      <c r="D125" s="243"/>
      <c r="E125" s="243"/>
      <c r="F125" s="98"/>
      <c r="G125" s="179"/>
      <c r="H125" s="187"/>
    </row>
    <row r="126" spans="1:8" s="175" customFormat="1" ht="13.5" thickBot="1" x14ac:dyDescent="0.25">
      <c r="A126" s="196"/>
      <c r="B126" s="258" t="s">
        <v>371</v>
      </c>
      <c r="C126" s="259"/>
      <c r="D126" s="260"/>
      <c r="E126" s="260"/>
      <c r="F126" s="288"/>
      <c r="G126" s="261"/>
      <c r="H126" s="194">
        <f>H120+H100+H89+H30</f>
        <v>0</v>
      </c>
    </row>
    <row r="127" spans="1:8" s="175" customFormat="1" ht="12.75" x14ac:dyDescent="0.2">
      <c r="A127" s="196"/>
      <c r="B127" s="262"/>
      <c r="C127" s="198"/>
      <c r="D127" s="248"/>
      <c r="E127" s="248"/>
      <c r="F127" s="289"/>
      <c r="G127" s="263"/>
      <c r="H127" s="135"/>
    </row>
    <row r="128" spans="1:8" s="175" customFormat="1" ht="12.75" x14ac:dyDescent="0.2">
      <c r="A128" s="196"/>
      <c r="B128" s="262"/>
      <c r="C128" s="198"/>
      <c r="D128" s="248"/>
      <c r="E128" s="248"/>
      <c r="F128" s="289"/>
      <c r="G128" s="263"/>
      <c r="H128" s="135"/>
    </row>
    <row r="129" spans="1:8" s="175" customFormat="1" ht="12.75" x14ac:dyDescent="0.2">
      <c r="A129" s="196"/>
      <c r="B129" s="262"/>
      <c r="C129" s="198"/>
      <c r="D129" s="248"/>
      <c r="E129" s="248"/>
      <c r="F129" s="289"/>
      <c r="G129" s="263"/>
      <c r="H129" s="135"/>
    </row>
    <row r="130" spans="1:8" s="175" customFormat="1" ht="12.75" x14ac:dyDescent="0.2">
      <c r="A130" s="196"/>
      <c r="B130" s="262"/>
      <c r="C130" s="198"/>
      <c r="D130" s="248"/>
      <c r="E130" s="248"/>
      <c r="F130" s="289"/>
      <c r="G130" s="263"/>
      <c r="H130" s="135"/>
    </row>
    <row r="131" spans="1:8" s="175" customFormat="1" ht="12.75" x14ac:dyDescent="0.2">
      <c r="A131" s="196"/>
      <c r="B131" s="262"/>
      <c r="C131" s="198"/>
      <c r="D131" s="248"/>
      <c r="E131" s="248"/>
      <c r="F131" s="289"/>
      <c r="G131" s="263"/>
      <c r="H131" s="135"/>
    </row>
    <row r="132" spans="1:8" s="175" customFormat="1" ht="12.75" x14ac:dyDescent="0.2">
      <c r="A132" s="196"/>
      <c r="B132" s="262"/>
      <c r="C132" s="198"/>
      <c r="D132" s="248"/>
      <c r="E132" s="248"/>
      <c r="F132" s="289"/>
      <c r="G132" s="263"/>
      <c r="H132" s="135"/>
    </row>
    <row r="133" spans="1:8" ht="12.75" x14ac:dyDescent="0.2">
      <c r="A133" s="196"/>
      <c r="B133" s="197" t="s">
        <v>82</v>
      </c>
      <c r="C133" s="198"/>
      <c r="D133" s="248"/>
      <c r="E133" s="248"/>
      <c r="F133" s="98"/>
      <c r="G133" s="179"/>
      <c r="H133" s="187"/>
    </row>
    <row r="134" spans="1:8" ht="48" x14ac:dyDescent="0.2">
      <c r="A134" s="196"/>
      <c r="B134" s="264" t="s">
        <v>95</v>
      </c>
      <c r="C134" s="264"/>
      <c r="D134" s="264"/>
      <c r="E134" s="264"/>
      <c r="F134" s="290"/>
      <c r="G134" s="264"/>
      <c r="H134" s="187"/>
    </row>
    <row r="135" spans="1:8" ht="12.75" x14ac:dyDescent="0.2">
      <c r="A135" s="196"/>
      <c r="B135" s="265"/>
      <c r="C135" s="265"/>
      <c r="D135" s="265"/>
      <c r="E135" s="265"/>
      <c r="F135" s="291"/>
      <c r="G135" s="265"/>
      <c r="H135" s="187"/>
    </row>
    <row r="136" spans="1:8" ht="12.75" x14ac:dyDescent="0.2">
      <c r="A136" s="196"/>
      <c r="B136" s="197"/>
      <c r="C136" s="198"/>
      <c r="D136" s="248"/>
      <c r="E136" s="248"/>
      <c r="F136" s="98"/>
      <c r="G136" s="179"/>
      <c r="H136" s="187"/>
    </row>
    <row r="137" spans="1:8" ht="12.75" x14ac:dyDescent="0.2">
      <c r="A137" s="196"/>
      <c r="B137" s="197"/>
      <c r="C137" s="198"/>
      <c r="D137" s="248"/>
      <c r="E137" s="248"/>
      <c r="F137" s="98"/>
      <c r="G137" s="179"/>
      <c r="H137" s="187"/>
    </row>
    <row r="138" spans="1:8" ht="12.75" x14ac:dyDescent="0.2">
      <c r="A138" s="196"/>
      <c r="B138" s="197"/>
      <c r="C138" s="198"/>
      <c r="D138" s="248"/>
      <c r="E138" s="248"/>
      <c r="F138" s="98"/>
      <c r="G138" s="179"/>
      <c r="H138" s="187"/>
    </row>
    <row r="139" spans="1:8" ht="12.75" x14ac:dyDescent="0.2">
      <c r="A139" s="196"/>
      <c r="B139" s="197"/>
      <c r="C139" s="198"/>
      <c r="D139" s="248"/>
      <c r="E139" s="266"/>
    </row>
    <row r="140" spans="1:8" ht="12.75" x14ac:dyDescent="0.2">
      <c r="A140" s="196"/>
      <c r="B140" s="197"/>
      <c r="C140" s="198"/>
      <c r="D140" s="248"/>
      <c r="E140" s="266"/>
    </row>
    <row r="141" spans="1:8" ht="12.75" x14ac:dyDescent="0.2">
      <c r="A141" s="196"/>
      <c r="B141" s="197"/>
      <c r="C141" s="198"/>
      <c r="D141" s="248"/>
      <c r="E141" s="266"/>
    </row>
    <row r="142" spans="1:8" ht="12.75" x14ac:dyDescent="0.2">
      <c r="A142" s="196"/>
      <c r="B142" s="197"/>
      <c r="C142" s="198"/>
      <c r="D142" s="248"/>
      <c r="E142" s="266"/>
    </row>
    <row r="143" spans="1:8" s="119" customFormat="1" ht="12.75" x14ac:dyDescent="0.2">
      <c r="A143" s="196"/>
      <c r="B143" s="197"/>
      <c r="C143" s="198"/>
      <c r="D143" s="248"/>
      <c r="E143" s="266"/>
      <c r="F143" s="90"/>
      <c r="H143" s="120"/>
    </row>
    <row r="144" spans="1:8" s="119" customFormat="1" ht="12.75" x14ac:dyDescent="0.2">
      <c r="A144" s="196"/>
      <c r="B144" s="197"/>
      <c r="C144" s="198"/>
      <c r="D144" s="248"/>
      <c r="E144" s="266"/>
      <c r="F144" s="90"/>
      <c r="H144" s="120"/>
    </row>
    <row r="145" spans="1:8" s="119" customFormat="1" ht="12.75" x14ac:dyDescent="0.2">
      <c r="A145" s="196"/>
      <c r="B145" s="197"/>
      <c r="C145" s="198"/>
      <c r="D145" s="248"/>
      <c r="E145" s="266"/>
      <c r="F145" s="90"/>
      <c r="H145" s="120"/>
    </row>
    <row r="146" spans="1:8" s="119" customFormat="1" ht="12.75" x14ac:dyDescent="0.2">
      <c r="A146" s="196"/>
      <c r="B146" s="197"/>
      <c r="C146" s="198"/>
      <c r="D146" s="248"/>
      <c r="E146" s="266"/>
      <c r="F146" s="90"/>
      <c r="H146" s="120"/>
    </row>
    <row r="147" spans="1:8" s="119" customFormat="1" ht="12.75" x14ac:dyDescent="0.2">
      <c r="A147" s="196"/>
      <c r="B147" s="197"/>
      <c r="C147" s="198"/>
      <c r="D147" s="248"/>
      <c r="E147" s="266"/>
      <c r="F147" s="90"/>
      <c r="H147" s="120"/>
    </row>
    <row r="148" spans="1:8" s="119" customFormat="1" ht="12.75" x14ac:dyDescent="0.2">
      <c r="A148" s="196"/>
      <c r="B148" s="197"/>
      <c r="C148" s="198"/>
      <c r="D148" s="248"/>
      <c r="E148" s="266"/>
      <c r="F148" s="90"/>
      <c r="H148" s="120"/>
    </row>
    <row r="149" spans="1:8" s="119" customFormat="1" ht="12.75" x14ac:dyDescent="0.2">
      <c r="A149" s="196"/>
      <c r="B149" s="197"/>
      <c r="C149" s="198"/>
      <c r="D149" s="248"/>
      <c r="E149" s="266"/>
      <c r="F149" s="90"/>
      <c r="H149" s="120"/>
    </row>
    <row r="150" spans="1:8" s="119" customFormat="1" ht="12.75" x14ac:dyDescent="0.2">
      <c r="A150" s="196"/>
      <c r="B150" s="197"/>
      <c r="C150" s="198"/>
      <c r="D150" s="248"/>
      <c r="E150" s="266"/>
      <c r="F150" s="90"/>
      <c r="H150" s="120"/>
    </row>
    <row r="151" spans="1:8" s="119" customFormat="1" ht="12.75" x14ac:dyDescent="0.2">
      <c r="A151" s="196"/>
      <c r="B151" s="197"/>
      <c r="C151" s="198"/>
      <c r="D151" s="248"/>
      <c r="E151" s="266"/>
      <c r="F151" s="90"/>
      <c r="H151" s="120"/>
    </row>
    <row r="152" spans="1:8" s="119" customFormat="1" ht="12.75" x14ac:dyDescent="0.2">
      <c r="A152" s="196"/>
      <c r="B152" s="197"/>
      <c r="C152" s="198"/>
      <c r="D152" s="248"/>
      <c r="E152" s="266"/>
      <c r="F152" s="90"/>
      <c r="H152" s="120"/>
    </row>
    <row r="153" spans="1:8" s="119" customFormat="1" ht="12.75" x14ac:dyDescent="0.2">
      <c r="A153" s="196"/>
      <c r="B153" s="197"/>
      <c r="C153" s="198"/>
      <c r="D153" s="248"/>
      <c r="E153" s="266"/>
      <c r="F153" s="90"/>
      <c r="H153" s="120"/>
    </row>
    <row r="154" spans="1:8" s="119" customFormat="1" ht="12.75" x14ac:dyDescent="0.2">
      <c r="A154" s="196"/>
      <c r="B154" s="197"/>
      <c r="C154" s="198"/>
      <c r="D154" s="248"/>
      <c r="E154" s="266"/>
      <c r="F154" s="90"/>
      <c r="H154" s="120"/>
    </row>
    <row r="155" spans="1:8" s="119" customFormat="1" ht="12.75" x14ac:dyDescent="0.2">
      <c r="A155" s="196"/>
      <c r="B155" s="197"/>
      <c r="C155" s="198"/>
      <c r="D155" s="248"/>
      <c r="E155" s="266"/>
      <c r="F155" s="90"/>
      <c r="H155" s="120"/>
    </row>
    <row r="156" spans="1:8" s="119" customFormat="1" ht="12.75" x14ac:dyDescent="0.2">
      <c r="A156" s="196"/>
      <c r="B156" s="197"/>
      <c r="C156" s="198"/>
      <c r="D156" s="248"/>
      <c r="E156" s="266"/>
      <c r="F156" s="90"/>
      <c r="H156" s="120"/>
    </row>
    <row r="157" spans="1:8" s="119" customFormat="1" ht="12.75" x14ac:dyDescent="0.2">
      <c r="A157" s="196"/>
      <c r="B157" s="197"/>
      <c r="C157" s="198"/>
      <c r="D157" s="248"/>
      <c r="E157" s="266"/>
      <c r="F157" s="90"/>
      <c r="H157" s="120"/>
    </row>
    <row r="158" spans="1:8" s="119" customFormat="1" ht="12.75" x14ac:dyDescent="0.2">
      <c r="A158" s="196"/>
      <c r="B158" s="197"/>
      <c r="C158" s="198"/>
      <c r="D158" s="248"/>
      <c r="E158" s="266"/>
      <c r="F158" s="90"/>
      <c r="H158" s="120"/>
    </row>
    <row r="159" spans="1:8" s="119" customFormat="1" ht="12.75" x14ac:dyDescent="0.2">
      <c r="A159" s="196"/>
      <c r="B159" s="197"/>
      <c r="C159" s="198"/>
      <c r="D159" s="248"/>
      <c r="E159" s="266"/>
      <c r="F159" s="90"/>
      <c r="H159" s="120"/>
    </row>
    <row r="160" spans="1:8" s="119" customFormat="1" ht="12.75" x14ac:dyDescent="0.2">
      <c r="A160" s="196"/>
      <c r="B160" s="197"/>
      <c r="C160" s="198"/>
      <c r="D160" s="248"/>
      <c r="E160" s="266"/>
      <c r="F160" s="90"/>
      <c r="H160" s="120"/>
    </row>
    <row r="161" spans="1:8" s="119" customFormat="1" ht="12.75" x14ac:dyDescent="0.2">
      <c r="A161" s="196"/>
      <c r="B161" s="197"/>
      <c r="C161" s="198"/>
      <c r="D161" s="248"/>
      <c r="E161" s="266"/>
      <c r="F161" s="90"/>
      <c r="H161" s="120"/>
    </row>
    <row r="162" spans="1:8" s="119" customFormat="1" ht="12.75" x14ac:dyDescent="0.2">
      <c r="A162" s="196"/>
      <c r="B162" s="197"/>
      <c r="C162" s="198"/>
      <c r="D162" s="248"/>
      <c r="E162" s="266"/>
      <c r="F162" s="90"/>
      <c r="H162" s="120"/>
    </row>
    <row r="163" spans="1:8" s="119" customFormat="1" ht="12.75" x14ac:dyDescent="0.2">
      <c r="A163" s="196"/>
      <c r="B163" s="197"/>
      <c r="C163" s="198"/>
      <c r="D163" s="248"/>
      <c r="E163" s="266"/>
      <c r="F163" s="90"/>
      <c r="H163" s="120"/>
    </row>
    <row r="164" spans="1:8" s="119" customFormat="1" ht="12.75" x14ac:dyDescent="0.2">
      <c r="A164" s="196"/>
      <c r="B164" s="197"/>
      <c r="C164" s="198"/>
      <c r="D164" s="248"/>
      <c r="E164" s="266"/>
      <c r="F164" s="90"/>
      <c r="H164" s="120"/>
    </row>
    <row r="165" spans="1:8" s="119" customFormat="1" ht="12.75" x14ac:dyDescent="0.2">
      <c r="A165" s="196"/>
      <c r="B165" s="197"/>
      <c r="C165" s="198"/>
      <c r="D165" s="248"/>
      <c r="E165" s="266"/>
      <c r="F165" s="90"/>
      <c r="H165" s="120"/>
    </row>
    <row r="166" spans="1:8" s="119" customFormat="1" ht="12.75" x14ac:dyDescent="0.2">
      <c r="A166" s="196"/>
      <c r="B166" s="197"/>
      <c r="C166" s="198"/>
      <c r="D166" s="248"/>
      <c r="E166" s="266"/>
      <c r="F166" s="90"/>
      <c r="H166" s="120"/>
    </row>
    <row r="167" spans="1:8" s="119" customFormat="1" ht="12.75" x14ac:dyDescent="0.2">
      <c r="A167" s="196"/>
      <c r="B167" s="197"/>
      <c r="C167" s="198"/>
      <c r="D167" s="248"/>
      <c r="E167" s="266"/>
      <c r="F167" s="90"/>
      <c r="H167" s="120"/>
    </row>
    <row r="168" spans="1:8" s="119" customFormat="1" ht="12.75" x14ac:dyDescent="0.2">
      <c r="A168" s="196"/>
      <c r="B168" s="197"/>
      <c r="C168" s="198"/>
      <c r="D168" s="248"/>
      <c r="E168" s="266"/>
      <c r="F168" s="90"/>
      <c r="H168" s="120"/>
    </row>
    <row r="169" spans="1:8" s="119" customFormat="1" ht="12.75" x14ac:dyDescent="0.2">
      <c r="A169" s="196"/>
      <c r="B169" s="197"/>
      <c r="C169" s="198"/>
      <c r="D169" s="248"/>
      <c r="E169" s="266"/>
      <c r="F169" s="90"/>
      <c r="H169" s="120"/>
    </row>
    <row r="170" spans="1:8" s="119" customFormat="1" ht="12.75" x14ac:dyDescent="0.2">
      <c r="A170" s="196"/>
      <c r="B170" s="197"/>
      <c r="C170" s="198"/>
      <c r="D170" s="248"/>
      <c r="E170" s="266"/>
      <c r="F170" s="90"/>
      <c r="H170" s="120"/>
    </row>
    <row r="171" spans="1:8" s="119" customFormat="1" ht="12.75" x14ac:dyDescent="0.2">
      <c r="A171" s="196"/>
      <c r="B171" s="197"/>
      <c r="C171" s="198"/>
      <c r="D171" s="248"/>
      <c r="E171" s="266"/>
      <c r="F171" s="90"/>
      <c r="H171" s="120"/>
    </row>
    <row r="172" spans="1:8" s="119" customFormat="1" ht="12.75" x14ac:dyDescent="0.2">
      <c r="A172" s="196"/>
      <c r="B172" s="197"/>
      <c r="C172" s="198"/>
      <c r="D172" s="248"/>
      <c r="E172" s="266"/>
      <c r="F172" s="90"/>
      <c r="H172" s="120"/>
    </row>
    <row r="173" spans="1:8" s="119" customFormat="1" ht="12.75" x14ac:dyDescent="0.2">
      <c r="A173" s="196"/>
      <c r="B173" s="197"/>
      <c r="C173" s="198"/>
      <c r="D173" s="248"/>
      <c r="E173" s="266"/>
      <c r="F173" s="90"/>
      <c r="H173" s="120"/>
    </row>
    <row r="174" spans="1:8" s="119" customFormat="1" ht="12.75" x14ac:dyDescent="0.2">
      <c r="A174" s="196"/>
      <c r="B174" s="197"/>
      <c r="C174" s="198"/>
      <c r="D174" s="248"/>
      <c r="E174" s="266"/>
      <c r="F174" s="90"/>
      <c r="H174" s="120"/>
    </row>
    <row r="175" spans="1:8" s="119" customFormat="1" ht="12.75" x14ac:dyDescent="0.2">
      <c r="A175" s="196"/>
      <c r="B175" s="197"/>
      <c r="C175" s="198"/>
      <c r="D175" s="248"/>
      <c r="E175" s="266"/>
      <c r="F175" s="90"/>
      <c r="H175" s="120"/>
    </row>
    <row r="176" spans="1:8" s="119" customFormat="1" ht="12.75" x14ac:dyDescent="0.2">
      <c r="A176" s="196"/>
      <c r="B176" s="197"/>
      <c r="C176" s="198"/>
      <c r="D176" s="248"/>
      <c r="E176" s="266"/>
      <c r="F176" s="90"/>
      <c r="H176" s="120"/>
    </row>
    <row r="177" spans="1:8" s="119" customFormat="1" ht="12.75" x14ac:dyDescent="0.2">
      <c r="A177" s="196"/>
      <c r="B177" s="197"/>
      <c r="C177" s="198"/>
      <c r="D177" s="248"/>
      <c r="E177" s="266"/>
      <c r="F177" s="90"/>
      <c r="H177" s="120"/>
    </row>
    <row r="178" spans="1:8" s="119" customFormat="1" ht="12.75" x14ac:dyDescent="0.2">
      <c r="A178" s="196"/>
      <c r="B178" s="197"/>
      <c r="C178" s="198"/>
      <c r="D178" s="248"/>
      <c r="E178" s="266"/>
      <c r="F178" s="90"/>
      <c r="H178" s="120"/>
    </row>
    <row r="179" spans="1:8" s="119" customFormat="1" ht="12.75" x14ac:dyDescent="0.2">
      <c r="A179" s="196"/>
      <c r="B179" s="197"/>
      <c r="C179" s="198"/>
      <c r="D179" s="248"/>
      <c r="E179" s="266"/>
      <c r="F179" s="90"/>
      <c r="H179" s="120"/>
    </row>
    <row r="180" spans="1:8" s="119" customFormat="1" ht="12.75" x14ac:dyDescent="0.2">
      <c r="A180" s="196"/>
      <c r="B180" s="197"/>
      <c r="C180" s="198"/>
      <c r="D180" s="248"/>
      <c r="E180" s="266"/>
      <c r="F180" s="90"/>
      <c r="H180" s="120"/>
    </row>
    <row r="181" spans="1:8" s="119" customFormat="1" ht="12.75" x14ac:dyDescent="0.2">
      <c r="A181" s="196"/>
      <c r="B181" s="197"/>
      <c r="C181" s="198"/>
      <c r="D181" s="248"/>
      <c r="E181" s="266"/>
      <c r="F181" s="90"/>
      <c r="H181" s="120"/>
    </row>
    <row r="182" spans="1:8" s="119" customFormat="1" ht="12.75" x14ac:dyDescent="0.2">
      <c r="A182" s="196"/>
      <c r="B182" s="197"/>
      <c r="C182" s="198"/>
      <c r="D182" s="248"/>
      <c r="E182" s="266"/>
      <c r="F182" s="90"/>
      <c r="H182" s="120"/>
    </row>
    <row r="183" spans="1:8" s="119" customFormat="1" ht="12.75" x14ac:dyDescent="0.2">
      <c r="A183" s="196"/>
      <c r="B183" s="197"/>
      <c r="C183" s="198"/>
      <c r="D183" s="248"/>
      <c r="E183" s="266"/>
      <c r="F183" s="90"/>
      <c r="H183" s="120"/>
    </row>
    <row r="184" spans="1:8" s="119" customFormat="1" ht="12.75" x14ac:dyDescent="0.2">
      <c r="A184" s="196"/>
      <c r="B184" s="197"/>
      <c r="C184" s="198"/>
      <c r="D184" s="248"/>
      <c r="E184" s="266"/>
      <c r="F184" s="90"/>
      <c r="H184" s="120"/>
    </row>
    <row r="185" spans="1:8" s="119" customFormat="1" ht="12.75" x14ac:dyDescent="0.2">
      <c r="A185" s="196"/>
      <c r="B185" s="197"/>
      <c r="C185" s="198"/>
      <c r="D185" s="248"/>
      <c r="E185" s="266"/>
      <c r="F185" s="90"/>
      <c r="H185" s="120"/>
    </row>
    <row r="186" spans="1:8" s="119" customFormat="1" ht="12.75" x14ac:dyDescent="0.2">
      <c r="A186" s="196"/>
      <c r="B186" s="197"/>
      <c r="C186" s="198"/>
      <c r="D186" s="248"/>
      <c r="E186" s="266"/>
      <c r="F186" s="90"/>
      <c r="H186" s="120"/>
    </row>
    <row r="187" spans="1:8" s="119" customFormat="1" ht="12.75" x14ac:dyDescent="0.2">
      <c r="A187" s="196"/>
      <c r="B187" s="197"/>
      <c r="C187" s="198"/>
      <c r="D187" s="248"/>
      <c r="E187" s="266"/>
      <c r="F187" s="90"/>
      <c r="H187" s="120"/>
    </row>
    <row r="188" spans="1:8" s="119" customFormat="1" ht="12.75" x14ac:dyDescent="0.2">
      <c r="A188" s="196"/>
      <c r="B188" s="197"/>
      <c r="C188" s="198"/>
      <c r="D188" s="248"/>
      <c r="E188" s="266"/>
      <c r="F188" s="90"/>
      <c r="H188" s="120"/>
    </row>
    <row r="189" spans="1:8" s="119" customFormat="1" ht="12.75" x14ac:dyDescent="0.2">
      <c r="A189" s="196"/>
      <c r="B189" s="197"/>
      <c r="C189" s="198"/>
      <c r="D189" s="248"/>
      <c r="E189" s="266"/>
      <c r="F189" s="90"/>
      <c r="H189" s="120"/>
    </row>
    <row r="190" spans="1:8" s="119" customFormat="1" ht="12.75" x14ac:dyDescent="0.2">
      <c r="A190" s="196"/>
      <c r="B190" s="197"/>
      <c r="C190" s="198"/>
      <c r="D190" s="248"/>
      <c r="E190" s="266"/>
      <c r="F190" s="90"/>
      <c r="H190" s="120"/>
    </row>
    <row r="191" spans="1:8" s="119" customFormat="1" ht="12.75" x14ac:dyDescent="0.2">
      <c r="A191" s="196"/>
      <c r="B191" s="197"/>
      <c r="C191" s="198"/>
      <c r="D191" s="248"/>
      <c r="E191" s="266"/>
      <c r="F191" s="90"/>
      <c r="H191" s="120"/>
    </row>
    <row r="192" spans="1:8" s="119" customFormat="1" ht="12.75" x14ac:dyDescent="0.2">
      <c r="A192" s="196"/>
      <c r="B192" s="197"/>
      <c r="C192" s="198"/>
      <c r="D192" s="248"/>
      <c r="E192" s="266"/>
      <c r="F192" s="90"/>
      <c r="H192" s="120"/>
    </row>
    <row r="193" spans="1:8" s="119" customFormat="1" ht="12.75" x14ac:dyDescent="0.2">
      <c r="A193" s="196"/>
      <c r="B193" s="197"/>
      <c r="C193" s="198"/>
      <c r="D193" s="248"/>
      <c r="E193" s="266"/>
      <c r="F193" s="90"/>
      <c r="H193" s="120"/>
    </row>
    <row r="194" spans="1:8" s="119" customFormat="1" ht="12.75" x14ac:dyDescent="0.2">
      <c r="A194" s="196"/>
      <c r="B194" s="197"/>
      <c r="C194" s="198"/>
      <c r="D194" s="248"/>
      <c r="E194" s="266"/>
      <c r="F194" s="90"/>
      <c r="H194" s="120"/>
    </row>
    <row r="195" spans="1:8" s="119" customFormat="1" ht="12.75" x14ac:dyDescent="0.2">
      <c r="A195" s="196"/>
      <c r="B195" s="197"/>
      <c r="C195" s="198"/>
      <c r="D195" s="248"/>
      <c r="E195" s="266"/>
      <c r="F195" s="90"/>
      <c r="H195" s="120"/>
    </row>
    <row r="196" spans="1:8" s="119" customFormat="1" ht="12.75" x14ac:dyDescent="0.2">
      <c r="A196" s="196"/>
      <c r="B196" s="197"/>
      <c r="C196" s="198"/>
      <c r="D196" s="248"/>
      <c r="E196" s="266"/>
      <c r="F196" s="90"/>
      <c r="H196" s="120"/>
    </row>
    <row r="197" spans="1:8" s="119" customFormat="1" ht="12.75" x14ac:dyDescent="0.2">
      <c r="A197" s="196"/>
      <c r="B197" s="197"/>
      <c r="C197" s="198"/>
      <c r="D197" s="248"/>
      <c r="E197" s="266"/>
      <c r="F197" s="90"/>
      <c r="H197" s="120"/>
    </row>
    <row r="198" spans="1:8" s="119" customFormat="1" ht="12.75" x14ac:dyDescent="0.2">
      <c r="A198" s="196"/>
      <c r="B198" s="197"/>
      <c r="C198" s="198"/>
      <c r="D198" s="248"/>
      <c r="E198" s="266"/>
      <c r="F198" s="90"/>
      <c r="H198" s="120"/>
    </row>
    <row r="199" spans="1:8" s="119" customFormat="1" ht="12.75" x14ac:dyDescent="0.2">
      <c r="A199" s="196"/>
      <c r="B199" s="197"/>
      <c r="C199" s="198"/>
      <c r="D199" s="248"/>
      <c r="E199" s="266"/>
      <c r="F199" s="90"/>
      <c r="H199" s="120"/>
    </row>
    <row r="200" spans="1:8" s="119" customFormat="1" ht="12.75" x14ac:dyDescent="0.2">
      <c r="A200" s="196"/>
      <c r="B200" s="197"/>
      <c r="C200" s="198"/>
      <c r="D200" s="248"/>
      <c r="E200" s="266"/>
      <c r="F200" s="90"/>
      <c r="H200" s="120"/>
    </row>
    <row r="201" spans="1:8" s="119" customFormat="1" ht="12.75" x14ac:dyDescent="0.2">
      <c r="A201" s="196"/>
      <c r="B201" s="197"/>
      <c r="C201" s="198"/>
      <c r="D201" s="248"/>
      <c r="E201" s="266"/>
      <c r="F201" s="90"/>
      <c r="H201" s="120"/>
    </row>
    <row r="202" spans="1:8" s="119" customFormat="1" ht="12.75" x14ac:dyDescent="0.2">
      <c r="A202" s="196"/>
      <c r="B202" s="197"/>
      <c r="C202" s="198"/>
      <c r="D202" s="248"/>
      <c r="E202" s="266"/>
      <c r="F202" s="90"/>
      <c r="H202" s="120"/>
    </row>
    <row r="203" spans="1:8" s="119" customFormat="1" ht="12.75" x14ac:dyDescent="0.2">
      <c r="A203" s="196"/>
      <c r="B203" s="197"/>
      <c r="C203" s="198"/>
      <c r="D203" s="248"/>
      <c r="E203" s="266"/>
      <c r="F203" s="90"/>
      <c r="H203" s="120"/>
    </row>
    <row r="204" spans="1:8" s="119" customFormat="1" ht="12.75" x14ac:dyDescent="0.2">
      <c r="A204" s="196"/>
      <c r="B204" s="197"/>
      <c r="C204" s="198"/>
      <c r="D204" s="248"/>
      <c r="E204" s="266"/>
      <c r="F204" s="90"/>
      <c r="H204" s="120"/>
    </row>
    <row r="205" spans="1:8" s="119" customFormat="1" ht="12.75" x14ac:dyDescent="0.2">
      <c r="A205" s="196"/>
      <c r="B205" s="197"/>
      <c r="C205" s="198"/>
      <c r="D205" s="248"/>
      <c r="E205" s="266"/>
      <c r="F205" s="90"/>
      <c r="H205" s="120"/>
    </row>
    <row r="206" spans="1:8" s="119" customFormat="1" ht="12.75" x14ac:dyDescent="0.2">
      <c r="A206" s="196"/>
      <c r="B206" s="197"/>
      <c r="C206" s="198"/>
      <c r="D206" s="248"/>
      <c r="E206" s="266"/>
      <c r="F206" s="90"/>
      <c r="H206" s="120"/>
    </row>
    <row r="207" spans="1:8" s="119" customFormat="1" ht="12.75" x14ac:dyDescent="0.2">
      <c r="A207" s="196"/>
      <c r="B207" s="197"/>
      <c r="C207" s="198"/>
      <c r="D207" s="248"/>
      <c r="E207" s="266"/>
      <c r="F207" s="90"/>
      <c r="H207" s="120"/>
    </row>
    <row r="208" spans="1:8" s="119" customFormat="1" ht="12.75" x14ac:dyDescent="0.2">
      <c r="A208" s="196"/>
      <c r="B208" s="197"/>
      <c r="C208" s="198"/>
      <c r="D208" s="248"/>
      <c r="E208" s="266"/>
      <c r="F208" s="90"/>
      <c r="H208" s="120"/>
    </row>
    <row r="209" spans="1:8" s="119" customFormat="1" ht="12.75" x14ac:dyDescent="0.2">
      <c r="A209" s="196"/>
      <c r="B209" s="197"/>
      <c r="C209" s="198"/>
      <c r="D209" s="248"/>
      <c r="E209" s="266"/>
      <c r="F209" s="90"/>
      <c r="H209" s="120"/>
    </row>
    <row r="210" spans="1:8" s="119" customFormat="1" ht="12.75" x14ac:dyDescent="0.2">
      <c r="A210" s="196"/>
      <c r="B210" s="197"/>
      <c r="C210" s="198"/>
      <c r="D210" s="248"/>
      <c r="E210" s="266"/>
      <c r="F210" s="90"/>
      <c r="H210" s="120"/>
    </row>
    <row r="211" spans="1:8" s="119" customFormat="1" ht="12.75" x14ac:dyDescent="0.2">
      <c r="A211" s="196"/>
      <c r="B211" s="197"/>
      <c r="C211" s="198"/>
      <c r="D211" s="248"/>
      <c r="E211" s="266"/>
      <c r="F211" s="90"/>
      <c r="H211" s="120"/>
    </row>
    <row r="212" spans="1:8" s="119" customFormat="1" ht="12.75" x14ac:dyDescent="0.2">
      <c r="A212" s="196"/>
      <c r="B212" s="197"/>
      <c r="C212" s="198"/>
      <c r="D212" s="248"/>
      <c r="E212" s="266"/>
      <c r="F212" s="90"/>
      <c r="H212" s="120"/>
    </row>
    <row r="213" spans="1:8" s="119" customFormat="1" ht="12.75" x14ac:dyDescent="0.2">
      <c r="A213" s="196"/>
      <c r="B213" s="197"/>
      <c r="C213" s="198"/>
      <c r="D213" s="248"/>
      <c r="E213" s="266"/>
      <c r="F213" s="90"/>
      <c r="H213" s="120"/>
    </row>
    <row r="214" spans="1:8" s="119" customFormat="1" ht="12.75" x14ac:dyDescent="0.2">
      <c r="A214" s="196"/>
      <c r="B214" s="197"/>
      <c r="C214" s="198"/>
      <c r="D214" s="248"/>
      <c r="E214" s="266"/>
      <c r="F214" s="90"/>
      <c r="H214" s="120"/>
    </row>
    <row r="215" spans="1:8" s="119" customFormat="1" ht="12.75" x14ac:dyDescent="0.2">
      <c r="A215" s="196"/>
      <c r="B215" s="197"/>
      <c r="C215" s="198"/>
      <c r="D215" s="248"/>
      <c r="E215" s="266"/>
      <c r="F215" s="90"/>
      <c r="H215" s="120"/>
    </row>
    <row r="216" spans="1:8" s="119" customFormat="1" ht="12.75" x14ac:dyDescent="0.2">
      <c r="A216" s="196"/>
      <c r="B216" s="197"/>
      <c r="C216" s="198"/>
      <c r="D216" s="248"/>
      <c r="E216" s="266"/>
      <c r="F216" s="90"/>
      <c r="H216" s="120"/>
    </row>
    <row r="217" spans="1:8" s="119" customFormat="1" ht="12.75" x14ac:dyDescent="0.2">
      <c r="A217" s="196"/>
      <c r="B217" s="197"/>
      <c r="C217" s="198"/>
      <c r="D217" s="248"/>
      <c r="E217" s="266"/>
      <c r="F217" s="90"/>
      <c r="H217" s="120"/>
    </row>
    <row r="218" spans="1:8" s="119" customFormat="1" ht="12.75" x14ac:dyDescent="0.2">
      <c r="A218" s="196"/>
      <c r="B218" s="197"/>
      <c r="C218" s="198"/>
      <c r="D218" s="248"/>
      <c r="E218" s="266"/>
      <c r="F218" s="90"/>
      <c r="H218" s="120"/>
    </row>
    <row r="219" spans="1:8" s="119" customFormat="1" ht="12.75" x14ac:dyDescent="0.2">
      <c r="A219" s="196"/>
      <c r="B219" s="197"/>
      <c r="C219" s="198"/>
      <c r="D219" s="248"/>
      <c r="E219" s="266"/>
      <c r="F219" s="90"/>
      <c r="H219" s="120"/>
    </row>
    <row r="220" spans="1:8" s="119" customFormat="1" ht="12.75" x14ac:dyDescent="0.2">
      <c r="A220" s="196"/>
      <c r="B220" s="197"/>
      <c r="C220" s="198"/>
      <c r="D220" s="248"/>
      <c r="E220" s="266"/>
      <c r="F220" s="90"/>
      <c r="H220" s="120"/>
    </row>
    <row r="221" spans="1:8" s="119" customFormat="1" ht="12.75" x14ac:dyDescent="0.2">
      <c r="A221" s="196"/>
      <c r="B221" s="197"/>
      <c r="C221" s="198"/>
      <c r="D221" s="248"/>
      <c r="E221" s="266"/>
      <c r="F221" s="90"/>
      <c r="H221" s="120"/>
    </row>
    <row r="222" spans="1:8" s="119" customFormat="1" ht="12.75" x14ac:dyDescent="0.2">
      <c r="A222" s="196"/>
      <c r="B222" s="197"/>
      <c r="C222" s="198"/>
      <c r="D222" s="248"/>
      <c r="E222" s="266"/>
      <c r="F222" s="90"/>
      <c r="H222" s="120"/>
    </row>
    <row r="223" spans="1:8" s="119" customFormat="1" ht="12.75" x14ac:dyDescent="0.2">
      <c r="A223" s="196"/>
      <c r="B223" s="197"/>
      <c r="C223" s="198"/>
      <c r="D223" s="248"/>
      <c r="E223" s="266"/>
      <c r="F223" s="90"/>
      <c r="H223" s="120"/>
    </row>
    <row r="224" spans="1:8" s="119" customFormat="1" ht="12.75" x14ac:dyDescent="0.2">
      <c r="A224" s="196"/>
      <c r="B224" s="197"/>
      <c r="C224" s="198"/>
      <c r="D224" s="248"/>
      <c r="E224" s="266"/>
      <c r="F224" s="90"/>
      <c r="H224" s="120"/>
    </row>
    <row r="225" spans="1:8" s="119" customFormat="1" ht="12.75" x14ac:dyDescent="0.2">
      <c r="A225" s="196"/>
      <c r="B225" s="197"/>
      <c r="C225" s="198"/>
      <c r="D225" s="248"/>
      <c r="E225" s="266"/>
      <c r="F225" s="90"/>
      <c r="H225" s="120"/>
    </row>
    <row r="226" spans="1:8" s="119" customFormat="1" ht="12.75" x14ac:dyDescent="0.2">
      <c r="A226" s="196"/>
      <c r="B226" s="197"/>
      <c r="C226" s="198"/>
      <c r="D226" s="248"/>
      <c r="E226" s="266"/>
      <c r="F226" s="90"/>
      <c r="H226" s="120"/>
    </row>
    <row r="227" spans="1:8" s="119" customFormat="1" ht="12.75" x14ac:dyDescent="0.2">
      <c r="A227" s="196"/>
      <c r="B227" s="197"/>
      <c r="C227" s="198"/>
      <c r="D227" s="248"/>
      <c r="E227" s="266"/>
      <c r="F227" s="90"/>
      <c r="H227" s="120"/>
    </row>
    <row r="228" spans="1:8" s="119" customFormat="1" ht="12.75" x14ac:dyDescent="0.2">
      <c r="A228" s="196"/>
      <c r="B228" s="197"/>
      <c r="C228" s="198"/>
      <c r="D228" s="248"/>
      <c r="E228" s="266"/>
      <c r="F228" s="90"/>
      <c r="H228" s="120"/>
    </row>
    <row r="229" spans="1:8" s="119" customFormat="1" ht="12.75" x14ac:dyDescent="0.2">
      <c r="A229" s="196"/>
      <c r="B229" s="197"/>
      <c r="C229" s="198"/>
      <c r="D229" s="248"/>
      <c r="E229" s="266"/>
      <c r="F229" s="90"/>
      <c r="H229" s="120"/>
    </row>
    <row r="230" spans="1:8" s="119" customFormat="1" ht="12.75" x14ac:dyDescent="0.2">
      <c r="A230" s="196"/>
      <c r="B230" s="197"/>
      <c r="C230" s="198"/>
      <c r="D230" s="248"/>
      <c r="E230" s="266"/>
      <c r="F230" s="90"/>
      <c r="H230" s="120"/>
    </row>
    <row r="231" spans="1:8" s="119" customFormat="1" ht="12.75" x14ac:dyDescent="0.2">
      <c r="A231" s="196"/>
      <c r="B231" s="197"/>
      <c r="C231" s="198"/>
      <c r="D231" s="248"/>
      <c r="E231" s="266"/>
      <c r="F231" s="90"/>
      <c r="H231" s="120"/>
    </row>
    <row r="232" spans="1:8" s="119" customFormat="1" ht="12.75" x14ac:dyDescent="0.2">
      <c r="A232" s="196"/>
      <c r="B232" s="197"/>
      <c r="C232" s="198"/>
      <c r="D232" s="248"/>
      <c r="E232" s="266"/>
      <c r="F232" s="90"/>
      <c r="H232" s="120"/>
    </row>
    <row r="233" spans="1:8" s="119" customFormat="1" ht="12.75" x14ac:dyDescent="0.2">
      <c r="A233" s="196"/>
      <c r="B233" s="197"/>
      <c r="C233" s="198"/>
      <c r="D233" s="248"/>
      <c r="E233" s="266"/>
      <c r="F233" s="90"/>
      <c r="H233" s="120"/>
    </row>
    <row r="234" spans="1:8" s="119" customFormat="1" ht="12.75" x14ac:dyDescent="0.2">
      <c r="A234" s="196"/>
      <c r="B234" s="197"/>
      <c r="C234" s="198"/>
      <c r="D234" s="248"/>
      <c r="E234" s="266"/>
      <c r="F234" s="90"/>
      <c r="H234" s="120"/>
    </row>
    <row r="235" spans="1:8" s="119" customFormat="1" ht="12.75" x14ac:dyDescent="0.2">
      <c r="A235" s="196"/>
      <c r="B235" s="197"/>
      <c r="C235" s="198"/>
      <c r="D235" s="248"/>
      <c r="E235" s="266"/>
      <c r="F235" s="90"/>
      <c r="H235" s="120"/>
    </row>
    <row r="236" spans="1:8" s="119" customFormat="1" ht="12.75" x14ac:dyDescent="0.2">
      <c r="A236" s="196"/>
      <c r="B236" s="197"/>
      <c r="C236" s="198"/>
      <c r="D236" s="248"/>
      <c r="E236" s="266"/>
      <c r="F236" s="90"/>
      <c r="H236" s="120"/>
    </row>
    <row r="237" spans="1:8" s="119" customFormat="1" ht="12.75" x14ac:dyDescent="0.2">
      <c r="A237" s="196"/>
      <c r="B237" s="197"/>
      <c r="C237" s="198"/>
      <c r="D237" s="248"/>
      <c r="E237" s="266"/>
      <c r="F237" s="90"/>
      <c r="H237" s="120"/>
    </row>
    <row r="238" spans="1:8" s="119" customFormat="1" ht="12.75" x14ac:dyDescent="0.2">
      <c r="A238" s="196"/>
      <c r="B238" s="197"/>
      <c r="C238" s="198"/>
      <c r="D238" s="248"/>
      <c r="E238" s="266"/>
      <c r="F238" s="90"/>
      <c r="H238" s="120"/>
    </row>
    <row r="239" spans="1:8" s="119" customFormat="1" ht="12.75" x14ac:dyDescent="0.2">
      <c r="A239" s="196"/>
      <c r="B239" s="197"/>
      <c r="C239" s="198"/>
      <c r="D239" s="248"/>
      <c r="E239" s="266"/>
      <c r="F239" s="90"/>
      <c r="H239" s="120"/>
    </row>
    <row r="240" spans="1:8" s="119" customFormat="1" ht="12.75" x14ac:dyDescent="0.2">
      <c r="A240" s="196"/>
      <c r="B240" s="197"/>
      <c r="C240" s="198"/>
      <c r="D240" s="248"/>
      <c r="E240" s="266"/>
      <c r="F240" s="90"/>
      <c r="H240" s="120"/>
    </row>
    <row r="241" spans="1:8" s="119" customFormat="1" ht="12.75" x14ac:dyDescent="0.2">
      <c r="A241" s="196"/>
      <c r="B241" s="197"/>
      <c r="C241" s="198"/>
      <c r="D241" s="248"/>
      <c r="E241" s="266"/>
      <c r="F241" s="90"/>
      <c r="H241" s="120"/>
    </row>
    <row r="242" spans="1:8" s="119" customFormat="1" ht="12.75" x14ac:dyDescent="0.2">
      <c r="A242" s="196"/>
      <c r="B242" s="197"/>
      <c r="C242" s="198"/>
      <c r="D242" s="248"/>
      <c r="E242" s="266"/>
      <c r="F242" s="90"/>
      <c r="H242" s="120"/>
    </row>
    <row r="243" spans="1:8" s="119" customFormat="1" ht="12.75" x14ac:dyDescent="0.2">
      <c r="A243" s="196"/>
      <c r="B243" s="197"/>
      <c r="C243" s="198"/>
      <c r="D243" s="248"/>
      <c r="E243" s="266"/>
      <c r="F243" s="90"/>
      <c r="H243" s="120"/>
    </row>
    <row r="244" spans="1:8" s="119" customFormat="1" ht="12.75" x14ac:dyDescent="0.2">
      <c r="A244" s="196"/>
      <c r="B244" s="197"/>
      <c r="C244" s="198"/>
      <c r="D244" s="248"/>
      <c r="E244" s="266"/>
      <c r="F244" s="90"/>
      <c r="H244" s="120"/>
    </row>
    <row r="245" spans="1:8" s="119" customFormat="1" ht="12.75" x14ac:dyDescent="0.2">
      <c r="A245" s="196"/>
      <c r="B245" s="197"/>
      <c r="C245" s="198"/>
      <c r="D245" s="248"/>
      <c r="E245" s="266"/>
      <c r="F245" s="90"/>
      <c r="H245" s="120"/>
    </row>
    <row r="246" spans="1:8" s="119" customFormat="1" ht="12.75" x14ac:dyDescent="0.2">
      <c r="A246" s="196"/>
      <c r="B246" s="197"/>
      <c r="C246" s="198"/>
      <c r="D246" s="248"/>
      <c r="E246" s="266"/>
      <c r="F246" s="90"/>
      <c r="H246" s="120"/>
    </row>
    <row r="247" spans="1:8" s="119" customFormat="1" ht="12.75" x14ac:dyDescent="0.2">
      <c r="A247" s="196"/>
      <c r="B247" s="197"/>
      <c r="C247" s="198"/>
      <c r="D247" s="248"/>
      <c r="E247" s="266"/>
      <c r="F247" s="90"/>
      <c r="H247" s="120"/>
    </row>
    <row r="248" spans="1:8" s="119" customFormat="1" ht="12.75" x14ac:dyDescent="0.2">
      <c r="A248" s="196"/>
      <c r="B248" s="197"/>
      <c r="C248" s="198"/>
      <c r="D248" s="248"/>
      <c r="E248" s="266"/>
      <c r="F248" s="90"/>
      <c r="H248" s="120"/>
    </row>
    <row r="249" spans="1:8" s="119" customFormat="1" ht="12.75" x14ac:dyDescent="0.2">
      <c r="A249" s="196"/>
      <c r="B249" s="197"/>
      <c r="C249" s="198"/>
      <c r="D249" s="248"/>
      <c r="E249" s="266"/>
      <c r="F249" s="90"/>
      <c r="H249" s="120"/>
    </row>
    <row r="250" spans="1:8" s="119" customFormat="1" ht="12.75" x14ac:dyDescent="0.2">
      <c r="A250" s="196"/>
      <c r="B250" s="197"/>
      <c r="C250" s="198"/>
      <c r="D250" s="248"/>
      <c r="E250" s="266"/>
      <c r="F250" s="90"/>
      <c r="H250" s="120"/>
    </row>
    <row r="251" spans="1:8" s="119" customFormat="1" ht="12.75" x14ac:dyDescent="0.2">
      <c r="A251" s="196"/>
      <c r="B251" s="197"/>
      <c r="C251" s="198"/>
      <c r="D251" s="248"/>
      <c r="E251" s="266"/>
      <c r="F251" s="90"/>
      <c r="H251" s="120"/>
    </row>
    <row r="252" spans="1:8" s="119" customFormat="1" ht="12.75" x14ac:dyDescent="0.2">
      <c r="A252" s="196"/>
      <c r="B252" s="197"/>
      <c r="C252" s="198"/>
      <c r="D252" s="248"/>
      <c r="E252" s="266"/>
      <c r="F252" s="90"/>
      <c r="H252" s="120"/>
    </row>
    <row r="253" spans="1:8" s="119" customFormat="1" ht="12.75" x14ac:dyDescent="0.2">
      <c r="A253" s="196"/>
      <c r="B253" s="197"/>
      <c r="C253" s="198"/>
      <c r="D253" s="248"/>
      <c r="E253" s="266"/>
      <c r="F253" s="90"/>
      <c r="H253" s="120"/>
    </row>
    <row r="254" spans="1:8" s="119" customFormat="1" ht="12.75" x14ac:dyDescent="0.2">
      <c r="A254" s="196"/>
      <c r="B254" s="197"/>
      <c r="C254" s="198"/>
      <c r="D254" s="248"/>
      <c r="E254" s="266"/>
      <c r="F254" s="90"/>
      <c r="H254" s="120"/>
    </row>
    <row r="255" spans="1:8" s="119" customFormat="1" ht="12.75" x14ac:dyDescent="0.2">
      <c r="A255" s="196"/>
      <c r="B255" s="197"/>
      <c r="C255" s="198"/>
      <c r="D255" s="248"/>
      <c r="E255" s="266"/>
      <c r="F255" s="90"/>
      <c r="H255" s="120"/>
    </row>
    <row r="256" spans="1:8" s="119" customFormat="1" ht="12.75" x14ac:dyDescent="0.2">
      <c r="A256" s="196"/>
      <c r="B256" s="197"/>
      <c r="C256" s="198"/>
      <c r="D256" s="248"/>
      <c r="E256" s="266"/>
      <c r="F256" s="90"/>
      <c r="H256" s="120"/>
    </row>
    <row r="257" spans="1:8" s="119" customFormat="1" ht="12.75" x14ac:dyDescent="0.2">
      <c r="A257" s="196"/>
      <c r="B257" s="197"/>
      <c r="C257" s="198"/>
      <c r="D257" s="248"/>
      <c r="E257" s="266"/>
      <c r="F257" s="90"/>
      <c r="H257" s="120"/>
    </row>
    <row r="258" spans="1:8" s="119" customFormat="1" ht="12.75" x14ac:dyDescent="0.2">
      <c r="A258" s="196"/>
      <c r="B258" s="197"/>
      <c r="C258" s="198"/>
      <c r="D258" s="248"/>
      <c r="E258" s="266"/>
      <c r="F258" s="90"/>
      <c r="H258" s="120"/>
    </row>
    <row r="259" spans="1:8" s="119" customFormat="1" ht="12.75" x14ac:dyDescent="0.2">
      <c r="A259" s="196"/>
      <c r="B259" s="197"/>
      <c r="C259" s="198"/>
      <c r="D259" s="248"/>
      <c r="E259" s="266"/>
      <c r="F259" s="90"/>
      <c r="H259" s="120"/>
    </row>
    <row r="260" spans="1:8" s="119" customFormat="1" ht="12.75" x14ac:dyDescent="0.2">
      <c r="A260" s="196"/>
      <c r="B260" s="197"/>
      <c r="C260" s="198"/>
      <c r="D260" s="248"/>
      <c r="E260" s="266"/>
      <c r="F260" s="90"/>
      <c r="H260" s="120"/>
    </row>
    <row r="261" spans="1:8" s="119" customFormat="1" ht="12.75" x14ac:dyDescent="0.2">
      <c r="A261" s="196"/>
      <c r="B261" s="197"/>
      <c r="C261" s="198"/>
      <c r="D261" s="248"/>
      <c r="E261" s="266"/>
      <c r="F261" s="90"/>
      <c r="H261" s="120"/>
    </row>
    <row r="262" spans="1:8" s="119" customFormat="1" ht="12.75" x14ac:dyDescent="0.2">
      <c r="A262" s="196"/>
      <c r="B262" s="197"/>
      <c r="C262" s="198"/>
      <c r="D262" s="248"/>
      <c r="E262" s="266"/>
      <c r="F262" s="90"/>
      <c r="H262" s="120"/>
    </row>
    <row r="263" spans="1:8" s="119" customFormat="1" ht="12.75" x14ac:dyDescent="0.2">
      <c r="A263" s="196"/>
      <c r="B263" s="197"/>
      <c r="C263" s="198"/>
      <c r="D263" s="248"/>
      <c r="E263" s="266"/>
      <c r="F263" s="90"/>
      <c r="H263" s="120"/>
    </row>
    <row r="264" spans="1:8" s="119" customFormat="1" ht="12.75" x14ac:dyDescent="0.2">
      <c r="A264" s="196"/>
      <c r="B264" s="197"/>
      <c r="C264" s="198"/>
      <c r="D264" s="248"/>
      <c r="E264" s="266"/>
      <c r="F264" s="90"/>
      <c r="H264" s="120"/>
    </row>
    <row r="265" spans="1:8" s="119" customFormat="1" ht="12.75" x14ac:dyDescent="0.2">
      <c r="A265" s="196"/>
      <c r="B265" s="197"/>
      <c r="C265" s="198"/>
      <c r="D265" s="248"/>
      <c r="E265" s="266"/>
      <c r="F265" s="90"/>
      <c r="H265" s="120"/>
    </row>
    <row r="266" spans="1:8" s="119" customFormat="1" ht="12.75" x14ac:dyDescent="0.2">
      <c r="A266" s="196"/>
      <c r="B266" s="197"/>
      <c r="C266" s="198"/>
      <c r="D266" s="248"/>
      <c r="E266" s="266"/>
      <c r="F266" s="90"/>
      <c r="H266" s="120"/>
    </row>
    <row r="267" spans="1:8" s="119" customFormat="1" ht="12.75" x14ac:dyDescent="0.2">
      <c r="A267" s="196"/>
      <c r="B267" s="197"/>
      <c r="C267" s="198"/>
      <c r="D267" s="248"/>
      <c r="E267" s="266"/>
      <c r="F267" s="90"/>
      <c r="H267" s="120"/>
    </row>
    <row r="268" spans="1:8" s="119" customFormat="1" ht="12.75" x14ac:dyDescent="0.2">
      <c r="A268" s="196"/>
      <c r="B268" s="197"/>
      <c r="C268" s="198"/>
      <c r="D268" s="248"/>
      <c r="E268" s="266"/>
      <c r="F268" s="90"/>
      <c r="H268" s="120"/>
    </row>
    <row r="269" spans="1:8" s="119" customFormat="1" ht="12.75" x14ac:dyDescent="0.2">
      <c r="A269" s="196"/>
      <c r="B269" s="197"/>
      <c r="C269" s="198"/>
      <c r="D269" s="248"/>
      <c r="E269" s="266"/>
      <c r="F269" s="90"/>
      <c r="H269" s="120"/>
    </row>
    <row r="270" spans="1:8" s="119" customFormat="1" ht="12.75" x14ac:dyDescent="0.2">
      <c r="A270" s="196"/>
      <c r="B270" s="197"/>
      <c r="C270" s="198"/>
      <c r="D270" s="248"/>
      <c r="E270" s="266"/>
      <c r="F270" s="90"/>
      <c r="H270" s="120"/>
    </row>
    <row r="271" spans="1:8" s="119" customFormat="1" ht="12.75" x14ac:dyDescent="0.2">
      <c r="A271" s="196"/>
      <c r="B271" s="197"/>
      <c r="C271" s="198"/>
      <c r="D271" s="248"/>
      <c r="E271" s="266"/>
      <c r="F271" s="90"/>
      <c r="H271" s="120"/>
    </row>
    <row r="272" spans="1:8" s="119" customFormat="1" ht="12.75" x14ac:dyDescent="0.2">
      <c r="A272" s="196"/>
      <c r="B272" s="197"/>
      <c r="C272" s="198"/>
      <c r="D272" s="248"/>
      <c r="E272" s="266"/>
      <c r="F272" s="90"/>
      <c r="H272" s="120"/>
    </row>
    <row r="273" spans="1:8" s="119" customFormat="1" ht="12.75" x14ac:dyDescent="0.2">
      <c r="A273" s="196"/>
      <c r="B273" s="197"/>
      <c r="C273" s="198"/>
      <c r="D273" s="248"/>
      <c r="E273" s="266"/>
      <c r="F273" s="90"/>
      <c r="H273" s="120"/>
    </row>
    <row r="274" spans="1:8" s="119" customFormat="1" ht="12.75" x14ac:dyDescent="0.2">
      <c r="A274" s="196"/>
      <c r="B274" s="197"/>
      <c r="C274" s="198"/>
      <c r="D274" s="248"/>
      <c r="E274" s="266"/>
      <c r="F274" s="90"/>
      <c r="H274" s="120"/>
    </row>
    <row r="275" spans="1:8" s="119" customFormat="1" ht="12.75" x14ac:dyDescent="0.2">
      <c r="A275" s="196"/>
      <c r="B275" s="197"/>
      <c r="C275" s="198"/>
      <c r="D275" s="248"/>
      <c r="E275" s="266"/>
      <c r="F275" s="90"/>
      <c r="H275" s="120"/>
    </row>
    <row r="276" spans="1:8" s="119" customFormat="1" ht="12.75" x14ac:dyDescent="0.2">
      <c r="A276" s="196"/>
      <c r="B276" s="197"/>
      <c r="C276" s="198"/>
      <c r="D276" s="248"/>
      <c r="E276" s="266"/>
      <c r="F276" s="90"/>
      <c r="H276" s="120"/>
    </row>
    <row r="277" spans="1:8" s="119" customFormat="1" ht="12.75" x14ac:dyDescent="0.2">
      <c r="A277" s="196"/>
      <c r="B277" s="197"/>
      <c r="C277" s="198"/>
      <c r="D277" s="248"/>
      <c r="E277" s="266"/>
      <c r="F277" s="90"/>
      <c r="H277" s="120"/>
    </row>
    <row r="278" spans="1:8" s="119" customFormat="1" ht="12.75" x14ac:dyDescent="0.2">
      <c r="A278" s="196"/>
      <c r="B278" s="197"/>
      <c r="C278" s="198"/>
      <c r="D278" s="248"/>
      <c r="E278" s="266"/>
      <c r="F278" s="90"/>
      <c r="H278" s="120"/>
    </row>
    <row r="279" spans="1:8" s="119" customFormat="1" ht="12.75" x14ac:dyDescent="0.2">
      <c r="A279" s="196"/>
      <c r="B279" s="197"/>
      <c r="C279" s="198"/>
      <c r="D279" s="248"/>
      <c r="E279" s="266"/>
      <c r="F279" s="90"/>
      <c r="H279" s="120"/>
    </row>
    <row r="280" spans="1:8" s="119" customFormat="1" ht="12.75" x14ac:dyDescent="0.2">
      <c r="A280" s="196"/>
      <c r="B280" s="197"/>
      <c r="C280" s="198"/>
      <c r="D280" s="248"/>
      <c r="E280" s="266"/>
      <c r="F280" s="90"/>
      <c r="H280" s="120"/>
    </row>
    <row r="281" spans="1:8" s="119" customFormat="1" ht="12.75" x14ac:dyDescent="0.2">
      <c r="A281" s="196"/>
      <c r="B281" s="197"/>
      <c r="C281" s="198"/>
      <c r="D281" s="248"/>
      <c r="E281" s="266"/>
      <c r="F281" s="90"/>
      <c r="H281" s="120"/>
    </row>
    <row r="282" spans="1:8" s="119" customFormat="1" ht="12.75" x14ac:dyDescent="0.2">
      <c r="A282" s="196"/>
      <c r="B282" s="197"/>
      <c r="C282" s="198"/>
      <c r="D282" s="248"/>
      <c r="E282" s="266"/>
      <c r="F282" s="90"/>
      <c r="H282" s="120"/>
    </row>
    <row r="283" spans="1:8" s="119" customFormat="1" ht="12.75" x14ac:dyDescent="0.2">
      <c r="A283" s="196"/>
      <c r="B283" s="197"/>
      <c r="C283" s="198"/>
      <c r="D283" s="248"/>
      <c r="E283" s="266"/>
      <c r="F283" s="90"/>
      <c r="H283" s="120"/>
    </row>
    <row r="284" spans="1:8" s="119" customFormat="1" ht="12.75" x14ac:dyDescent="0.2">
      <c r="A284" s="196"/>
      <c r="B284" s="197"/>
      <c r="C284" s="198"/>
      <c r="D284" s="248"/>
      <c r="E284" s="266"/>
      <c r="F284" s="90"/>
      <c r="H284" s="120"/>
    </row>
    <row r="285" spans="1:8" s="119" customFormat="1" ht="12.75" x14ac:dyDescent="0.2">
      <c r="A285" s="196"/>
      <c r="B285" s="197"/>
      <c r="C285" s="198"/>
      <c r="D285" s="248"/>
      <c r="E285" s="266"/>
      <c r="F285" s="90"/>
      <c r="H285" s="120"/>
    </row>
    <row r="286" spans="1:8" s="119" customFormat="1" ht="12.75" x14ac:dyDescent="0.2">
      <c r="A286" s="196"/>
      <c r="B286" s="197"/>
      <c r="C286" s="198"/>
      <c r="D286" s="248"/>
      <c r="E286" s="266"/>
      <c r="F286" s="90"/>
      <c r="H286" s="120"/>
    </row>
    <row r="287" spans="1:8" s="119" customFormat="1" ht="12.75" x14ac:dyDescent="0.2">
      <c r="A287" s="196"/>
      <c r="B287" s="197"/>
      <c r="C287" s="198"/>
      <c r="D287" s="248"/>
      <c r="E287" s="266"/>
      <c r="F287" s="90"/>
      <c r="H287" s="120"/>
    </row>
    <row r="288" spans="1:8" s="119" customFormat="1" ht="12.75" x14ac:dyDescent="0.2">
      <c r="A288" s="196"/>
      <c r="B288" s="197"/>
      <c r="C288" s="198"/>
      <c r="D288" s="248"/>
      <c r="E288" s="266"/>
      <c r="F288" s="90"/>
      <c r="H288" s="120"/>
    </row>
    <row r="289" spans="1:8" s="119" customFormat="1" ht="12.75" x14ac:dyDescent="0.2">
      <c r="A289" s="196"/>
      <c r="B289" s="197"/>
      <c r="C289" s="198"/>
      <c r="D289" s="248"/>
      <c r="E289" s="266"/>
      <c r="F289" s="90"/>
      <c r="H289" s="120"/>
    </row>
    <row r="290" spans="1:8" s="119" customFormat="1" ht="12.75" x14ac:dyDescent="0.2">
      <c r="A290" s="196"/>
      <c r="B290" s="197"/>
      <c r="C290" s="198"/>
      <c r="D290" s="248"/>
      <c r="E290" s="266"/>
      <c r="F290" s="90"/>
      <c r="H290" s="120"/>
    </row>
    <row r="291" spans="1:8" s="119" customFormat="1" ht="12.75" x14ac:dyDescent="0.2">
      <c r="A291" s="196"/>
      <c r="B291" s="197"/>
      <c r="C291" s="198"/>
      <c r="D291" s="248"/>
      <c r="E291" s="266"/>
      <c r="F291" s="90"/>
      <c r="H291" s="120"/>
    </row>
    <row r="292" spans="1:8" s="119" customFormat="1" ht="12.75" x14ac:dyDescent="0.2">
      <c r="A292" s="196"/>
      <c r="B292" s="197"/>
      <c r="C292" s="198"/>
      <c r="D292" s="248"/>
      <c r="E292" s="266"/>
      <c r="F292" s="90"/>
      <c r="H292" s="120"/>
    </row>
    <row r="293" spans="1:8" s="119" customFormat="1" ht="12.75" x14ac:dyDescent="0.2">
      <c r="A293" s="196"/>
      <c r="B293" s="197"/>
      <c r="C293" s="198"/>
      <c r="D293" s="248"/>
      <c r="E293" s="266"/>
      <c r="F293" s="90"/>
      <c r="H293" s="120"/>
    </row>
    <row r="294" spans="1:8" s="119" customFormat="1" ht="12.75" x14ac:dyDescent="0.2">
      <c r="A294" s="196"/>
      <c r="B294" s="197"/>
      <c r="C294" s="198"/>
      <c r="D294" s="248"/>
      <c r="E294" s="266"/>
      <c r="F294" s="90"/>
      <c r="H294" s="120"/>
    </row>
    <row r="295" spans="1:8" s="119" customFormat="1" ht="12.75" x14ac:dyDescent="0.2">
      <c r="A295" s="196"/>
      <c r="B295" s="197"/>
      <c r="C295" s="198"/>
      <c r="D295" s="248"/>
      <c r="E295" s="266"/>
      <c r="F295" s="90"/>
      <c r="H295" s="120"/>
    </row>
    <row r="296" spans="1:8" s="119" customFormat="1" ht="12.75" x14ac:dyDescent="0.2">
      <c r="A296" s="196"/>
      <c r="B296" s="197"/>
      <c r="C296" s="198"/>
      <c r="D296" s="248"/>
      <c r="E296" s="266"/>
      <c r="F296" s="90"/>
      <c r="H296" s="120"/>
    </row>
    <row r="297" spans="1:8" s="119" customFormat="1" ht="12.75" x14ac:dyDescent="0.2">
      <c r="A297" s="196"/>
      <c r="B297" s="197"/>
      <c r="C297" s="198"/>
      <c r="D297" s="248"/>
      <c r="E297" s="266"/>
      <c r="F297" s="90"/>
      <c r="H297" s="120"/>
    </row>
    <row r="298" spans="1:8" s="119" customFormat="1" ht="12.75" x14ac:dyDescent="0.2">
      <c r="A298" s="196"/>
      <c r="B298" s="197"/>
      <c r="C298" s="198"/>
      <c r="D298" s="248"/>
      <c r="E298" s="266"/>
      <c r="F298" s="90"/>
      <c r="H298" s="120"/>
    </row>
    <row r="299" spans="1:8" s="119" customFormat="1" ht="12.75" x14ac:dyDescent="0.2">
      <c r="A299" s="196"/>
      <c r="B299" s="197"/>
      <c r="C299" s="198"/>
      <c r="D299" s="248"/>
      <c r="E299" s="266"/>
      <c r="F299" s="90"/>
      <c r="H299" s="120"/>
    </row>
    <row r="300" spans="1:8" s="119" customFormat="1" ht="12.75" x14ac:dyDescent="0.2">
      <c r="A300" s="196"/>
      <c r="B300" s="197"/>
      <c r="C300" s="198"/>
      <c r="D300" s="248"/>
      <c r="E300" s="266"/>
      <c r="F300" s="90"/>
      <c r="H300" s="120"/>
    </row>
    <row r="301" spans="1:8" s="119" customFormat="1" ht="12.75" x14ac:dyDescent="0.2">
      <c r="A301" s="196"/>
      <c r="B301" s="197"/>
      <c r="C301" s="198"/>
      <c r="D301" s="248"/>
      <c r="E301" s="266"/>
      <c r="F301" s="90"/>
      <c r="H301" s="120"/>
    </row>
    <row r="302" spans="1:8" s="119" customFormat="1" ht="12.75" x14ac:dyDescent="0.2">
      <c r="A302" s="196"/>
      <c r="B302" s="197"/>
      <c r="C302" s="198"/>
      <c r="D302" s="248"/>
      <c r="E302" s="266"/>
      <c r="F302" s="90"/>
      <c r="H302" s="120"/>
    </row>
    <row r="303" spans="1:8" s="119" customFormat="1" ht="12.75" x14ac:dyDescent="0.2">
      <c r="A303" s="196"/>
      <c r="B303" s="197"/>
      <c r="C303" s="198"/>
      <c r="D303" s="248"/>
      <c r="E303" s="266"/>
      <c r="F303" s="90"/>
      <c r="H303" s="120"/>
    </row>
    <row r="304" spans="1:8" s="119" customFormat="1" ht="12.75" x14ac:dyDescent="0.2">
      <c r="A304" s="196"/>
      <c r="B304" s="197"/>
      <c r="C304" s="198"/>
      <c r="D304" s="248"/>
      <c r="E304" s="266"/>
      <c r="F304" s="90"/>
      <c r="H304" s="120"/>
    </row>
    <row r="305" spans="1:8" s="119" customFormat="1" ht="12.75" x14ac:dyDescent="0.2">
      <c r="A305" s="196"/>
      <c r="B305" s="197"/>
      <c r="C305" s="198"/>
      <c r="D305" s="248"/>
      <c r="E305" s="266"/>
      <c r="F305" s="90"/>
      <c r="H305" s="120"/>
    </row>
    <row r="306" spans="1:8" s="119" customFormat="1" ht="12.75" x14ac:dyDescent="0.2">
      <c r="A306" s="196"/>
      <c r="B306" s="197"/>
      <c r="C306" s="198"/>
      <c r="D306" s="248"/>
      <c r="E306" s="266"/>
      <c r="F306" s="90"/>
      <c r="H306" s="120"/>
    </row>
    <row r="307" spans="1:8" s="119" customFormat="1" ht="12.75" x14ac:dyDescent="0.2">
      <c r="A307" s="196"/>
      <c r="B307" s="197"/>
      <c r="C307" s="198"/>
      <c r="D307" s="248"/>
      <c r="E307" s="266"/>
      <c r="F307" s="90"/>
      <c r="H307" s="120"/>
    </row>
    <row r="308" spans="1:8" s="119" customFormat="1" ht="12.75" x14ac:dyDescent="0.2">
      <c r="A308" s="196"/>
      <c r="B308" s="197"/>
      <c r="C308" s="198"/>
      <c r="D308" s="248"/>
      <c r="E308" s="266"/>
      <c r="F308" s="90"/>
      <c r="H308" s="120"/>
    </row>
    <row r="309" spans="1:8" s="119" customFormat="1" ht="12.75" x14ac:dyDescent="0.2">
      <c r="A309" s="196"/>
      <c r="B309" s="197"/>
      <c r="C309" s="198"/>
      <c r="D309" s="248"/>
      <c r="E309" s="266"/>
      <c r="F309" s="90"/>
      <c r="H309" s="120"/>
    </row>
    <row r="310" spans="1:8" s="119" customFormat="1" ht="12.75" x14ac:dyDescent="0.2">
      <c r="A310" s="196"/>
      <c r="B310" s="197"/>
      <c r="C310" s="198"/>
      <c r="D310" s="248"/>
      <c r="E310" s="266"/>
      <c r="F310" s="90"/>
      <c r="H310" s="120"/>
    </row>
    <row r="311" spans="1:8" s="119" customFormat="1" ht="12.75" x14ac:dyDescent="0.2">
      <c r="A311" s="196"/>
      <c r="B311" s="197"/>
      <c r="C311" s="198"/>
      <c r="D311" s="248"/>
      <c r="E311" s="266"/>
      <c r="F311" s="90"/>
      <c r="H311" s="120"/>
    </row>
    <row r="312" spans="1:8" s="119" customFormat="1" ht="12.75" x14ac:dyDescent="0.2">
      <c r="A312" s="196"/>
      <c r="B312" s="197"/>
      <c r="C312" s="198"/>
      <c r="D312" s="248"/>
      <c r="E312" s="266"/>
      <c r="F312" s="90"/>
      <c r="H312" s="120"/>
    </row>
    <row r="313" spans="1:8" s="119" customFormat="1" ht="12.75" x14ac:dyDescent="0.2">
      <c r="A313" s="196"/>
      <c r="B313" s="197"/>
      <c r="C313" s="198"/>
      <c r="D313" s="248"/>
      <c r="E313" s="266"/>
      <c r="F313" s="90"/>
      <c r="H313" s="120"/>
    </row>
    <row r="314" spans="1:8" s="119" customFormat="1" ht="12.75" x14ac:dyDescent="0.2">
      <c r="A314" s="196"/>
      <c r="B314" s="197"/>
      <c r="C314" s="198"/>
      <c r="D314" s="248"/>
      <c r="E314" s="266"/>
      <c r="F314" s="90"/>
      <c r="H314" s="120"/>
    </row>
    <row r="315" spans="1:8" s="119" customFormat="1" ht="12.75" x14ac:dyDescent="0.2">
      <c r="A315" s="196"/>
      <c r="B315" s="197"/>
      <c r="C315" s="198"/>
      <c r="D315" s="248"/>
      <c r="E315" s="266"/>
      <c r="F315" s="90"/>
      <c r="H315" s="120"/>
    </row>
    <row r="316" spans="1:8" s="119" customFormat="1" ht="12.75" x14ac:dyDescent="0.2">
      <c r="A316" s="196"/>
      <c r="B316" s="197"/>
      <c r="C316" s="198"/>
      <c r="D316" s="248"/>
      <c r="E316" s="266"/>
      <c r="F316" s="90"/>
      <c r="H316" s="120"/>
    </row>
    <row r="317" spans="1:8" s="119" customFormat="1" ht="12.75" x14ac:dyDescent="0.2">
      <c r="A317" s="196"/>
      <c r="B317" s="197"/>
      <c r="C317" s="198"/>
      <c r="D317" s="248"/>
      <c r="E317" s="266"/>
      <c r="F317" s="90"/>
      <c r="H317" s="120"/>
    </row>
    <row r="318" spans="1:8" s="119" customFormat="1" ht="12.75" x14ac:dyDescent="0.2">
      <c r="A318" s="196"/>
      <c r="B318" s="197"/>
      <c r="C318" s="198"/>
      <c r="D318" s="248"/>
      <c r="E318" s="266"/>
      <c r="F318" s="90"/>
      <c r="H318" s="120"/>
    </row>
    <row r="319" spans="1:8" s="119" customFormat="1" ht="12.75" x14ac:dyDescent="0.2">
      <c r="A319" s="196"/>
      <c r="B319" s="197"/>
      <c r="C319" s="198"/>
      <c r="D319" s="248"/>
      <c r="E319" s="266"/>
      <c r="F319" s="90"/>
      <c r="H319" s="120"/>
    </row>
    <row r="320" spans="1:8" s="119" customFormat="1" ht="12.75" x14ac:dyDescent="0.2">
      <c r="A320" s="196"/>
      <c r="B320" s="197"/>
      <c r="C320" s="198"/>
      <c r="D320" s="248"/>
      <c r="E320" s="266"/>
      <c r="F320" s="90"/>
      <c r="H320" s="120"/>
    </row>
    <row r="321" spans="1:8" s="119" customFormat="1" ht="12.75" x14ac:dyDescent="0.2">
      <c r="A321" s="196"/>
      <c r="B321" s="197"/>
      <c r="C321" s="198"/>
      <c r="D321" s="248"/>
      <c r="E321" s="266"/>
      <c r="F321" s="90"/>
      <c r="H321" s="120"/>
    </row>
    <row r="322" spans="1:8" s="119" customFormat="1" ht="12.75" x14ac:dyDescent="0.2">
      <c r="A322" s="196"/>
      <c r="B322" s="197"/>
      <c r="C322" s="198"/>
      <c r="D322" s="248"/>
      <c r="E322" s="266"/>
      <c r="F322" s="90"/>
      <c r="H322" s="120"/>
    </row>
    <row r="323" spans="1:8" s="119" customFormat="1" ht="12.75" x14ac:dyDescent="0.2">
      <c r="A323" s="196"/>
      <c r="B323" s="197"/>
      <c r="C323" s="198"/>
      <c r="D323" s="248"/>
      <c r="E323" s="266"/>
      <c r="F323" s="90"/>
      <c r="H323" s="120"/>
    </row>
    <row r="324" spans="1:8" s="119" customFormat="1" ht="12.75" x14ac:dyDescent="0.2">
      <c r="A324" s="196"/>
      <c r="B324" s="197"/>
      <c r="C324" s="198"/>
      <c r="D324" s="248"/>
      <c r="E324" s="266"/>
      <c r="F324" s="90"/>
      <c r="H324" s="120"/>
    </row>
    <row r="325" spans="1:8" s="119" customFormat="1" ht="12.75" x14ac:dyDescent="0.2">
      <c r="A325" s="196"/>
      <c r="B325" s="197"/>
      <c r="C325" s="198"/>
      <c r="D325" s="248"/>
      <c r="E325" s="266"/>
      <c r="F325" s="90"/>
      <c r="H325" s="120"/>
    </row>
    <row r="326" spans="1:8" s="119" customFormat="1" ht="12.75" x14ac:dyDescent="0.2">
      <c r="A326" s="196"/>
      <c r="B326" s="197"/>
      <c r="C326" s="198"/>
      <c r="D326" s="248"/>
      <c r="E326" s="266"/>
      <c r="F326" s="90"/>
      <c r="H326" s="120"/>
    </row>
    <row r="327" spans="1:8" s="119" customFormat="1" ht="12.75" x14ac:dyDescent="0.2">
      <c r="A327" s="196"/>
      <c r="B327" s="197"/>
      <c r="C327" s="198"/>
      <c r="D327" s="248"/>
      <c r="E327" s="266"/>
      <c r="F327" s="90"/>
      <c r="H327" s="120"/>
    </row>
    <row r="328" spans="1:8" s="119" customFormat="1" ht="12.75" x14ac:dyDescent="0.2">
      <c r="A328" s="196"/>
      <c r="B328" s="197"/>
      <c r="C328" s="198"/>
      <c r="D328" s="248"/>
      <c r="E328" s="266"/>
      <c r="F328" s="90"/>
      <c r="H328" s="120"/>
    </row>
    <row r="329" spans="1:8" s="119" customFormat="1" ht="12.75" x14ac:dyDescent="0.2">
      <c r="A329" s="196"/>
      <c r="B329" s="197"/>
      <c r="C329" s="198"/>
      <c r="D329" s="248"/>
      <c r="E329" s="266"/>
      <c r="F329" s="90"/>
      <c r="H329" s="120"/>
    </row>
    <row r="330" spans="1:8" s="119" customFormat="1" ht="12.75" x14ac:dyDescent="0.2">
      <c r="A330" s="196"/>
      <c r="B330" s="197"/>
      <c r="C330" s="198"/>
      <c r="D330" s="248"/>
      <c r="E330" s="266"/>
      <c r="F330" s="90"/>
      <c r="H330" s="120"/>
    </row>
    <row r="331" spans="1:8" s="119" customFormat="1" ht="12.75" x14ac:dyDescent="0.2">
      <c r="A331" s="196"/>
      <c r="B331" s="197"/>
      <c r="C331" s="198"/>
      <c r="D331" s="248"/>
      <c r="E331" s="266"/>
      <c r="F331" s="90"/>
      <c r="H331" s="120"/>
    </row>
    <row r="332" spans="1:8" s="119" customFormat="1" ht="12.75" x14ac:dyDescent="0.2">
      <c r="A332" s="196"/>
      <c r="B332" s="197"/>
      <c r="C332" s="198"/>
      <c r="D332" s="248"/>
      <c r="E332" s="266"/>
      <c r="F332" s="90"/>
      <c r="H332" s="120"/>
    </row>
    <row r="333" spans="1:8" s="119" customFormat="1" ht="12.75" x14ac:dyDescent="0.2">
      <c r="A333" s="196"/>
      <c r="B333" s="197"/>
      <c r="C333" s="198"/>
      <c r="D333" s="248"/>
      <c r="E333" s="266"/>
      <c r="F333" s="90"/>
      <c r="H333" s="120"/>
    </row>
    <row r="334" spans="1:8" s="119" customFormat="1" ht="12.75" x14ac:dyDescent="0.2">
      <c r="A334" s="196"/>
      <c r="B334" s="197"/>
      <c r="C334" s="198"/>
      <c r="D334" s="248"/>
      <c r="E334" s="266"/>
      <c r="F334" s="90"/>
      <c r="H334" s="120"/>
    </row>
    <row r="335" spans="1:8" s="119" customFormat="1" ht="12.75" x14ac:dyDescent="0.2">
      <c r="A335" s="196"/>
      <c r="B335" s="197"/>
      <c r="C335" s="198"/>
      <c r="D335" s="248"/>
      <c r="E335" s="266"/>
      <c r="F335" s="90"/>
      <c r="H335" s="120"/>
    </row>
    <row r="336" spans="1:8" s="119" customFormat="1" ht="12.75" x14ac:dyDescent="0.2">
      <c r="A336" s="196"/>
      <c r="B336" s="197"/>
      <c r="C336" s="198"/>
      <c r="D336" s="248"/>
      <c r="E336" s="266"/>
      <c r="F336" s="90"/>
      <c r="H336" s="120"/>
    </row>
    <row r="337" spans="1:8" s="119" customFormat="1" ht="12.75" x14ac:dyDescent="0.2">
      <c r="A337" s="196"/>
      <c r="B337" s="197"/>
      <c r="C337" s="198"/>
      <c r="D337" s="248"/>
      <c r="E337" s="266"/>
      <c r="F337" s="90"/>
      <c r="H337" s="120"/>
    </row>
    <row r="338" spans="1:8" s="119" customFormat="1" ht="12.75" x14ac:dyDescent="0.2">
      <c r="A338" s="196"/>
      <c r="B338" s="197"/>
      <c r="C338" s="198"/>
      <c r="D338" s="248"/>
      <c r="E338" s="266"/>
      <c r="F338" s="90"/>
      <c r="H338" s="120"/>
    </row>
    <row r="339" spans="1:8" s="119" customFormat="1" ht="12.75" x14ac:dyDescent="0.2">
      <c r="A339" s="196"/>
      <c r="B339" s="197"/>
      <c r="C339" s="198"/>
      <c r="D339" s="248"/>
      <c r="E339" s="266"/>
      <c r="F339" s="90"/>
      <c r="H339" s="120"/>
    </row>
    <row r="340" spans="1:8" s="119" customFormat="1" ht="12.75" x14ac:dyDescent="0.2">
      <c r="A340" s="196"/>
      <c r="B340" s="197"/>
      <c r="C340" s="198"/>
      <c r="D340" s="248"/>
      <c r="E340" s="266"/>
      <c r="F340" s="90"/>
      <c r="H340" s="120"/>
    </row>
    <row r="341" spans="1:8" s="119" customFormat="1" ht="12.75" x14ac:dyDescent="0.2">
      <c r="A341" s="196"/>
      <c r="B341" s="197"/>
      <c r="C341" s="198"/>
      <c r="D341" s="248"/>
      <c r="E341" s="266"/>
      <c r="F341" s="90"/>
      <c r="H341" s="120"/>
    </row>
    <row r="342" spans="1:8" s="119" customFormat="1" ht="12.75" x14ac:dyDescent="0.2">
      <c r="A342" s="196"/>
      <c r="B342" s="197"/>
      <c r="C342" s="198"/>
      <c r="D342" s="248"/>
      <c r="E342" s="266"/>
      <c r="F342" s="90"/>
      <c r="H342" s="120"/>
    </row>
    <row r="343" spans="1:8" s="119" customFormat="1" ht="12.75" x14ac:dyDescent="0.2">
      <c r="A343" s="196"/>
      <c r="B343" s="197"/>
      <c r="C343" s="198"/>
      <c r="D343" s="248"/>
      <c r="E343" s="266"/>
      <c r="F343" s="90"/>
      <c r="H343" s="120"/>
    </row>
    <row r="344" spans="1:8" s="119" customFormat="1" ht="12.75" x14ac:dyDescent="0.2">
      <c r="A344" s="196"/>
      <c r="B344" s="197"/>
      <c r="C344" s="198"/>
      <c r="D344" s="248"/>
      <c r="E344" s="266"/>
      <c r="F344" s="90"/>
      <c r="H344" s="120"/>
    </row>
    <row r="345" spans="1:8" s="119" customFormat="1" ht="12.75" x14ac:dyDescent="0.2">
      <c r="A345" s="196"/>
      <c r="B345" s="197"/>
      <c r="C345" s="198"/>
      <c r="D345" s="248"/>
      <c r="E345" s="266"/>
      <c r="F345" s="90"/>
      <c r="H345" s="120"/>
    </row>
    <row r="346" spans="1:8" s="119" customFormat="1" ht="12.75" x14ac:dyDescent="0.2">
      <c r="A346" s="196"/>
      <c r="B346" s="197"/>
      <c r="C346" s="198"/>
      <c r="D346" s="248"/>
      <c r="E346" s="266"/>
      <c r="F346" s="90"/>
      <c r="H346" s="120"/>
    </row>
    <row r="347" spans="1:8" s="119" customFormat="1" ht="12.75" x14ac:dyDescent="0.2">
      <c r="A347" s="196"/>
      <c r="B347" s="197"/>
      <c r="C347" s="198"/>
      <c r="D347" s="248"/>
      <c r="E347" s="266"/>
      <c r="F347" s="90"/>
      <c r="H347" s="120"/>
    </row>
    <row r="348" spans="1:8" s="119" customFormat="1" ht="12.75" x14ac:dyDescent="0.2">
      <c r="A348" s="196"/>
      <c r="B348" s="197"/>
      <c r="C348" s="198"/>
      <c r="D348" s="248"/>
      <c r="E348" s="266"/>
      <c r="F348" s="90"/>
      <c r="H348" s="120"/>
    </row>
    <row r="349" spans="1:8" s="119" customFormat="1" ht="12.75" x14ac:dyDescent="0.2">
      <c r="A349" s="196"/>
      <c r="B349" s="197"/>
      <c r="C349" s="198"/>
      <c r="D349" s="248"/>
      <c r="E349" s="266"/>
      <c r="F349" s="90"/>
      <c r="H349" s="120"/>
    </row>
    <row r="350" spans="1:8" s="119" customFormat="1" ht="12.75" x14ac:dyDescent="0.2">
      <c r="A350" s="196"/>
      <c r="B350" s="197"/>
      <c r="C350" s="198"/>
      <c r="D350" s="248"/>
      <c r="E350" s="266"/>
      <c r="F350" s="90"/>
      <c r="H350" s="120"/>
    </row>
    <row r="351" spans="1:8" s="119" customFormat="1" ht="12.75" x14ac:dyDescent="0.2">
      <c r="A351" s="196"/>
      <c r="B351" s="197"/>
      <c r="C351" s="198"/>
      <c r="D351" s="248"/>
      <c r="E351" s="266"/>
      <c r="F351" s="90"/>
      <c r="H351" s="120"/>
    </row>
    <row r="352" spans="1:8" s="119" customFormat="1" ht="12.75" x14ac:dyDescent="0.2">
      <c r="A352" s="196"/>
      <c r="B352" s="197"/>
      <c r="C352" s="198"/>
      <c r="D352" s="248"/>
      <c r="E352" s="266"/>
      <c r="F352" s="90"/>
      <c r="H352" s="120"/>
    </row>
    <row r="353" spans="1:8" s="119" customFormat="1" ht="12.75" x14ac:dyDescent="0.2">
      <c r="A353" s="196"/>
      <c r="B353" s="197"/>
      <c r="C353" s="198"/>
      <c r="D353" s="248"/>
      <c r="E353" s="266"/>
      <c r="F353" s="90"/>
      <c r="H353" s="120"/>
    </row>
    <row r="354" spans="1:8" s="119" customFormat="1" ht="12.75" x14ac:dyDescent="0.2">
      <c r="A354" s="196"/>
      <c r="B354" s="197"/>
      <c r="C354" s="198"/>
      <c r="D354" s="248"/>
      <c r="E354" s="266"/>
      <c r="F354" s="90"/>
      <c r="H354" s="120"/>
    </row>
    <row r="355" spans="1:8" s="119" customFormat="1" ht="12.75" x14ac:dyDescent="0.2">
      <c r="A355" s="196"/>
      <c r="B355" s="197"/>
      <c r="C355" s="198"/>
      <c r="D355" s="248"/>
      <c r="E355" s="266"/>
      <c r="F355" s="90"/>
      <c r="H355" s="120"/>
    </row>
    <row r="356" spans="1:8" s="119" customFormat="1" ht="12.75" x14ac:dyDescent="0.2">
      <c r="A356" s="196"/>
      <c r="B356" s="197"/>
      <c r="C356" s="198"/>
      <c r="D356" s="248"/>
      <c r="E356" s="266"/>
      <c r="F356" s="90"/>
      <c r="H356" s="120"/>
    </row>
    <row r="357" spans="1:8" s="119" customFormat="1" ht="12.75" x14ac:dyDescent="0.2">
      <c r="A357" s="196"/>
      <c r="B357" s="197"/>
      <c r="C357" s="198"/>
      <c r="D357" s="248"/>
      <c r="E357" s="266"/>
      <c r="F357" s="90"/>
      <c r="H357" s="120"/>
    </row>
    <row r="358" spans="1:8" s="119" customFormat="1" ht="12.75" x14ac:dyDescent="0.2">
      <c r="A358" s="196"/>
      <c r="B358" s="197"/>
      <c r="C358" s="198"/>
      <c r="D358" s="248"/>
      <c r="E358" s="266"/>
      <c r="F358" s="90"/>
      <c r="H358" s="120"/>
    </row>
    <row r="359" spans="1:8" s="119" customFormat="1" ht="12.75" x14ac:dyDescent="0.2">
      <c r="A359" s="196"/>
      <c r="B359" s="197"/>
      <c r="C359" s="198"/>
      <c r="D359" s="248"/>
      <c r="E359" s="266"/>
      <c r="F359" s="90"/>
      <c r="H359" s="120"/>
    </row>
    <row r="360" spans="1:8" s="119" customFormat="1" ht="12.75" x14ac:dyDescent="0.2">
      <c r="A360" s="196"/>
      <c r="B360" s="197"/>
      <c r="C360" s="198"/>
      <c r="D360" s="248"/>
      <c r="E360" s="266"/>
      <c r="F360" s="90"/>
      <c r="H360" s="120"/>
    </row>
    <row r="361" spans="1:8" s="119" customFormat="1" ht="12.75" x14ac:dyDescent="0.2">
      <c r="A361" s="196"/>
      <c r="B361" s="197"/>
      <c r="C361" s="198"/>
      <c r="D361" s="248"/>
      <c r="E361" s="266"/>
      <c r="F361" s="90"/>
      <c r="H361" s="120"/>
    </row>
    <row r="362" spans="1:8" s="119" customFormat="1" ht="12.75" x14ac:dyDescent="0.2">
      <c r="A362" s="196"/>
      <c r="B362" s="197"/>
      <c r="C362" s="198"/>
      <c r="D362" s="248"/>
      <c r="E362" s="266"/>
      <c r="F362" s="90"/>
      <c r="H362" s="120"/>
    </row>
    <row r="363" spans="1:8" s="119" customFormat="1" ht="12.75" x14ac:dyDescent="0.2">
      <c r="A363" s="196"/>
      <c r="B363" s="197"/>
      <c r="C363" s="198"/>
      <c r="D363" s="248"/>
      <c r="E363" s="266"/>
      <c r="F363" s="90"/>
      <c r="H363" s="120"/>
    </row>
    <row r="364" spans="1:8" s="119" customFormat="1" ht="12.75" x14ac:dyDescent="0.2">
      <c r="A364" s="196"/>
      <c r="B364" s="197"/>
      <c r="C364" s="198"/>
      <c r="D364" s="248"/>
      <c r="E364" s="266"/>
      <c r="F364" s="90"/>
      <c r="H364" s="120"/>
    </row>
    <row r="365" spans="1:8" s="119" customFormat="1" ht="12.75" x14ac:dyDescent="0.2">
      <c r="A365" s="196"/>
      <c r="B365" s="197"/>
      <c r="C365" s="198"/>
      <c r="D365" s="248"/>
      <c r="E365" s="266"/>
      <c r="F365" s="90"/>
      <c r="H365" s="120"/>
    </row>
    <row r="366" spans="1:8" s="119" customFormat="1" ht="12.75" x14ac:dyDescent="0.2">
      <c r="A366" s="196"/>
      <c r="B366" s="197"/>
      <c r="C366" s="198"/>
      <c r="D366" s="248"/>
      <c r="E366" s="266"/>
      <c r="F366" s="90"/>
      <c r="H366" s="120"/>
    </row>
    <row r="367" spans="1:8" s="119" customFormat="1" ht="12.75" x14ac:dyDescent="0.2">
      <c r="A367" s="196"/>
      <c r="B367" s="197"/>
      <c r="C367" s="198"/>
      <c r="D367" s="248"/>
      <c r="E367" s="266"/>
      <c r="F367" s="90"/>
      <c r="H367" s="120"/>
    </row>
    <row r="368" spans="1:8" s="119" customFormat="1" ht="12.75" x14ac:dyDescent="0.2">
      <c r="A368" s="196"/>
      <c r="B368" s="197"/>
      <c r="C368" s="198"/>
      <c r="D368" s="248"/>
      <c r="E368" s="266"/>
      <c r="F368" s="90"/>
      <c r="H368" s="120"/>
    </row>
    <row r="369" spans="1:8" s="119" customFormat="1" ht="12.75" x14ac:dyDescent="0.2">
      <c r="A369" s="196"/>
      <c r="B369" s="197"/>
      <c r="C369" s="198"/>
      <c r="D369" s="248"/>
      <c r="E369" s="266"/>
      <c r="F369" s="90"/>
      <c r="H369" s="120"/>
    </row>
    <row r="370" spans="1:8" s="119" customFormat="1" ht="12.75" x14ac:dyDescent="0.2">
      <c r="A370" s="196"/>
      <c r="B370" s="197"/>
      <c r="C370" s="198"/>
      <c r="D370" s="248"/>
      <c r="E370" s="266"/>
      <c r="F370" s="90"/>
      <c r="H370" s="120"/>
    </row>
    <row r="371" spans="1:8" s="119" customFormat="1" ht="12.75" x14ac:dyDescent="0.2">
      <c r="A371" s="196"/>
      <c r="B371" s="197"/>
      <c r="C371" s="198"/>
      <c r="D371" s="248"/>
      <c r="E371" s="266"/>
      <c r="F371" s="90"/>
      <c r="H371" s="120"/>
    </row>
    <row r="372" spans="1:8" s="119" customFormat="1" ht="12.75" x14ac:dyDescent="0.2">
      <c r="A372" s="196"/>
      <c r="B372" s="197"/>
      <c r="C372" s="198"/>
      <c r="D372" s="248"/>
      <c r="E372" s="266"/>
      <c r="F372" s="90"/>
      <c r="H372" s="120"/>
    </row>
    <row r="373" spans="1:8" s="119" customFormat="1" ht="12.75" x14ac:dyDescent="0.2">
      <c r="A373" s="196"/>
      <c r="B373" s="197"/>
      <c r="C373" s="198"/>
      <c r="D373" s="248"/>
      <c r="E373" s="266"/>
      <c r="F373" s="90"/>
      <c r="H373" s="120"/>
    </row>
    <row r="374" spans="1:8" s="119" customFormat="1" ht="12.75" x14ac:dyDescent="0.2">
      <c r="A374" s="196"/>
      <c r="B374" s="197"/>
      <c r="C374" s="198"/>
      <c r="D374" s="248"/>
      <c r="E374" s="266"/>
      <c r="F374" s="90"/>
      <c r="H374" s="120"/>
    </row>
    <row r="375" spans="1:8" s="119" customFormat="1" ht="12.75" x14ac:dyDescent="0.2">
      <c r="A375" s="196"/>
      <c r="B375" s="197"/>
      <c r="C375" s="198"/>
      <c r="D375" s="248"/>
      <c r="E375" s="266"/>
      <c r="F375" s="90"/>
      <c r="H375" s="120"/>
    </row>
    <row r="376" spans="1:8" s="119" customFormat="1" ht="12.75" x14ac:dyDescent="0.2">
      <c r="A376" s="196"/>
      <c r="B376" s="197"/>
      <c r="C376" s="198"/>
      <c r="D376" s="248"/>
      <c r="E376" s="266"/>
      <c r="F376" s="90"/>
      <c r="H376" s="120"/>
    </row>
    <row r="377" spans="1:8" s="119" customFormat="1" ht="12.75" x14ac:dyDescent="0.2">
      <c r="A377" s="196"/>
      <c r="B377" s="197"/>
      <c r="C377" s="198"/>
      <c r="D377" s="248"/>
      <c r="E377" s="266"/>
      <c r="F377" s="90"/>
      <c r="H377" s="120"/>
    </row>
    <row r="378" spans="1:8" s="119" customFormat="1" ht="12.75" x14ac:dyDescent="0.2">
      <c r="A378" s="196"/>
      <c r="B378" s="197"/>
      <c r="C378" s="198"/>
      <c r="D378" s="248"/>
      <c r="E378" s="266"/>
      <c r="F378" s="90"/>
      <c r="H378" s="120"/>
    </row>
    <row r="379" spans="1:8" s="119" customFormat="1" ht="12.75" x14ac:dyDescent="0.2">
      <c r="A379" s="196"/>
      <c r="B379" s="197"/>
      <c r="C379" s="198"/>
      <c r="D379" s="248"/>
      <c r="E379" s="266"/>
      <c r="F379" s="90"/>
      <c r="H379" s="120"/>
    </row>
    <row r="380" spans="1:8" s="119" customFormat="1" ht="12.75" x14ac:dyDescent="0.2">
      <c r="A380" s="196"/>
      <c r="B380" s="197"/>
      <c r="C380" s="198"/>
      <c r="D380" s="248"/>
      <c r="E380" s="266"/>
      <c r="F380" s="90"/>
      <c r="H380" s="120"/>
    </row>
    <row r="381" spans="1:8" s="119" customFormat="1" ht="12.75" x14ac:dyDescent="0.2">
      <c r="A381" s="196"/>
      <c r="B381" s="197"/>
      <c r="C381" s="198"/>
      <c r="D381" s="248"/>
      <c r="E381" s="266"/>
      <c r="F381" s="90"/>
      <c r="H381" s="120"/>
    </row>
    <row r="382" spans="1:8" s="119" customFormat="1" ht="12.75" x14ac:dyDescent="0.2">
      <c r="A382" s="196"/>
      <c r="B382" s="197"/>
      <c r="C382" s="198"/>
      <c r="D382" s="248"/>
      <c r="E382" s="266"/>
      <c r="F382" s="90"/>
      <c r="H382" s="120"/>
    </row>
    <row r="383" spans="1:8" s="119" customFormat="1" ht="12.75" x14ac:dyDescent="0.2">
      <c r="A383" s="196"/>
      <c r="B383" s="197"/>
      <c r="C383" s="198"/>
      <c r="D383" s="248"/>
      <c r="E383" s="266"/>
      <c r="F383" s="90"/>
      <c r="H383" s="120"/>
    </row>
    <row r="384" spans="1:8" s="119" customFormat="1" ht="12.75" x14ac:dyDescent="0.2">
      <c r="A384" s="196"/>
      <c r="B384" s="197"/>
      <c r="C384" s="198"/>
      <c r="D384" s="248"/>
      <c r="E384" s="266"/>
      <c r="F384" s="90"/>
      <c r="H384" s="120"/>
    </row>
    <row r="385" spans="1:8" s="119" customFormat="1" ht="12.75" x14ac:dyDescent="0.2">
      <c r="A385" s="196"/>
      <c r="B385" s="197"/>
      <c r="C385" s="198"/>
      <c r="D385" s="248"/>
      <c r="E385" s="266"/>
      <c r="F385" s="90"/>
      <c r="H385" s="120"/>
    </row>
    <row r="386" spans="1:8" s="119" customFormat="1" ht="12.75" x14ac:dyDescent="0.2">
      <c r="A386" s="196"/>
      <c r="B386" s="197"/>
      <c r="C386" s="198"/>
      <c r="D386" s="248"/>
      <c r="E386" s="266"/>
      <c r="F386" s="90"/>
      <c r="H386" s="120"/>
    </row>
    <row r="387" spans="1:8" s="119" customFormat="1" ht="12.75" x14ac:dyDescent="0.2">
      <c r="A387" s="196"/>
      <c r="B387" s="197"/>
      <c r="C387" s="198"/>
      <c r="D387" s="248"/>
      <c r="E387" s="266"/>
      <c r="F387" s="90"/>
      <c r="H387" s="120"/>
    </row>
    <row r="388" spans="1:8" s="119" customFormat="1" ht="12.75" x14ac:dyDescent="0.2">
      <c r="A388" s="196"/>
      <c r="B388" s="197"/>
      <c r="C388" s="198"/>
      <c r="D388" s="248"/>
      <c r="E388" s="266"/>
      <c r="F388" s="90"/>
      <c r="H388" s="120"/>
    </row>
    <row r="389" spans="1:8" s="119" customFormat="1" ht="12.75" x14ac:dyDescent="0.2">
      <c r="A389" s="196"/>
      <c r="B389" s="197"/>
      <c r="C389" s="198"/>
      <c r="D389" s="248"/>
      <c r="E389" s="266"/>
      <c r="F389" s="90"/>
      <c r="H389" s="120"/>
    </row>
    <row r="390" spans="1:8" s="119" customFormat="1" ht="12.75" x14ac:dyDescent="0.2">
      <c r="A390" s="196"/>
      <c r="B390" s="197"/>
      <c r="C390" s="198"/>
      <c r="D390" s="248"/>
      <c r="E390" s="266"/>
      <c r="F390" s="90"/>
      <c r="H390" s="120"/>
    </row>
    <row r="391" spans="1:8" s="119" customFormat="1" ht="12.75" x14ac:dyDescent="0.2">
      <c r="A391" s="196"/>
      <c r="B391" s="197"/>
      <c r="C391" s="198"/>
      <c r="D391" s="248"/>
      <c r="E391" s="266"/>
      <c r="F391" s="90"/>
      <c r="H391" s="120"/>
    </row>
    <row r="392" spans="1:8" s="119" customFormat="1" ht="12.75" x14ac:dyDescent="0.2">
      <c r="A392" s="196"/>
      <c r="B392" s="197"/>
      <c r="C392" s="198"/>
      <c r="D392" s="248"/>
      <c r="E392" s="266"/>
      <c r="F392" s="90"/>
      <c r="H392" s="120"/>
    </row>
    <row r="393" spans="1:8" s="119" customFormat="1" ht="12.75" x14ac:dyDescent="0.2">
      <c r="A393" s="196"/>
      <c r="B393" s="197"/>
      <c r="C393" s="198"/>
      <c r="D393" s="248"/>
      <c r="E393" s="266"/>
      <c r="F393" s="90"/>
      <c r="H393" s="120"/>
    </row>
    <row r="394" spans="1:8" s="119" customFormat="1" ht="12.75" x14ac:dyDescent="0.2">
      <c r="A394" s="196"/>
      <c r="B394" s="197"/>
      <c r="C394" s="198"/>
      <c r="D394" s="248"/>
      <c r="E394" s="266"/>
      <c r="F394" s="90"/>
      <c r="H394" s="120"/>
    </row>
    <row r="395" spans="1:8" s="119" customFormat="1" ht="12.75" x14ac:dyDescent="0.2">
      <c r="A395" s="196"/>
      <c r="B395" s="197"/>
      <c r="C395" s="198"/>
      <c r="D395" s="248"/>
      <c r="E395" s="266"/>
      <c r="F395" s="90"/>
      <c r="H395" s="120"/>
    </row>
    <row r="396" spans="1:8" s="119" customFormat="1" ht="12.75" x14ac:dyDescent="0.2">
      <c r="A396" s="196"/>
      <c r="B396" s="197"/>
      <c r="C396" s="198"/>
      <c r="D396" s="248"/>
      <c r="E396" s="266"/>
      <c r="F396" s="90"/>
      <c r="H396" s="120"/>
    </row>
    <row r="397" spans="1:8" s="119" customFormat="1" ht="12.75" x14ac:dyDescent="0.2">
      <c r="A397" s="196"/>
      <c r="B397" s="197"/>
      <c r="C397" s="198"/>
      <c r="D397" s="248"/>
      <c r="E397" s="266"/>
      <c r="F397" s="90"/>
      <c r="H397" s="120"/>
    </row>
    <row r="398" spans="1:8" s="119" customFormat="1" ht="12.75" x14ac:dyDescent="0.2">
      <c r="A398" s="196"/>
      <c r="B398" s="197"/>
      <c r="C398" s="198"/>
      <c r="D398" s="248"/>
      <c r="E398" s="266"/>
      <c r="F398" s="90"/>
      <c r="H398" s="120"/>
    </row>
    <row r="399" spans="1:8" s="119" customFormat="1" ht="12.75" x14ac:dyDescent="0.2">
      <c r="A399" s="196"/>
      <c r="B399" s="197"/>
      <c r="C399" s="198"/>
      <c r="D399" s="248"/>
      <c r="E399" s="266"/>
      <c r="F399" s="90"/>
      <c r="H399" s="120"/>
    </row>
    <row r="400" spans="1:8" s="119" customFormat="1" ht="12.75" x14ac:dyDescent="0.2">
      <c r="A400" s="196"/>
      <c r="B400" s="197"/>
      <c r="C400" s="198"/>
      <c r="D400" s="248"/>
      <c r="E400" s="266"/>
      <c r="F400" s="90"/>
      <c r="H400" s="120"/>
    </row>
    <row r="401" spans="1:8" s="119" customFormat="1" ht="12.75" x14ac:dyDescent="0.2">
      <c r="A401" s="196"/>
      <c r="B401" s="197"/>
      <c r="C401" s="198"/>
      <c r="D401" s="248"/>
      <c r="E401" s="266"/>
      <c r="F401" s="90"/>
      <c r="H401" s="120"/>
    </row>
    <row r="402" spans="1:8" s="119" customFormat="1" ht="12.75" x14ac:dyDescent="0.2">
      <c r="A402" s="196"/>
      <c r="B402" s="197"/>
      <c r="C402" s="198"/>
      <c r="D402" s="248"/>
      <c r="E402" s="266"/>
      <c r="F402" s="90"/>
      <c r="H402" s="120"/>
    </row>
    <row r="403" spans="1:8" s="119" customFormat="1" ht="12.75" x14ac:dyDescent="0.2">
      <c r="A403" s="196"/>
      <c r="B403" s="197"/>
      <c r="C403" s="198"/>
      <c r="D403" s="248"/>
      <c r="E403" s="266"/>
      <c r="F403" s="90"/>
      <c r="H403" s="120"/>
    </row>
    <row r="404" spans="1:8" s="119" customFormat="1" ht="12.75" x14ac:dyDescent="0.2">
      <c r="A404" s="196"/>
      <c r="B404" s="197"/>
      <c r="C404" s="198"/>
      <c r="D404" s="248"/>
      <c r="E404" s="266"/>
      <c r="F404" s="90"/>
      <c r="H404" s="120"/>
    </row>
    <row r="405" spans="1:8" s="119" customFormat="1" ht="12.75" x14ac:dyDescent="0.2">
      <c r="A405" s="196"/>
      <c r="B405" s="197"/>
      <c r="C405" s="198"/>
      <c r="D405" s="248"/>
      <c r="E405" s="266"/>
      <c r="F405" s="90"/>
      <c r="H405" s="120"/>
    </row>
    <row r="406" spans="1:8" s="119" customFormat="1" ht="12.75" x14ac:dyDescent="0.2">
      <c r="A406" s="196"/>
      <c r="B406" s="197"/>
      <c r="C406" s="198"/>
      <c r="D406" s="248"/>
      <c r="E406" s="266"/>
      <c r="F406" s="90"/>
      <c r="H406" s="120"/>
    </row>
    <row r="407" spans="1:8" s="119" customFormat="1" ht="12.75" x14ac:dyDescent="0.2">
      <c r="A407" s="196"/>
      <c r="B407" s="197"/>
      <c r="C407" s="198"/>
      <c r="D407" s="248"/>
      <c r="E407" s="266"/>
      <c r="F407" s="90"/>
      <c r="H407" s="120"/>
    </row>
    <row r="408" spans="1:8" s="119" customFormat="1" ht="12.75" x14ac:dyDescent="0.2">
      <c r="A408" s="196"/>
      <c r="B408" s="197"/>
      <c r="C408" s="198"/>
      <c r="D408" s="248"/>
      <c r="E408" s="266"/>
      <c r="F408" s="90"/>
      <c r="H408" s="120"/>
    </row>
    <row r="409" spans="1:8" s="119" customFormat="1" ht="12.75" x14ac:dyDescent="0.2">
      <c r="A409" s="196"/>
      <c r="B409" s="197"/>
      <c r="C409" s="198"/>
      <c r="D409" s="248"/>
      <c r="E409" s="266"/>
      <c r="F409" s="90"/>
      <c r="H409" s="120"/>
    </row>
    <row r="410" spans="1:8" s="119" customFormat="1" ht="12.75" x14ac:dyDescent="0.2">
      <c r="A410" s="196"/>
      <c r="B410" s="197"/>
      <c r="C410" s="198"/>
      <c r="D410" s="248"/>
      <c r="E410" s="266"/>
      <c r="F410" s="90"/>
      <c r="H410" s="120"/>
    </row>
    <row r="411" spans="1:8" s="119" customFormat="1" ht="12.75" x14ac:dyDescent="0.2">
      <c r="A411" s="196"/>
      <c r="B411" s="197"/>
      <c r="C411" s="198"/>
      <c r="D411" s="248"/>
      <c r="E411" s="266"/>
      <c r="F411" s="90"/>
      <c r="H411" s="120"/>
    </row>
    <row r="412" spans="1:8" s="119" customFormat="1" ht="12.75" x14ac:dyDescent="0.2">
      <c r="A412" s="196"/>
      <c r="B412" s="197"/>
      <c r="C412" s="198"/>
      <c r="D412" s="248"/>
      <c r="E412" s="266"/>
      <c r="F412" s="90"/>
      <c r="H412" s="120"/>
    </row>
    <row r="413" spans="1:8" s="119" customFormat="1" ht="12.75" x14ac:dyDescent="0.2">
      <c r="A413" s="196"/>
      <c r="B413" s="197"/>
      <c r="C413" s="198"/>
      <c r="D413" s="248"/>
      <c r="E413" s="266"/>
      <c r="F413" s="90"/>
      <c r="H413" s="120"/>
    </row>
    <row r="414" spans="1:8" s="119" customFormat="1" ht="12.75" x14ac:dyDescent="0.2">
      <c r="A414" s="196"/>
      <c r="B414" s="197"/>
      <c r="C414" s="198"/>
      <c r="D414" s="248"/>
      <c r="E414" s="266"/>
      <c r="F414" s="90"/>
      <c r="H414" s="120"/>
    </row>
    <row r="415" spans="1:8" s="119" customFormat="1" ht="12.75" x14ac:dyDescent="0.2">
      <c r="A415" s="196"/>
      <c r="B415" s="197"/>
      <c r="C415" s="198"/>
      <c r="D415" s="248"/>
      <c r="E415" s="266"/>
      <c r="F415" s="90"/>
      <c r="H415" s="120"/>
    </row>
    <row r="416" spans="1:8" s="119" customFormat="1" ht="12.75" x14ac:dyDescent="0.2">
      <c r="A416" s="196"/>
      <c r="B416" s="197"/>
      <c r="C416" s="198"/>
      <c r="D416" s="248"/>
      <c r="E416" s="266"/>
      <c r="F416" s="90"/>
      <c r="H416" s="120"/>
    </row>
    <row r="417" spans="1:8" s="119" customFormat="1" ht="12.75" x14ac:dyDescent="0.2">
      <c r="A417" s="196"/>
      <c r="B417" s="197"/>
      <c r="C417" s="198"/>
      <c r="D417" s="248"/>
      <c r="E417" s="266"/>
      <c r="F417" s="90"/>
      <c r="H417" s="120"/>
    </row>
    <row r="418" spans="1:8" s="119" customFormat="1" ht="12.75" x14ac:dyDescent="0.2">
      <c r="A418" s="196"/>
      <c r="B418" s="197"/>
      <c r="C418" s="198"/>
      <c r="D418" s="248"/>
      <c r="E418" s="266"/>
      <c r="F418" s="90"/>
      <c r="H418" s="120"/>
    </row>
    <row r="419" spans="1:8" s="119" customFormat="1" ht="12.75" x14ac:dyDescent="0.2">
      <c r="A419" s="196"/>
      <c r="B419" s="197"/>
      <c r="C419" s="198"/>
      <c r="D419" s="248"/>
      <c r="E419" s="266"/>
      <c r="F419" s="90"/>
      <c r="H419" s="120"/>
    </row>
    <row r="420" spans="1:8" s="119" customFormat="1" ht="12.75" x14ac:dyDescent="0.2">
      <c r="A420" s="196"/>
      <c r="B420" s="197"/>
      <c r="C420" s="198"/>
      <c r="D420" s="248"/>
      <c r="E420" s="266"/>
      <c r="F420" s="90"/>
      <c r="H420" s="120"/>
    </row>
    <row r="421" spans="1:8" s="119" customFormat="1" ht="12.75" x14ac:dyDescent="0.2">
      <c r="A421" s="196"/>
      <c r="B421" s="197"/>
      <c r="C421" s="198"/>
      <c r="D421" s="248"/>
      <c r="E421" s="266"/>
      <c r="F421" s="90"/>
      <c r="H421" s="120"/>
    </row>
    <row r="422" spans="1:8" s="119" customFormat="1" ht="12.75" x14ac:dyDescent="0.2">
      <c r="A422" s="196"/>
      <c r="B422" s="197"/>
      <c r="C422" s="198"/>
      <c r="D422" s="248"/>
      <c r="E422" s="266"/>
      <c r="F422" s="90"/>
      <c r="H422" s="120"/>
    </row>
    <row r="423" spans="1:8" s="119" customFormat="1" ht="12.75" x14ac:dyDescent="0.2">
      <c r="A423" s="196"/>
      <c r="B423" s="197"/>
      <c r="C423" s="198"/>
      <c r="D423" s="248"/>
      <c r="E423" s="266"/>
      <c r="F423" s="90"/>
      <c r="H423" s="120"/>
    </row>
    <row r="424" spans="1:8" s="119" customFormat="1" ht="12.75" x14ac:dyDescent="0.2">
      <c r="A424" s="196"/>
      <c r="B424" s="197"/>
      <c r="C424" s="198"/>
      <c r="D424" s="248"/>
      <c r="E424" s="266"/>
      <c r="F424" s="90"/>
      <c r="H424" s="120"/>
    </row>
    <row r="425" spans="1:8" s="119" customFormat="1" ht="12.75" x14ac:dyDescent="0.2">
      <c r="A425" s="196"/>
      <c r="B425" s="197"/>
      <c r="C425" s="198"/>
      <c r="D425" s="248"/>
      <c r="E425" s="266"/>
      <c r="F425" s="90"/>
      <c r="H425" s="120"/>
    </row>
    <row r="426" spans="1:8" s="119" customFormat="1" ht="12.75" x14ac:dyDescent="0.2">
      <c r="A426" s="196"/>
      <c r="B426" s="197"/>
      <c r="C426" s="198"/>
      <c r="D426" s="248"/>
      <c r="E426" s="266"/>
      <c r="F426" s="90"/>
      <c r="H426" s="120"/>
    </row>
    <row r="427" spans="1:8" s="119" customFormat="1" ht="12.75" x14ac:dyDescent="0.2">
      <c r="A427" s="196"/>
      <c r="B427" s="197"/>
      <c r="C427" s="198"/>
      <c r="D427" s="248"/>
      <c r="E427" s="266"/>
      <c r="F427" s="90"/>
      <c r="H427" s="120"/>
    </row>
    <row r="428" spans="1:8" s="119" customFormat="1" ht="12.75" x14ac:dyDescent="0.2">
      <c r="A428" s="196"/>
      <c r="B428" s="197"/>
      <c r="C428" s="198"/>
      <c r="D428" s="248"/>
      <c r="E428" s="266"/>
      <c r="F428" s="90"/>
      <c r="H428" s="120"/>
    </row>
    <row r="429" spans="1:8" s="119" customFormat="1" ht="12.75" x14ac:dyDescent="0.2">
      <c r="A429" s="196"/>
      <c r="B429" s="197"/>
      <c r="C429" s="198"/>
      <c r="D429" s="248"/>
      <c r="E429" s="266"/>
      <c r="F429" s="90"/>
      <c r="H429" s="120"/>
    </row>
    <row r="430" spans="1:8" s="119" customFormat="1" ht="12.75" x14ac:dyDescent="0.2">
      <c r="A430" s="196"/>
      <c r="B430" s="197"/>
      <c r="C430" s="198"/>
      <c r="D430" s="248"/>
      <c r="E430" s="266"/>
      <c r="F430" s="90"/>
      <c r="H430" s="120"/>
    </row>
    <row r="431" spans="1:8" s="119" customFormat="1" ht="12.75" x14ac:dyDescent="0.2">
      <c r="A431" s="196"/>
      <c r="B431" s="197"/>
      <c r="C431" s="198"/>
      <c r="D431" s="248"/>
      <c r="E431" s="266"/>
      <c r="F431" s="90"/>
      <c r="H431" s="120"/>
    </row>
    <row r="432" spans="1:8" s="119" customFormat="1" ht="12.75" x14ac:dyDescent="0.2">
      <c r="A432" s="196"/>
      <c r="B432" s="197"/>
      <c r="C432" s="198"/>
      <c r="D432" s="248"/>
      <c r="E432" s="266"/>
      <c r="F432" s="90"/>
      <c r="H432" s="120"/>
    </row>
    <row r="433" spans="1:8" s="119" customFormat="1" ht="12.75" x14ac:dyDescent="0.2">
      <c r="A433" s="196"/>
      <c r="B433" s="197"/>
      <c r="C433" s="198"/>
      <c r="D433" s="248"/>
      <c r="E433" s="266"/>
      <c r="F433" s="90"/>
      <c r="H433" s="120"/>
    </row>
    <row r="434" spans="1:8" s="119" customFormat="1" ht="12.75" x14ac:dyDescent="0.2">
      <c r="A434" s="196"/>
      <c r="B434" s="197"/>
      <c r="C434" s="198"/>
      <c r="D434" s="248"/>
      <c r="E434" s="266"/>
      <c r="F434" s="90"/>
      <c r="H434" s="120"/>
    </row>
    <row r="435" spans="1:8" s="119" customFormat="1" ht="12.75" x14ac:dyDescent="0.2">
      <c r="A435" s="196"/>
      <c r="B435" s="197"/>
      <c r="C435" s="198"/>
      <c r="D435" s="248"/>
      <c r="E435" s="266"/>
      <c r="F435" s="90"/>
      <c r="H435" s="120"/>
    </row>
    <row r="436" spans="1:8" s="119" customFormat="1" ht="12.75" x14ac:dyDescent="0.2">
      <c r="A436" s="196"/>
      <c r="B436" s="197"/>
      <c r="C436" s="198"/>
      <c r="D436" s="248"/>
      <c r="E436" s="266"/>
      <c r="F436" s="90"/>
      <c r="H436" s="120"/>
    </row>
    <row r="437" spans="1:8" s="119" customFormat="1" ht="12.75" x14ac:dyDescent="0.2">
      <c r="A437" s="196"/>
      <c r="B437" s="197"/>
      <c r="C437" s="198"/>
      <c r="D437" s="248"/>
      <c r="E437" s="266"/>
      <c r="F437" s="90"/>
      <c r="H437" s="120"/>
    </row>
    <row r="438" spans="1:8" s="119" customFormat="1" ht="12.75" x14ac:dyDescent="0.2">
      <c r="A438" s="196"/>
      <c r="B438" s="197"/>
      <c r="C438" s="198"/>
      <c r="D438" s="248"/>
      <c r="E438" s="266"/>
      <c r="F438" s="90"/>
      <c r="H438" s="120"/>
    </row>
    <row r="439" spans="1:8" s="119" customFormat="1" ht="12.75" x14ac:dyDescent="0.2">
      <c r="A439" s="196"/>
      <c r="B439" s="197"/>
      <c r="C439" s="198"/>
      <c r="D439" s="248"/>
      <c r="E439" s="266"/>
      <c r="F439" s="90"/>
      <c r="H439" s="120"/>
    </row>
    <row r="440" spans="1:8" s="119" customFormat="1" ht="12.75" x14ac:dyDescent="0.2">
      <c r="A440" s="196"/>
      <c r="B440" s="197"/>
      <c r="C440" s="198"/>
      <c r="D440" s="248"/>
      <c r="E440" s="266"/>
      <c r="F440" s="90"/>
      <c r="H440" s="120"/>
    </row>
    <row r="441" spans="1:8" s="119" customFormat="1" ht="12.75" x14ac:dyDescent="0.2">
      <c r="A441" s="196"/>
      <c r="B441" s="197"/>
      <c r="C441" s="198"/>
      <c r="D441" s="248"/>
      <c r="E441" s="266"/>
      <c r="F441" s="90"/>
      <c r="H441" s="120"/>
    </row>
    <row r="442" spans="1:8" s="119" customFormat="1" ht="12.75" x14ac:dyDescent="0.2">
      <c r="A442" s="196"/>
      <c r="B442" s="197"/>
      <c r="C442" s="198"/>
      <c r="D442" s="248"/>
      <c r="E442" s="266"/>
      <c r="F442" s="90"/>
      <c r="H442" s="120"/>
    </row>
    <row r="443" spans="1:8" s="119" customFormat="1" ht="12.75" x14ac:dyDescent="0.2">
      <c r="A443" s="196"/>
      <c r="B443" s="197"/>
      <c r="C443" s="198"/>
      <c r="D443" s="248"/>
      <c r="E443" s="266"/>
      <c r="F443" s="90"/>
      <c r="H443" s="120"/>
    </row>
    <row r="444" spans="1:8" s="119" customFormat="1" ht="12.75" x14ac:dyDescent="0.2">
      <c r="A444" s="196"/>
      <c r="B444" s="197"/>
      <c r="C444" s="198"/>
      <c r="D444" s="248"/>
      <c r="E444" s="266"/>
      <c r="F444" s="90"/>
      <c r="H444" s="120"/>
    </row>
    <row r="445" spans="1:8" s="119" customFormat="1" ht="12.75" x14ac:dyDescent="0.2">
      <c r="A445" s="196"/>
      <c r="B445" s="197"/>
      <c r="C445" s="198"/>
      <c r="D445" s="248"/>
      <c r="E445" s="266"/>
      <c r="F445" s="90"/>
      <c r="H445" s="120"/>
    </row>
    <row r="446" spans="1:8" s="119" customFormat="1" ht="12.75" x14ac:dyDescent="0.2">
      <c r="A446" s="196"/>
      <c r="B446" s="197"/>
      <c r="C446" s="198"/>
      <c r="D446" s="248"/>
      <c r="E446" s="266"/>
      <c r="F446" s="90"/>
      <c r="H446" s="120"/>
    </row>
    <row r="447" spans="1:8" s="119" customFormat="1" ht="12.75" x14ac:dyDescent="0.2">
      <c r="A447" s="196"/>
      <c r="B447" s="197"/>
      <c r="C447" s="198"/>
      <c r="D447" s="248"/>
      <c r="E447" s="266"/>
      <c r="F447" s="90"/>
      <c r="H447" s="120"/>
    </row>
    <row r="448" spans="1:8" s="119" customFormat="1" ht="12.75" x14ac:dyDescent="0.2">
      <c r="A448" s="196"/>
      <c r="B448" s="197"/>
      <c r="C448" s="198"/>
      <c r="D448" s="248"/>
      <c r="E448" s="266"/>
      <c r="F448" s="90"/>
      <c r="H448" s="120"/>
    </row>
    <row r="449" spans="1:8" s="119" customFormat="1" ht="12.75" x14ac:dyDescent="0.2">
      <c r="A449" s="196"/>
      <c r="B449" s="197"/>
      <c r="C449" s="198"/>
      <c r="D449" s="248"/>
      <c r="E449" s="266"/>
      <c r="F449" s="90"/>
      <c r="H449" s="120"/>
    </row>
    <row r="450" spans="1:8" s="119" customFormat="1" ht="12.75" x14ac:dyDescent="0.2">
      <c r="A450" s="196"/>
      <c r="B450" s="197"/>
      <c r="C450" s="198"/>
      <c r="D450" s="248"/>
      <c r="E450" s="266"/>
      <c r="F450" s="90"/>
      <c r="H450" s="120"/>
    </row>
    <row r="451" spans="1:8" s="119" customFormat="1" ht="12.75" x14ac:dyDescent="0.2">
      <c r="A451" s="196"/>
      <c r="B451" s="197"/>
      <c r="C451" s="198"/>
      <c r="D451" s="248"/>
      <c r="E451" s="266"/>
      <c r="F451" s="90"/>
      <c r="H451" s="120"/>
    </row>
    <row r="452" spans="1:8" s="119" customFormat="1" ht="12.75" x14ac:dyDescent="0.2">
      <c r="A452" s="196"/>
      <c r="B452" s="197"/>
      <c r="C452" s="198"/>
      <c r="D452" s="248"/>
      <c r="E452" s="266"/>
      <c r="F452" s="90"/>
      <c r="H452" s="120"/>
    </row>
    <row r="453" spans="1:8" s="119" customFormat="1" ht="12.75" x14ac:dyDescent="0.2">
      <c r="A453" s="196"/>
      <c r="B453" s="197"/>
      <c r="C453" s="198"/>
      <c r="D453" s="248"/>
      <c r="E453" s="266"/>
      <c r="F453" s="90"/>
      <c r="H453" s="120"/>
    </row>
    <row r="454" spans="1:8" s="119" customFormat="1" ht="12.75" x14ac:dyDescent="0.2">
      <c r="A454" s="196"/>
      <c r="B454" s="197"/>
      <c r="C454" s="198"/>
      <c r="D454" s="248"/>
      <c r="E454" s="266"/>
      <c r="F454" s="90"/>
      <c r="H454" s="120"/>
    </row>
    <row r="455" spans="1:8" s="119" customFormat="1" ht="12.75" x14ac:dyDescent="0.2">
      <c r="A455" s="196"/>
      <c r="B455" s="197"/>
      <c r="C455" s="198"/>
      <c r="D455" s="248"/>
      <c r="E455" s="266"/>
      <c r="F455" s="90"/>
      <c r="H455" s="120"/>
    </row>
    <row r="456" spans="1:8" s="119" customFormat="1" ht="12.75" x14ac:dyDescent="0.2">
      <c r="A456" s="196"/>
      <c r="B456" s="197"/>
      <c r="C456" s="198"/>
      <c r="D456" s="248"/>
      <c r="E456" s="266"/>
      <c r="F456" s="90"/>
      <c r="H456" s="120"/>
    </row>
    <row r="457" spans="1:8" s="119" customFormat="1" ht="12.75" x14ac:dyDescent="0.2">
      <c r="A457" s="196"/>
      <c r="B457" s="197"/>
      <c r="C457" s="198"/>
      <c r="D457" s="248"/>
      <c r="E457" s="266"/>
      <c r="F457" s="90"/>
      <c r="H457" s="120"/>
    </row>
    <row r="458" spans="1:8" s="119" customFormat="1" ht="12.75" x14ac:dyDescent="0.2">
      <c r="A458" s="196"/>
      <c r="B458" s="197"/>
      <c r="C458" s="198"/>
      <c r="D458" s="248"/>
      <c r="E458" s="266"/>
      <c r="F458" s="90"/>
      <c r="H458" s="120"/>
    </row>
    <row r="459" spans="1:8" s="119" customFormat="1" ht="12.75" x14ac:dyDescent="0.2">
      <c r="A459" s="196"/>
      <c r="B459" s="197"/>
      <c r="C459" s="198"/>
      <c r="D459" s="248"/>
      <c r="E459" s="266"/>
      <c r="F459" s="90"/>
      <c r="H459" s="120"/>
    </row>
    <row r="460" spans="1:8" s="119" customFormat="1" ht="12.75" x14ac:dyDescent="0.2">
      <c r="A460" s="196"/>
      <c r="B460" s="197"/>
      <c r="C460" s="198"/>
      <c r="D460" s="248"/>
      <c r="E460" s="266"/>
      <c r="F460" s="90"/>
      <c r="H460" s="120"/>
    </row>
    <row r="461" spans="1:8" s="119" customFormat="1" ht="12.75" x14ac:dyDescent="0.2">
      <c r="A461" s="196"/>
      <c r="B461" s="197"/>
      <c r="C461" s="198"/>
      <c r="D461" s="248"/>
      <c r="E461" s="266"/>
      <c r="F461" s="90"/>
      <c r="H461" s="120"/>
    </row>
    <row r="462" spans="1:8" s="119" customFormat="1" ht="12.75" x14ac:dyDescent="0.2">
      <c r="A462" s="196"/>
      <c r="B462" s="197"/>
      <c r="C462" s="198"/>
      <c r="D462" s="248"/>
      <c r="E462" s="266"/>
      <c r="F462" s="90"/>
      <c r="H462" s="120"/>
    </row>
    <row r="463" spans="1:8" s="119" customFormat="1" ht="12.75" x14ac:dyDescent="0.2">
      <c r="A463" s="196"/>
      <c r="B463" s="197"/>
      <c r="C463" s="198"/>
      <c r="D463" s="248"/>
      <c r="E463" s="266"/>
      <c r="F463" s="90"/>
      <c r="H463" s="120"/>
    </row>
    <row r="464" spans="1:8" s="119" customFormat="1" ht="12.75" x14ac:dyDescent="0.2">
      <c r="A464" s="196"/>
      <c r="B464" s="197"/>
      <c r="C464" s="198"/>
      <c r="D464" s="248"/>
      <c r="E464" s="266"/>
      <c r="F464" s="90"/>
      <c r="H464" s="120"/>
    </row>
    <row r="465" spans="1:8" s="119" customFormat="1" ht="12.75" x14ac:dyDescent="0.2">
      <c r="A465" s="196"/>
      <c r="B465" s="197"/>
      <c r="C465" s="198"/>
      <c r="D465" s="248"/>
      <c r="E465" s="266"/>
      <c r="F465" s="90"/>
      <c r="H465" s="120"/>
    </row>
    <row r="466" spans="1:8" s="119" customFormat="1" ht="12.75" x14ac:dyDescent="0.2">
      <c r="A466" s="196"/>
      <c r="B466" s="197"/>
      <c r="C466" s="198"/>
      <c r="D466" s="248"/>
      <c r="E466" s="266"/>
      <c r="F466" s="90"/>
      <c r="H466" s="120"/>
    </row>
    <row r="467" spans="1:8" s="119" customFormat="1" ht="12.75" x14ac:dyDescent="0.2">
      <c r="A467" s="196"/>
      <c r="B467" s="197"/>
      <c r="C467" s="198"/>
      <c r="D467" s="248"/>
      <c r="E467" s="266"/>
      <c r="F467" s="90"/>
      <c r="H467" s="120"/>
    </row>
    <row r="468" spans="1:8" s="119" customFormat="1" ht="12.75" x14ac:dyDescent="0.2">
      <c r="A468" s="196"/>
      <c r="B468" s="197"/>
      <c r="C468" s="198"/>
      <c r="D468" s="248"/>
      <c r="E468" s="266"/>
      <c r="F468" s="90"/>
      <c r="H468" s="120"/>
    </row>
    <row r="469" spans="1:8" s="119" customFormat="1" ht="12.75" x14ac:dyDescent="0.2">
      <c r="A469" s="196"/>
      <c r="B469" s="197"/>
      <c r="C469" s="198"/>
      <c r="D469" s="248"/>
      <c r="E469" s="266"/>
      <c r="F469" s="90"/>
      <c r="H469" s="120"/>
    </row>
    <row r="470" spans="1:8" s="119" customFormat="1" ht="12.75" x14ac:dyDescent="0.2">
      <c r="A470" s="196"/>
      <c r="B470" s="197"/>
      <c r="C470" s="198"/>
      <c r="D470" s="248"/>
      <c r="E470" s="266"/>
      <c r="F470" s="90"/>
      <c r="H470" s="120"/>
    </row>
    <row r="471" spans="1:8" s="119" customFormat="1" ht="12.75" x14ac:dyDescent="0.2">
      <c r="A471" s="196"/>
      <c r="B471" s="197"/>
      <c r="C471" s="198"/>
      <c r="D471" s="248"/>
      <c r="E471" s="266"/>
      <c r="F471" s="90"/>
      <c r="H471" s="120"/>
    </row>
    <row r="472" spans="1:8" s="119" customFormat="1" ht="12.75" x14ac:dyDescent="0.2">
      <c r="A472" s="196"/>
      <c r="B472" s="197"/>
      <c r="C472" s="198"/>
      <c r="D472" s="248"/>
      <c r="E472" s="266"/>
      <c r="F472" s="90"/>
      <c r="H472" s="120"/>
    </row>
    <row r="473" spans="1:8" s="119" customFormat="1" ht="12.75" x14ac:dyDescent="0.2">
      <c r="A473" s="196"/>
      <c r="B473" s="197"/>
      <c r="C473" s="198"/>
      <c r="D473" s="248"/>
      <c r="E473" s="266"/>
      <c r="F473" s="90"/>
      <c r="H473" s="120"/>
    </row>
    <row r="474" spans="1:8" s="119" customFormat="1" ht="12.75" x14ac:dyDescent="0.2">
      <c r="A474" s="196"/>
      <c r="B474" s="197"/>
      <c r="C474" s="198"/>
      <c r="D474" s="248"/>
      <c r="E474" s="266"/>
      <c r="F474" s="90"/>
      <c r="H474" s="120"/>
    </row>
    <row r="475" spans="1:8" s="119" customFormat="1" ht="12.75" x14ac:dyDescent="0.2">
      <c r="A475" s="196"/>
      <c r="B475" s="197"/>
      <c r="C475" s="198"/>
      <c r="D475" s="248"/>
      <c r="E475" s="266"/>
      <c r="F475" s="90"/>
      <c r="H475" s="120"/>
    </row>
    <row r="476" spans="1:8" s="119" customFormat="1" ht="12.75" x14ac:dyDescent="0.2">
      <c r="A476" s="196"/>
      <c r="B476" s="197"/>
      <c r="C476" s="198"/>
      <c r="D476" s="248"/>
      <c r="E476" s="266"/>
      <c r="F476" s="90"/>
      <c r="H476" s="120"/>
    </row>
    <row r="477" spans="1:8" s="119" customFormat="1" ht="12.75" x14ac:dyDescent="0.2">
      <c r="A477" s="196"/>
      <c r="B477" s="197"/>
      <c r="C477" s="198"/>
      <c r="D477" s="248"/>
      <c r="E477" s="266"/>
      <c r="F477" s="90"/>
      <c r="H477" s="120"/>
    </row>
    <row r="478" spans="1:8" s="119" customFormat="1" ht="12.75" x14ac:dyDescent="0.2">
      <c r="A478" s="196"/>
      <c r="B478" s="197"/>
      <c r="C478" s="198"/>
      <c r="D478" s="248"/>
      <c r="E478" s="266"/>
      <c r="F478" s="90"/>
      <c r="H478" s="120"/>
    </row>
    <row r="479" spans="1:8" s="119" customFormat="1" ht="12.75" x14ac:dyDescent="0.2">
      <c r="A479" s="196"/>
      <c r="B479" s="197"/>
      <c r="C479" s="198"/>
      <c r="D479" s="248"/>
      <c r="E479" s="266"/>
      <c r="F479" s="90"/>
      <c r="H479" s="120"/>
    </row>
    <row r="480" spans="1:8" s="119" customFormat="1" ht="12.75" x14ac:dyDescent="0.2">
      <c r="A480" s="196"/>
      <c r="B480" s="197"/>
      <c r="C480" s="198"/>
      <c r="D480" s="248"/>
      <c r="E480" s="266"/>
      <c r="F480" s="90"/>
      <c r="H480" s="120"/>
    </row>
    <row r="481" spans="1:8" s="119" customFormat="1" ht="12.75" x14ac:dyDescent="0.2">
      <c r="A481" s="196"/>
      <c r="B481" s="197"/>
      <c r="C481" s="198"/>
      <c r="D481" s="248"/>
      <c r="E481" s="266"/>
      <c r="F481" s="90"/>
      <c r="H481" s="120"/>
    </row>
    <row r="482" spans="1:8" s="119" customFormat="1" ht="12.75" x14ac:dyDescent="0.2">
      <c r="A482" s="196"/>
      <c r="B482" s="197"/>
      <c r="C482" s="198"/>
      <c r="D482" s="248"/>
      <c r="E482" s="266"/>
      <c r="F482" s="90"/>
      <c r="H482" s="120"/>
    </row>
    <row r="483" spans="1:8" s="119" customFormat="1" ht="12.75" x14ac:dyDescent="0.2">
      <c r="A483" s="196"/>
      <c r="B483" s="197"/>
      <c r="C483" s="198"/>
      <c r="D483" s="248"/>
      <c r="E483" s="266"/>
      <c r="F483" s="90"/>
      <c r="H483" s="120"/>
    </row>
    <row r="484" spans="1:8" s="119" customFormat="1" ht="12.75" x14ac:dyDescent="0.2">
      <c r="A484" s="196"/>
      <c r="B484" s="197"/>
      <c r="C484" s="198"/>
      <c r="D484" s="248"/>
      <c r="E484" s="266"/>
      <c r="F484" s="90"/>
      <c r="H484" s="120"/>
    </row>
    <row r="485" spans="1:8" s="119" customFormat="1" ht="12.75" x14ac:dyDescent="0.2">
      <c r="A485" s="196"/>
      <c r="B485" s="197"/>
      <c r="C485" s="198"/>
      <c r="D485" s="248"/>
      <c r="E485" s="266"/>
      <c r="F485" s="90"/>
      <c r="H485" s="120"/>
    </row>
    <row r="486" spans="1:8" s="119" customFormat="1" ht="12.75" x14ac:dyDescent="0.2">
      <c r="A486" s="196"/>
      <c r="B486" s="197"/>
      <c r="C486" s="198"/>
      <c r="D486" s="248"/>
      <c r="E486" s="266"/>
      <c r="F486" s="90"/>
      <c r="H486" s="120"/>
    </row>
    <row r="487" spans="1:8" s="119" customFormat="1" ht="12.75" x14ac:dyDescent="0.2">
      <c r="A487" s="196"/>
      <c r="B487" s="197"/>
      <c r="C487" s="198"/>
      <c r="D487" s="248"/>
      <c r="E487" s="266"/>
      <c r="F487" s="90"/>
      <c r="H487" s="120"/>
    </row>
    <row r="488" spans="1:8" s="119" customFormat="1" ht="12.75" x14ac:dyDescent="0.2">
      <c r="A488" s="196"/>
      <c r="B488" s="197"/>
      <c r="C488" s="198"/>
      <c r="D488" s="248"/>
      <c r="E488" s="266"/>
      <c r="F488" s="90"/>
      <c r="H488" s="120"/>
    </row>
    <row r="489" spans="1:8" s="119" customFormat="1" ht="12.75" x14ac:dyDescent="0.2">
      <c r="A489" s="196"/>
      <c r="B489" s="197"/>
      <c r="C489" s="198"/>
      <c r="D489" s="248"/>
      <c r="E489" s="266"/>
      <c r="F489" s="90"/>
      <c r="H489" s="120"/>
    </row>
    <row r="490" spans="1:8" s="119" customFormat="1" ht="12.75" x14ac:dyDescent="0.2">
      <c r="A490" s="196"/>
      <c r="B490" s="197"/>
      <c r="C490" s="198"/>
      <c r="D490" s="248"/>
      <c r="E490" s="266"/>
      <c r="F490" s="90"/>
      <c r="H490" s="120"/>
    </row>
    <row r="491" spans="1:8" s="119" customFormat="1" ht="12.75" x14ac:dyDescent="0.2">
      <c r="A491" s="196"/>
      <c r="B491" s="197"/>
      <c r="C491" s="198"/>
      <c r="D491" s="248"/>
      <c r="E491" s="266"/>
      <c r="F491" s="90"/>
      <c r="H491" s="120"/>
    </row>
    <row r="492" spans="1:8" s="119" customFormat="1" ht="12.75" x14ac:dyDescent="0.2">
      <c r="A492" s="196"/>
      <c r="B492" s="197"/>
      <c r="C492" s="198"/>
      <c r="D492" s="248"/>
      <c r="E492" s="266"/>
      <c r="F492" s="90"/>
      <c r="H492" s="120"/>
    </row>
    <row r="493" spans="1:8" s="119" customFormat="1" ht="12.75" x14ac:dyDescent="0.2">
      <c r="A493" s="196"/>
      <c r="B493" s="197"/>
      <c r="C493" s="198"/>
      <c r="D493" s="248"/>
      <c r="E493" s="266"/>
      <c r="F493" s="90"/>
      <c r="H493" s="120"/>
    </row>
    <row r="494" spans="1:8" s="119" customFormat="1" ht="12.75" x14ac:dyDescent="0.2">
      <c r="A494" s="196"/>
      <c r="B494" s="197"/>
      <c r="C494" s="198"/>
      <c r="D494" s="248"/>
      <c r="E494" s="266"/>
      <c r="F494" s="90"/>
      <c r="H494" s="120"/>
    </row>
    <row r="495" spans="1:8" s="119" customFormat="1" ht="12.75" x14ac:dyDescent="0.2">
      <c r="A495" s="196"/>
      <c r="B495" s="197"/>
      <c r="C495" s="198"/>
      <c r="D495" s="248"/>
      <c r="E495" s="266"/>
      <c r="F495" s="90"/>
      <c r="H495" s="120"/>
    </row>
    <row r="496" spans="1:8" s="119" customFormat="1" ht="12.75" x14ac:dyDescent="0.2">
      <c r="A496" s="196"/>
      <c r="B496" s="197"/>
      <c r="C496" s="198"/>
      <c r="D496" s="248"/>
      <c r="E496" s="266"/>
      <c r="F496" s="90"/>
      <c r="H496" s="120"/>
    </row>
    <row r="497" spans="1:8" s="119" customFormat="1" ht="12.75" x14ac:dyDescent="0.2">
      <c r="A497" s="196"/>
      <c r="B497" s="197"/>
      <c r="C497" s="198"/>
      <c r="D497" s="248"/>
      <c r="E497" s="266"/>
      <c r="F497" s="90"/>
      <c r="H497" s="120"/>
    </row>
    <row r="498" spans="1:8" s="119" customFormat="1" ht="12.75" x14ac:dyDescent="0.2">
      <c r="A498" s="196"/>
      <c r="B498" s="197"/>
      <c r="C498" s="198"/>
      <c r="D498" s="248"/>
      <c r="E498" s="266"/>
      <c r="F498" s="90"/>
      <c r="H498" s="120"/>
    </row>
    <row r="499" spans="1:8" s="119" customFormat="1" ht="12.75" x14ac:dyDescent="0.2">
      <c r="A499" s="196"/>
      <c r="B499" s="197"/>
      <c r="C499" s="198"/>
      <c r="D499" s="248"/>
      <c r="E499" s="266"/>
      <c r="F499" s="90"/>
      <c r="H499" s="120"/>
    </row>
    <row r="500" spans="1:8" s="119" customFormat="1" ht="12.75" x14ac:dyDescent="0.2">
      <c r="A500" s="196"/>
      <c r="B500" s="197"/>
      <c r="C500" s="198"/>
      <c r="D500" s="248"/>
      <c r="E500" s="266"/>
      <c r="F500" s="90"/>
      <c r="H500" s="120"/>
    </row>
    <row r="501" spans="1:8" s="119" customFormat="1" ht="12.75" x14ac:dyDescent="0.2">
      <c r="A501" s="196"/>
      <c r="B501" s="197"/>
      <c r="C501" s="198"/>
      <c r="D501" s="248"/>
      <c r="E501" s="266"/>
      <c r="F501" s="90"/>
      <c r="H501" s="120"/>
    </row>
    <row r="502" spans="1:8" s="119" customFormat="1" ht="12.75" x14ac:dyDescent="0.2">
      <c r="A502" s="196"/>
      <c r="B502" s="197"/>
      <c r="C502" s="198"/>
      <c r="D502" s="248"/>
      <c r="E502" s="266"/>
      <c r="F502" s="90"/>
      <c r="H502" s="120"/>
    </row>
    <row r="503" spans="1:8" s="119" customFormat="1" ht="12.75" x14ac:dyDescent="0.2">
      <c r="A503" s="196"/>
      <c r="B503" s="197"/>
      <c r="C503" s="198"/>
      <c r="D503" s="248"/>
      <c r="E503" s="266"/>
      <c r="F503" s="90"/>
      <c r="H503" s="120"/>
    </row>
    <row r="504" spans="1:8" s="119" customFormat="1" ht="12.75" x14ac:dyDescent="0.2">
      <c r="A504" s="196"/>
      <c r="B504" s="197"/>
      <c r="C504" s="198"/>
      <c r="D504" s="248"/>
      <c r="E504" s="266"/>
      <c r="F504" s="90"/>
      <c r="H504" s="120"/>
    </row>
    <row r="505" spans="1:8" s="119" customFormat="1" ht="12.75" x14ac:dyDescent="0.2">
      <c r="A505" s="196"/>
      <c r="B505" s="197"/>
      <c r="C505" s="198"/>
      <c r="D505" s="248"/>
      <c r="E505" s="266"/>
      <c r="F505" s="90"/>
      <c r="H505" s="120"/>
    </row>
    <row r="506" spans="1:8" s="119" customFormat="1" ht="12.75" x14ac:dyDescent="0.2">
      <c r="A506" s="196"/>
      <c r="B506" s="197"/>
      <c r="C506" s="198"/>
      <c r="D506" s="248"/>
      <c r="E506" s="266"/>
      <c r="F506" s="90"/>
      <c r="H506" s="120"/>
    </row>
    <row r="507" spans="1:8" s="119" customFormat="1" ht="12.75" x14ac:dyDescent="0.2">
      <c r="A507" s="196"/>
      <c r="B507" s="197"/>
      <c r="C507" s="198"/>
      <c r="D507" s="248"/>
      <c r="E507" s="266"/>
      <c r="F507" s="90"/>
      <c r="H507" s="120"/>
    </row>
    <row r="508" spans="1:8" s="119" customFormat="1" ht="12.75" x14ac:dyDescent="0.2">
      <c r="A508" s="196"/>
      <c r="B508" s="197"/>
      <c r="C508" s="198"/>
      <c r="D508" s="248"/>
      <c r="E508" s="266"/>
      <c r="F508" s="90"/>
      <c r="H508" s="120"/>
    </row>
    <row r="509" spans="1:8" s="119" customFormat="1" ht="12.75" x14ac:dyDescent="0.2">
      <c r="A509" s="196"/>
      <c r="B509" s="197"/>
      <c r="C509" s="198"/>
      <c r="D509" s="248"/>
      <c r="E509" s="266"/>
      <c r="F509" s="90"/>
      <c r="H509" s="120"/>
    </row>
    <row r="510" spans="1:8" s="119" customFormat="1" ht="12.75" x14ac:dyDescent="0.2">
      <c r="A510" s="196"/>
      <c r="B510" s="197"/>
      <c r="C510" s="198"/>
      <c r="D510" s="248"/>
      <c r="E510" s="266"/>
      <c r="F510" s="90"/>
      <c r="H510" s="120"/>
    </row>
    <row r="511" spans="1:8" s="119" customFormat="1" ht="12.75" x14ac:dyDescent="0.2">
      <c r="A511" s="196"/>
      <c r="B511" s="197"/>
      <c r="C511" s="198"/>
      <c r="D511" s="248"/>
      <c r="E511" s="266"/>
      <c r="F511" s="90"/>
      <c r="H511" s="120"/>
    </row>
    <row r="512" spans="1:8" s="119" customFormat="1" ht="12.75" x14ac:dyDescent="0.2">
      <c r="A512" s="196"/>
      <c r="B512" s="197"/>
      <c r="C512" s="198"/>
      <c r="D512" s="248"/>
      <c r="E512" s="266"/>
      <c r="F512" s="90"/>
      <c r="H512" s="120"/>
    </row>
    <row r="513" spans="1:8" s="119" customFormat="1" ht="12.75" x14ac:dyDescent="0.2">
      <c r="A513" s="196"/>
      <c r="B513" s="197"/>
      <c r="C513" s="198"/>
      <c r="D513" s="248"/>
      <c r="E513" s="266"/>
      <c r="F513" s="90"/>
      <c r="H513" s="120"/>
    </row>
    <row r="514" spans="1:8" s="119" customFormat="1" ht="12.75" x14ac:dyDescent="0.2">
      <c r="A514" s="196"/>
      <c r="B514" s="197"/>
      <c r="C514" s="198"/>
      <c r="D514" s="248"/>
      <c r="E514" s="266"/>
      <c r="F514" s="90"/>
      <c r="H514" s="120"/>
    </row>
    <row r="515" spans="1:8" s="119" customFormat="1" ht="12.75" x14ac:dyDescent="0.2">
      <c r="A515" s="196"/>
      <c r="B515" s="197"/>
      <c r="C515" s="198"/>
      <c r="D515" s="248"/>
      <c r="E515" s="266"/>
      <c r="F515" s="90"/>
      <c r="H515" s="120"/>
    </row>
    <row r="516" spans="1:8" s="119" customFormat="1" ht="12.75" x14ac:dyDescent="0.2">
      <c r="A516" s="196"/>
      <c r="B516" s="197"/>
      <c r="C516" s="198"/>
      <c r="D516" s="248"/>
      <c r="E516" s="266"/>
      <c r="F516" s="90"/>
      <c r="H516" s="120"/>
    </row>
    <row r="517" spans="1:8" s="119" customFormat="1" ht="12.75" x14ac:dyDescent="0.2">
      <c r="A517" s="196"/>
      <c r="B517" s="197"/>
      <c r="C517" s="198"/>
      <c r="D517" s="248"/>
      <c r="E517" s="266"/>
      <c r="F517" s="90"/>
      <c r="H517" s="120"/>
    </row>
    <row r="518" spans="1:8" s="119" customFormat="1" ht="12.75" x14ac:dyDescent="0.2">
      <c r="A518" s="196"/>
      <c r="B518" s="197"/>
      <c r="C518" s="198"/>
      <c r="D518" s="248"/>
      <c r="E518" s="266"/>
      <c r="F518" s="90"/>
      <c r="H518" s="120"/>
    </row>
    <row r="519" spans="1:8" s="119" customFormat="1" ht="12.75" x14ac:dyDescent="0.2">
      <c r="A519" s="196"/>
      <c r="B519" s="197"/>
      <c r="C519" s="198"/>
      <c r="D519" s="248"/>
      <c r="E519" s="266"/>
      <c r="F519" s="90"/>
      <c r="H519" s="120"/>
    </row>
    <row r="520" spans="1:8" s="119" customFormat="1" ht="12.75" x14ac:dyDescent="0.2">
      <c r="A520" s="196"/>
      <c r="B520" s="197"/>
      <c r="C520" s="198"/>
      <c r="D520" s="248"/>
      <c r="E520" s="266"/>
      <c r="F520" s="90"/>
      <c r="H520" s="120"/>
    </row>
    <row r="521" spans="1:8" s="119" customFormat="1" ht="12.75" x14ac:dyDescent="0.2">
      <c r="A521" s="196"/>
      <c r="B521" s="197"/>
      <c r="C521" s="198"/>
      <c r="D521" s="248"/>
      <c r="E521" s="266"/>
      <c r="F521" s="90"/>
      <c r="H521" s="120"/>
    </row>
    <row r="522" spans="1:8" s="119" customFormat="1" ht="12.75" x14ac:dyDescent="0.2">
      <c r="A522" s="196"/>
      <c r="B522" s="197"/>
      <c r="C522" s="198"/>
      <c r="D522" s="248"/>
      <c r="E522" s="266"/>
      <c r="F522" s="90"/>
      <c r="H522" s="120"/>
    </row>
    <row r="523" spans="1:8" s="119" customFormat="1" ht="12.75" x14ac:dyDescent="0.2">
      <c r="A523" s="196"/>
      <c r="B523" s="197"/>
      <c r="C523" s="198"/>
      <c r="D523" s="248"/>
      <c r="E523" s="266"/>
      <c r="F523" s="90"/>
      <c r="H523" s="120"/>
    </row>
    <row r="524" spans="1:8" s="119" customFormat="1" ht="12.75" x14ac:dyDescent="0.2">
      <c r="A524" s="196"/>
      <c r="B524" s="197"/>
      <c r="C524" s="198"/>
      <c r="D524" s="248"/>
      <c r="E524" s="266"/>
      <c r="F524" s="90"/>
      <c r="H524" s="120"/>
    </row>
    <row r="525" spans="1:8" s="119" customFormat="1" ht="12.75" x14ac:dyDescent="0.2">
      <c r="A525" s="196"/>
      <c r="B525" s="197"/>
      <c r="C525" s="198"/>
      <c r="D525" s="248"/>
      <c r="E525" s="266"/>
      <c r="F525" s="90"/>
      <c r="H525" s="120"/>
    </row>
    <row r="526" spans="1:8" s="119" customFormat="1" ht="12.75" x14ac:dyDescent="0.2">
      <c r="A526" s="196"/>
      <c r="B526" s="197"/>
      <c r="C526" s="198"/>
      <c r="D526" s="248"/>
      <c r="E526" s="266"/>
      <c r="F526" s="90"/>
      <c r="H526" s="120"/>
    </row>
    <row r="527" spans="1:8" s="119" customFormat="1" ht="12.75" x14ac:dyDescent="0.2">
      <c r="A527" s="196"/>
      <c r="B527" s="197"/>
      <c r="C527" s="198"/>
      <c r="D527" s="248"/>
      <c r="E527" s="266"/>
      <c r="F527" s="90"/>
      <c r="H527" s="120"/>
    </row>
    <row r="528" spans="1:8" s="119" customFormat="1" ht="12.75" x14ac:dyDescent="0.2">
      <c r="A528" s="196"/>
      <c r="B528" s="197"/>
      <c r="C528" s="198"/>
      <c r="D528" s="248"/>
      <c r="E528" s="266"/>
      <c r="F528" s="90"/>
      <c r="H528" s="120"/>
    </row>
    <row r="529" spans="1:8" s="119" customFormat="1" ht="12.75" x14ac:dyDescent="0.2">
      <c r="A529" s="196"/>
      <c r="B529" s="197"/>
      <c r="C529" s="198"/>
      <c r="D529" s="248"/>
      <c r="E529" s="266"/>
      <c r="F529" s="90"/>
      <c r="H529" s="120"/>
    </row>
    <row r="530" spans="1:8" s="119" customFormat="1" ht="12.75" x14ac:dyDescent="0.2">
      <c r="A530" s="196"/>
      <c r="B530" s="197"/>
      <c r="C530" s="198"/>
      <c r="D530" s="248"/>
      <c r="E530" s="266"/>
      <c r="F530" s="90"/>
      <c r="H530" s="120"/>
    </row>
    <row r="531" spans="1:8" s="119" customFormat="1" ht="12.75" x14ac:dyDescent="0.2">
      <c r="A531" s="196"/>
      <c r="B531" s="197"/>
      <c r="C531" s="198"/>
      <c r="D531" s="248"/>
      <c r="E531" s="266"/>
      <c r="F531" s="90"/>
      <c r="H531" s="120"/>
    </row>
    <row r="532" spans="1:8" s="119" customFormat="1" ht="12.75" x14ac:dyDescent="0.2">
      <c r="A532" s="196"/>
      <c r="B532" s="197"/>
      <c r="C532" s="198"/>
      <c r="D532" s="248"/>
      <c r="E532" s="266"/>
      <c r="F532" s="90"/>
      <c r="H532" s="120"/>
    </row>
    <row r="533" spans="1:8" s="119" customFormat="1" ht="12.75" x14ac:dyDescent="0.2">
      <c r="A533" s="196"/>
      <c r="B533" s="197"/>
      <c r="C533" s="198"/>
      <c r="D533" s="248"/>
      <c r="E533" s="266"/>
      <c r="F533" s="90"/>
      <c r="H533" s="120"/>
    </row>
    <row r="534" spans="1:8" s="119" customFormat="1" ht="12.75" x14ac:dyDescent="0.2">
      <c r="A534" s="196"/>
      <c r="B534" s="197"/>
      <c r="C534" s="198"/>
      <c r="D534" s="248"/>
      <c r="E534" s="266"/>
      <c r="F534" s="90"/>
      <c r="H534" s="120"/>
    </row>
    <row r="535" spans="1:8" s="119" customFormat="1" ht="12.75" x14ac:dyDescent="0.2">
      <c r="A535" s="196"/>
      <c r="B535" s="197"/>
      <c r="C535" s="198"/>
      <c r="D535" s="248"/>
      <c r="E535" s="266"/>
      <c r="F535" s="90"/>
      <c r="H535" s="120"/>
    </row>
    <row r="536" spans="1:8" s="119" customFormat="1" ht="12.75" x14ac:dyDescent="0.2">
      <c r="A536" s="196"/>
      <c r="B536" s="197"/>
      <c r="C536" s="198"/>
      <c r="D536" s="248"/>
      <c r="E536" s="266"/>
      <c r="F536" s="90"/>
      <c r="H536" s="120"/>
    </row>
    <row r="537" spans="1:8" s="119" customFormat="1" ht="12.75" x14ac:dyDescent="0.2">
      <c r="A537" s="196"/>
      <c r="B537" s="197"/>
      <c r="C537" s="198"/>
      <c r="D537" s="248"/>
      <c r="E537" s="266"/>
      <c r="F537" s="90"/>
      <c r="H537" s="120"/>
    </row>
    <row r="538" spans="1:8" s="119" customFormat="1" ht="12.75" x14ac:dyDescent="0.2">
      <c r="A538" s="196"/>
      <c r="B538" s="197"/>
      <c r="C538" s="198"/>
      <c r="D538" s="248"/>
      <c r="E538" s="266"/>
      <c r="F538" s="90"/>
      <c r="H538" s="120"/>
    </row>
    <row r="539" spans="1:8" s="119" customFormat="1" ht="12.75" x14ac:dyDescent="0.2">
      <c r="A539" s="196"/>
      <c r="B539" s="197"/>
      <c r="C539" s="198"/>
      <c r="D539" s="248"/>
      <c r="E539" s="266"/>
      <c r="F539" s="90"/>
      <c r="H539" s="120"/>
    </row>
    <row r="540" spans="1:8" s="119" customFormat="1" ht="12.75" x14ac:dyDescent="0.2">
      <c r="A540" s="196"/>
      <c r="B540" s="197"/>
      <c r="C540" s="198"/>
      <c r="D540" s="248"/>
      <c r="E540" s="266"/>
      <c r="F540" s="90"/>
      <c r="H540" s="120"/>
    </row>
    <row r="541" spans="1:8" s="119" customFormat="1" ht="12.75" x14ac:dyDescent="0.2">
      <c r="A541" s="196"/>
      <c r="B541" s="197"/>
      <c r="C541" s="198"/>
      <c r="D541" s="248"/>
      <c r="E541" s="266"/>
      <c r="F541" s="90"/>
      <c r="H541" s="120"/>
    </row>
    <row r="542" spans="1:8" s="119" customFormat="1" ht="12.75" x14ac:dyDescent="0.2">
      <c r="A542" s="196"/>
      <c r="B542" s="197"/>
      <c r="C542" s="198"/>
      <c r="D542" s="248"/>
      <c r="E542" s="266"/>
      <c r="F542" s="90"/>
      <c r="H542" s="120"/>
    </row>
    <row r="543" spans="1:8" s="119" customFormat="1" ht="12.75" x14ac:dyDescent="0.2">
      <c r="A543" s="196"/>
      <c r="B543" s="197"/>
      <c r="C543" s="198"/>
      <c r="D543" s="248"/>
      <c r="E543" s="266"/>
      <c r="F543" s="90"/>
      <c r="H543" s="120"/>
    </row>
    <row r="544" spans="1:8" s="119" customFormat="1" ht="12.75" x14ac:dyDescent="0.2">
      <c r="A544" s="196"/>
      <c r="B544" s="197"/>
      <c r="C544" s="198"/>
      <c r="D544" s="248"/>
      <c r="E544" s="266"/>
      <c r="F544" s="90"/>
      <c r="H544" s="120"/>
    </row>
    <row r="545" spans="1:8" s="119" customFormat="1" ht="12.75" x14ac:dyDescent="0.2">
      <c r="A545" s="196"/>
      <c r="B545" s="197"/>
      <c r="C545" s="198"/>
      <c r="D545" s="248"/>
      <c r="E545" s="266"/>
      <c r="F545" s="90"/>
      <c r="H545" s="120"/>
    </row>
    <row r="546" spans="1:8" s="119" customFormat="1" ht="12.75" x14ac:dyDescent="0.2">
      <c r="A546" s="196"/>
      <c r="B546" s="197"/>
      <c r="C546" s="198"/>
      <c r="D546" s="248"/>
      <c r="E546" s="266"/>
      <c r="F546" s="90"/>
      <c r="H546" s="120"/>
    </row>
    <row r="547" spans="1:8" s="119" customFormat="1" ht="12.75" x14ac:dyDescent="0.2">
      <c r="A547" s="196"/>
      <c r="B547" s="197"/>
      <c r="C547" s="198"/>
      <c r="D547" s="248"/>
      <c r="E547" s="266"/>
      <c r="F547" s="90"/>
      <c r="H547" s="120"/>
    </row>
    <row r="548" spans="1:8" s="119" customFormat="1" ht="12.75" x14ac:dyDescent="0.2">
      <c r="A548" s="196"/>
      <c r="B548" s="197"/>
      <c r="C548" s="198"/>
      <c r="D548" s="248"/>
      <c r="E548" s="266"/>
      <c r="F548" s="90"/>
      <c r="H548" s="120"/>
    </row>
    <row r="549" spans="1:8" s="119" customFormat="1" ht="12.75" x14ac:dyDescent="0.2">
      <c r="A549" s="196"/>
      <c r="B549" s="197"/>
      <c r="C549" s="198"/>
      <c r="D549" s="248"/>
      <c r="E549" s="266"/>
      <c r="F549" s="90"/>
      <c r="H549" s="120"/>
    </row>
    <row r="550" spans="1:8" s="119" customFormat="1" ht="12.75" x14ac:dyDescent="0.2">
      <c r="A550" s="196"/>
      <c r="B550" s="197"/>
      <c r="C550" s="198"/>
      <c r="D550" s="248"/>
      <c r="E550" s="266"/>
      <c r="F550" s="90"/>
      <c r="H550" s="120"/>
    </row>
    <row r="551" spans="1:8" s="119" customFormat="1" ht="12.75" x14ac:dyDescent="0.2">
      <c r="A551" s="196"/>
      <c r="B551" s="197"/>
      <c r="C551" s="198"/>
      <c r="D551" s="248"/>
      <c r="E551" s="266"/>
      <c r="F551" s="90"/>
      <c r="H551" s="120"/>
    </row>
    <row r="552" spans="1:8" s="119" customFormat="1" ht="12.75" x14ac:dyDescent="0.2">
      <c r="A552" s="196"/>
      <c r="B552" s="197"/>
      <c r="C552" s="198"/>
      <c r="D552" s="248"/>
      <c r="E552" s="266"/>
      <c r="F552" s="90"/>
      <c r="H552" s="120"/>
    </row>
    <row r="553" spans="1:8" s="119" customFormat="1" ht="12.75" x14ac:dyDescent="0.2">
      <c r="A553" s="196"/>
      <c r="B553" s="197"/>
      <c r="C553" s="198"/>
      <c r="D553" s="248"/>
      <c r="E553" s="266"/>
      <c r="F553" s="90"/>
      <c r="H553" s="120"/>
    </row>
    <row r="554" spans="1:8" s="119" customFormat="1" ht="12.75" x14ac:dyDescent="0.2">
      <c r="A554" s="196"/>
      <c r="B554" s="197"/>
      <c r="C554" s="198"/>
      <c r="D554" s="248"/>
      <c r="E554" s="266"/>
      <c r="F554" s="90"/>
      <c r="H554" s="120"/>
    </row>
    <row r="555" spans="1:8" s="119" customFormat="1" ht="12.75" x14ac:dyDescent="0.2">
      <c r="A555" s="196"/>
      <c r="B555" s="197"/>
      <c r="C555" s="198"/>
      <c r="D555" s="248"/>
      <c r="E555" s="266"/>
      <c r="F555" s="90"/>
      <c r="H555" s="120"/>
    </row>
    <row r="556" spans="1:8" s="119" customFormat="1" ht="12.75" x14ac:dyDescent="0.2">
      <c r="A556" s="196"/>
      <c r="B556" s="197"/>
      <c r="C556" s="198"/>
      <c r="D556" s="248"/>
      <c r="E556" s="266"/>
      <c r="F556" s="90"/>
      <c r="H556" s="120"/>
    </row>
    <row r="557" spans="1:8" s="119" customFormat="1" ht="12.75" x14ac:dyDescent="0.2">
      <c r="A557" s="196"/>
      <c r="B557" s="197"/>
      <c r="C557" s="198"/>
      <c r="D557" s="248"/>
      <c r="E557" s="266"/>
      <c r="F557" s="90"/>
      <c r="H557" s="120"/>
    </row>
    <row r="558" spans="1:8" s="119" customFormat="1" ht="12.75" x14ac:dyDescent="0.2">
      <c r="A558" s="196"/>
      <c r="B558" s="197"/>
      <c r="C558" s="198"/>
      <c r="D558" s="248"/>
      <c r="E558" s="266"/>
      <c r="F558" s="90"/>
      <c r="H558" s="120"/>
    </row>
    <row r="559" spans="1:8" s="119" customFormat="1" ht="12.75" x14ac:dyDescent="0.2">
      <c r="A559" s="196"/>
      <c r="B559" s="197"/>
      <c r="C559" s="198"/>
      <c r="D559" s="248"/>
      <c r="E559" s="266"/>
      <c r="F559" s="90"/>
      <c r="H559" s="120"/>
    </row>
    <row r="560" spans="1:8" s="119" customFormat="1" ht="12.75" x14ac:dyDescent="0.2">
      <c r="A560" s="196"/>
      <c r="B560" s="197"/>
      <c r="C560" s="198"/>
      <c r="D560" s="248"/>
      <c r="E560" s="266"/>
      <c r="F560" s="90"/>
      <c r="H560" s="120"/>
    </row>
    <row r="561" spans="1:8" s="119" customFormat="1" ht="12.75" x14ac:dyDescent="0.2">
      <c r="A561" s="196"/>
      <c r="B561" s="197"/>
      <c r="C561" s="198"/>
      <c r="D561" s="248"/>
      <c r="E561" s="266"/>
      <c r="F561" s="90"/>
      <c r="H561" s="120"/>
    </row>
    <row r="562" spans="1:8" s="119" customFormat="1" ht="12.75" x14ac:dyDescent="0.2">
      <c r="A562" s="196"/>
      <c r="B562" s="197"/>
      <c r="C562" s="198"/>
      <c r="D562" s="248"/>
      <c r="E562" s="266"/>
      <c r="F562" s="90"/>
      <c r="H562" s="120"/>
    </row>
    <row r="563" spans="1:8" s="119" customFormat="1" ht="12.75" x14ac:dyDescent="0.2">
      <c r="A563" s="196"/>
      <c r="B563" s="197"/>
      <c r="C563" s="198"/>
      <c r="D563" s="248"/>
      <c r="E563" s="266"/>
      <c r="F563" s="90"/>
      <c r="H563" s="120"/>
    </row>
    <row r="564" spans="1:8" s="119" customFormat="1" ht="12.75" x14ac:dyDescent="0.2">
      <c r="A564" s="196"/>
      <c r="B564" s="197"/>
      <c r="C564" s="198"/>
      <c r="D564" s="248"/>
      <c r="E564" s="266"/>
      <c r="F564" s="90"/>
      <c r="H564" s="120"/>
    </row>
    <row r="565" spans="1:8" s="119" customFormat="1" ht="12.75" x14ac:dyDescent="0.2">
      <c r="A565" s="196"/>
      <c r="B565" s="197"/>
      <c r="C565" s="198"/>
      <c r="D565" s="248"/>
      <c r="E565" s="266"/>
      <c r="F565" s="90"/>
      <c r="H565" s="120"/>
    </row>
    <row r="566" spans="1:8" s="119" customFormat="1" ht="12.75" x14ac:dyDescent="0.2">
      <c r="A566" s="196"/>
      <c r="B566" s="197"/>
      <c r="C566" s="198"/>
      <c r="D566" s="248"/>
      <c r="E566" s="266"/>
      <c r="F566" s="90"/>
      <c r="H566" s="120"/>
    </row>
    <row r="567" spans="1:8" s="119" customFormat="1" ht="12.75" x14ac:dyDescent="0.2">
      <c r="A567" s="196"/>
      <c r="B567" s="197"/>
      <c r="C567" s="198"/>
      <c r="D567" s="248"/>
      <c r="E567" s="266"/>
      <c r="F567" s="90"/>
      <c r="H567" s="120"/>
    </row>
    <row r="568" spans="1:8" s="119" customFormat="1" ht="12.75" x14ac:dyDescent="0.2">
      <c r="A568" s="196"/>
      <c r="B568" s="197"/>
      <c r="C568" s="198"/>
      <c r="D568" s="248"/>
      <c r="E568" s="266"/>
      <c r="F568" s="90"/>
      <c r="H568" s="120"/>
    </row>
    <row r="569" spans="1:8" s="119" customFormat="1" ht="12.75" x14ac:dyDescent="0.2">
      <c r="A569" s="196"/>
      <c r="B569" s="197"/>
      <c r="C569" s="198"/>
      <c r="D569" s="248"/>
      <c r="E569" s="266"/>
      <c r="F569" s="90"/>
      <c r="H569" s="120"/>
    </row>
    <row r="570" spans="1:8" s="119" customFormat="1" ht="12.75" x14ac:dyDescent="0.2">
      <c r="A570" s="196"/>
      <c r="B570" s="197"/>
      <c r="C570" s="198"/>
      <c r="D570" s="248"/>
      <c r="E570" s="266"/>
      <c r="F570" s="90"/>
      <c r="H570" s="120"/>
    </row>
    <row r="571" spans="1:8" s="119" customFormat="1" ht="12.75" x14ac:dyDescent="0.2">
      <c r="A571" s="196"/>
      <c r="B571" s="197"/>
      <c r="C571" s="198"/>
      <c r="D571" s="248"/>
      <c r="E571" s="266"/>
      <c r="F571" s="90"/>
      <c r="H571" s="120"/>
    </row>
    <row r="572" spans="1:8" s="119" customFormat="1" ht="12.75" x14ac:dyDescent="0.2">
      <c r="A572" s="196"/>
      <c r="B572" s="197"/>
      <c r="C572" s="198"/>
      <c r="D572" s="248"/>
      <c r="E572" s="266"/>
      <c r="F572" s="90"/>
      <c r="H572" s="120"/>
    </row>
    <row r="573" spans="1:8" s="119" customFormat="1" ht="12.75" x14ac:dyDescent="0.2">
      <c r="A573" s="196"/>
      <c r="B573" s="197"/>
      <c r="C573" s="198"/>
      <c r="D573" s="248"/>
      <c r="E573" s="266"/>
      <c r="F573" s="90"/>
      <c r="H573" s="120"/>
    </row>
    <row r="574" spans="1:8" s="119" customFormat="1" ht="12.75" x14ac:dyDescent="0.2">
      <c r="A574" s="196"/>
      <c r="B574" s="197"/>
      <c r="C574" s="198"/>
      <c r="D574" s="248"/>
      <c r="E574" s="266"/>
      <c r="F574" s="90"/>
      <c r="H574" s="120"/>
    </row>
    <row r="575" spans="1:8" s="119" customFormat="1" ht="12.75" x14ac:dyDescent="0.2">
      <c r="A575" s="196"/>
      <c r="B575" s="197"/>
      <c r="C575" s="198"/>
      <c r="D575" s="248"/>
      <c r="E575" s="266"/>
      <c r="F575" s="90"/>
      <c r="H575" s="120"/>
    </row>
    <row r="576" spans="1:8" s="119" customFormat="1" ht="12.75" x14ac:dyDescent="0.2">
      <c r="A576" s="196"/>
      <c r="B576" s="197"/>
      <c r="C576" s="198"/>
      <c r="D576" s="248"/>
      <c r="E576" s="266"/>
      <c r="F576" s="90"/>
      <c r="H576" s="120"/>
    </row>
    <row r="577" spans="1:8" s="119" customFormat="1" ht="12.75" x14ac:dyDescent="0.2">
      <c r="A577" s="196"/>
      <c r="B577" s="197"/>
      <c r="C577" s="198"/>
      <c r="D577" s="248"/>
      <c r="E577" s="266"/>
      <c r="F577" s="90"/>
      <c r="H577" s="120"/>
    </row>
    <row r="578" spans="1:8" s="119" customFormat="1" ht="12.75" x14ac:dyDescent="0.2">
      <c r="A578" s="196"/>
      <c r="B578" s="197"/>
      <c r="C578" s="198"/>
      <c r="D578" s="248"/>
      <c r="E578" s="266"/>
      <c r="F578" s="90"/>
      <c r="H578" s="120"/>
    </row>
    <row r="579" spans="1:8" s="119" customFormat="1" ht="12.75" x14ac:dyDescent="0.2">
      <c r="A579" s="196"/>
      <c r="B579" s="197"/>
      <c r="C579" s="198"/>
      <c r="D579" s="248"/>
      <c r="E579" s="266"/>
      <c r="F579" s="90"/>
      <c r="H579" s="120"/>
    </row>
    <row r="580" spans="1:8" s="119" customFormat="1" ht="12.75" x14ac:dyDescent="0.2">
      <c r="A580" s="196"/>
      <c r="B580" s="197"/>
      <c r="C580" s="198"/>
      <c r="D580" s="248"/>
      <c r="E580" s="266"/>
      <c r="F580" s="90"/>
      <c r="H580" s="120"/>
    </row>
    <row r="581" spans="1:8" s="119" customFormat="1" ht="12.75" x14ac:dyDescent="0.2">
      <c r="A581" s="196"/>
      <c r="B581" s="197"/>
      <c r="C581" s="198"/>
      <c r="D581" s="248"/>
      <c r="E581" s="266"/>
      <c r="F581" s="90"/>
      <c r="H581" s="120"/>
    </row>
    <row r="582" spans="1:8" s="119" customFormat="1" ht="12.75" x14ac:dyDescent="0.2">
      <c r="A582" s="196"/>
      <c r="B582" s="197"/>
      <c r="C582" s="198"/>
      <c r="D582" s="248"/>
      <c r="E582" s="266"/>
      <c r="F582" s="90"/>
      <c r="H582" s="120"/>
    </row>
    <row r="583" spans="1:8" s="119" customFormat="1" ht="12.75" x14ac:dyDescent="0.2">
      <c r="A583" s="196"/>
      <c r="B583" s="197"/>
      <c r="C583" s="198"/>
      <c r="D583" s="248"/>
      <c r="E583" s="266"/>
      <c r="F583" s="90"/>
      <c r="H583" s="120"/>
    </row>
    <row r="584" spans="1:8" s="119" customFormat="1" ht="12.75" x14ac:dyDescent="0.2">
      <c r="A584" s="196"/>
      <c r="B584" s="197"/>
      <c r="C584" s="198"/>
      <c r="D584" s="248"/>
      <c r="E584" s="266"/>
      <c r="F584" s="90"/>
      <c r="H584" s="120"/>
    </row>
    <row r="585" spans="1:8" s="119" customFormat="1" ht="12.75" x14ac:dyDescent="0.2">
      <c r="A585" s="196"/>
      <c r="B585" s="197"/>
      <c r="C585" s="198"/>
      <c r="D585" s="248"/>
      <c r="E585" s="266"/>
      <c r="F585" s="90"/>
      <c r="H585" s="120"/>
    </row>
    <row r="586" spans="1:8" s="119" customFormat="1" ht="12.75" x14ac:dyDescent="0.2">
      <c r="A586" s="196"/>
      <c r="B586" s="197"/>
      <c r="C586" s="198"/>
      <c r="D586" s="248"/>
      <c r="E586" s="266"/>
      <c r="F586" s="90"/>
      <c r="H586" s="120"/>
    </row>
    <row r="587" spans="1:8" s="119" customFormat="1" ht="12.75" x14ac:dyDescent="0.2">
      <c r="A587" s="196"/>
      <c r="B587" s="197"/>
      <c r="C587" s="198"/>
      <c r="D587" s="248"/>
      <c r="E587" s="266"/>
      <c r="F587" s="90"/>
      <c r="H587" s="120"/>
    </row>
    <row r="588" spans="1:8" s="119" customFormat="1" ht="12.75" x14ac:dyDescent="0.2">
      <c r="A588" s="196"/>
      <c r="B588" s="197"/>
      <c r="C588" s="198"/>
      <c r="D588" s="248"/>
      <c r="E588" s="266"/>
      <c r="F588" s="90"/>
      <c r="H588" s="120"/>
    </row>
    <row r="589" spans="1:8" s="119" customFormat="1" ht="12.75" x14ac:dyDescent="0.2">
      <c r="A589" s="196"/>
      <c r="B589" s="197"/>
      <c r="C589" s="198"/>
      <c r="D589" s="248"/>
      <c r="E589" s="266"/>
      <c r="F589" s="90"/>
      <c r="H589" s="120"/>
    </row>
    <row r="590" spans="1:8" s="119" customFormat="1" ht="12.75" x14ac:dyDescent="0.2">
      <c r="A590" s="196"/>
      <c r="B590" s="197"/>
      <c r="C590" s="198"/>
      <c r="D590" s="248"/>
      <c r="E590" s="266"/>
      <c r="F590" s="90"/>
      <c r="H590" s="120"/>
    </row>
    <row r="591" spans="1:8" s="119" customFormat="1" ht="12.75" x14ac:dyDescent="0.2">
      <c r="A591" s="196"/>
      <c r="B591" s="197"/>
      <c r="C591" s="198"/>
      <c r="D591" s="248"/>
      <c r="E591" s="266"/>
      <c r="F591" s="90"/>
      <c r="H591" s="120"/>
    </row>
    <row r="592" spans="1:8" s="119" customFormat="1" ht="12.75" x14ac:dyDescent="0.2">
      <c r="A592" s="196"/>
      <c r="B592" s="197"/>
      <c r="C592" s="198"/>
      <c r="D592" s="248"/>
      <c r="E592" s="266"/>
      <c r="F592" s="90"/>
      <c r="H592" s="120"/>
    </row>
    <row r="593" spans="1:8" s="119" customFormat="1" ht="12.75" x14ac:dyDescent="0.2">
      <c r="A593" s="196"/>
      <c r="B593" s="197"/>
      <c r="C593" s="198"/>
      <c r="D593" s="248"/>
      <c r="E593" s="266"/>
      <c r="F593" s="90"/>
      <c r="H593" s="120"/>
    </row>
    <row r="594" spans="1:8" s="119" customFormat="1" ht="12.75" x14ac:dyDescent="0.2">
      <c r="A594" s="196"/>
      <c r="B594" s="197"/>
      <c r="C594" s="198"/>
      <c r="D594" s="248"/>
      <c r="E594" s="266"/>
      <c r="F594" s="90"/>
      <c r="H594" s="120"/>
    </row>
    <row r="595" spans="1:8" s="119" customFormat="1" ht="12.75" x14ac:dyDescent="0.2">
      <c r="A595" s="196"/>
      <c r="B595" s="197"/>
      <c r="C595" s="198"/>
      <c r="D595" s="248"/>
      <c r="E595" s="266"/>
      <c r="F595" s="90"/>
      <c r="H595" s="120"/>
    </row>
    <row r="596" spans="1:8" s="119" customFormat="1" ht="12.75" x14ac:dyDescent="0.2">
      <c r="A596" s="196"/>
      <c r="B596" s="197"/>
      <c r="C596" s="198"/>
      <c r="D596" s="248"/>
      <c r="E596" s="266"/>
      <c r="F596" s="90"/>
      <c r="H596" s="120"/>
    </row>
    <row r="597" spans="1:8" s="119" customFormat="1" ht="12.75" x14ac:dyDescent="0.2">
      <c r="A597" s="196"/>
      <c r="B597" s="197"/>
      <c r="C597" s="198"/>
      <c r="D597" s="248"/>
      <c r="E597" s="266"/>
      <c r="F597" s="90"/>
      <c r="H597" s="120"/>
    </row>
    <row r="598" spans="1:8" s="119" customFormat="1" ht="12.75" x14ac:dyDescent="0.2">
      <c r="A598" s="196"/>
      <c r="B598" s="197"/>
      <c r="C598" s="198"/>
      <c r="D598" s="248"/>
      <c r="E598" s="266"/>
      <c r="F598" s="90"/>
      <c r="H598" s="120"/>
    </row>
    <row r="599" spans="1:8" s="119" customFormat="1" ht="12.75" x14ac:dyDescent="0.2">
      <c r="A599" s="196"/>
      <c r="B599" s="197"/>
      <c r="C599" s="198"/>
      <c r="D599" s="248"/>
      <c r="E599" s="266"/>
      <c r="F599" s="90"/>
      <c r="H599" s="120"/>
    </row>
    <row r="600" spans="1:8" s="119" customFormat="1" ht="12.75" x14ac:dyDescent="0.2">
      <c r="A600" s="196"/>
      <c r="B600" s="197"/>
      <c r="C600" s="198"/>
      <c r="D600" s="248"/>
      <c r="E600" s="266"/>
      <c r="F600" s="90"/>
      <c r="H600" s="120"/>
    </row>
    <row r="601" spans="1:8" s="119" customFormat="1" ht="12.75" x14ac:dyDescent="0.2">
      <c r="A601" s="196"/>
      <c r="B601" s="197"/>
      <c r="C601" s="198"/>
      <c r="D601" s="248"/>
      <c r="E601" s="266"/>
      <c r="F601" s="90"/>
      <c r="H601" s="120"/>
    </row>
    <row r="602" spans="1:8" s="119" customFormat="1" ht="12.75" x14ac:dyDescent="0.2">
      <c r="A602" s="196"/>
      <c r="B602" s="197"/>
      <c r="C602" s="198"/>
      <c r="D602" s="248"/>
      <c r="E602" s="266"/>
      <c r="F602" s="90"/>
      <c r="H602" s="120"/>
    </row>
    <row r="603" spans="1:8" s="119" customFormat="1" ht="12.75" x14ac:dyDescent="0.2">
      <c r="A603" s="196"/>
      <c r="B603" s="197"/>
      <c r="C603" s="198"/>
      <c r="D603" s="248"/>
      <c r="E603" s="266"/>
      <c r="F603" s="90"/>
      <c r="H603" s="120"/>
    </row>
    <row r="604" spans="1:8" s="119" customFormat="1" ht="12.75" x14ac:dyDescent="0.2">
      <c r="A604" s="196"/>
      <c r="B604" s="197"/>
      <c r="C604" s="198"/>
      <c r="D604" s="248"/>
      <c r="E604" s="266"/>
      <c r="F604" s="90"/>
      <c r="H604" s="120"/>
    </row>
    <row r="605" spans="1:8" s="119" customFormat="1" ht="12.75" x14ac:dyDescent="0.2">
      <c r="A605" s="196"/>
      <c r="B605" s="197"/>
      <c r="C605" s="198"/>
      <c r="D605" s="248"/>
      <c r="E605" s="266"/>
      <c r="F605" s="90"/>
      <c r="H605" s="120"/>
    </row>
    <row r="606" spans="1:8" s="119" customFormat="1" ht="12.75" x14ac:dyDescent="0.2">
      <c r="A606" s="196"/>
      <c r="B606" s="197"/>
      <c r="C606" s="198"/>
      <c r="D606" s="248"/>
      <c r="E606" s="266"/>
      <c r="F606" s="90"/>
      <c r="H606" s="120"/>
    </row>
    <row r="607" spans="1:8" s="119" customFormat="1" ht="12.75" x14ac:dyDescent="0.2">
      <c r="A607" s="196"/>
      <c r="B607" s="197"/>
      <c r="C607" s="198"/>
      <c r="D607" s="248"/>
      <c r="E607" s="266"/>
      <c r="F607" s="90"/>
      <c r="H607" s="120"/>
    </row>
    <row r="608" spans="1:8" s="119" customFormat="1" ht="12.75" x14ac:dyDescent="0.2">
      <c r="A608" s="196"/>
      <c r="B608" s="197"/>
      <c r="C608" s="198"/>
      <c r="D608" s="248"/>
      <c r="E608" s="266"/>
      <c r="F608" s="90"/>
      <c r="H608" s="120"/>
    </row>
    <row r="609" spans="1:8" s="119" customFormat="1" ht="12.75" x14ac:dyDescent="0.2">
      <c r="A609" s="196"/>
      <c r="B609" s="197"/>
      <c r="C609" s="198"/>
      <c r="D609" s="248"/>
      <c r="E609" s="266"/>
      <c r="F609" s="90"/>
      <c r="H609" s="120"/>
    </row>
    <row r="610" spans="1:8" s="119" customFormat="1" ht="12.75" x14ac:dyDescent="0.2">
      <c r="A610" s="196"/>
      <c r="B610" s="197"/>
      <c r="C610" s="198"/>
      <c r="D610" s="248"/>
      <c r="E610" s="266"/>
      <c r="F610" s="90"/>
      <c r="H610" s="120"/>
    </row>
    <row r="611" spans="1:8" s="119" customFormat="1" ht="12.75" x14ac:dyDescent="0.2">
      <c r="A611" s="196"/>
      <c r="B611" s="197"/>
      <c r="C611" s="198"/>
      <c r="D611" s="248"/>
      <c r="E611" s="266"/>
      <c r="F611" s="90"/>
      <c r="H611" s="120"/>
    </row>
    <row r="612" spans="1:8" s="119" customFormat="1" ht="12.75" x14ac:dyDescent="0.2">
      <c r="A612" s="196"/>
      <c r="B612" s="197"/>
      <c r="C612" s="198"/>
      <c r="D612" s="248"/>
      <c r="E612" s="266"/>
      <c r="F612" s="90"/>
      <c r="H612" s="120"/>
    </row>
    <row r="613" spans="1:8" s="119" customFormat="1" ht="12.75" x14ac:dyDescent="0.2">
      <c r="A613" s="196"/>
      <c r="B613" s="197"/>
      <c r="C613" s="198"/>
      <c r="D613" s="248"/>
      <c r="E613" s="266"/>
      <c r="F613" s="90"/>
      <c r="H613" s="120"/>
    </row>
    <row r="614" spans="1:8" s="119" customFormat="1" ht="12.75" x14ac:dyDescent="0.2">
      <c r="A614" s="196"/>
      <c r="B614" s="197"/>
      <c r="C614" s="198"/>
      <c r="D614" s="248"/>
      <c r="E614" s="266"/>
      <c r="F614" s="90"/>
      <c r="H614" s="120"/>
    </row>
    <row r="615" spans="1:8" s="119" customFormat="1" ht="12.75" x14ac:dyDescent="0.2">
      <c r="A615" s="196"/>
      <c r="B615" s="197"/>
      <c r="C615" s="198"/>
      <c r="D615" s="248"/>
      <c r="E615" s="266"/>
      <c r="F615" s="90"/>
      <c r="H615" s="120"/>
    </row>
    <row r="616" spans="1:8" s="119" customFormat="1" ht="12.75" x14ac:dyDescent="0.2">
      <c r="A616" s="196"/>
      <c r="B616" s="197"/>
      <c r="C616" s="198"/>
      <c r="D616" s="248"/>
      <c r="E616" s="266"/>
      <c r="F616" s="90"/>
      <c r="H616" s="120"/>
    </row>
    <row r="617" spans="1:8" s="119" customFormat="1" ht="12.75" x14ac:dyDescent="0.2">
      <c r="A617" s="196"/>
      <c r="B617" s="197"/>
      <c r="C617" s="198"/>
      <c r="D617" s="248"/>
      <c r="E617" s="266"/>
      <c r="F617" s="90"/>
      <c r="H617" s="120"/>
    </row>
    <row r="618" spans="1:8" s="119" customFormat="1" ht="12.75" x14ac:dyDescent="0.2">
      <c r="A618" s="196"/>
      <c r="B618" s="197"/>
      <c r="C618" s="198"/>
      <c r="D618" s="248"/>
      <c r="E618" s="266"/>
      <c r="F618" s="90"/>
      <c r="H618" s="120"/>
    </row>
    <row r="619" spans="1:8" s="119" customFormat="1" ht="12.75" x14ac:dyDescent="0.2">
      <c r="A619" s="196"/>
      <c r="B619" s="197"/>
      <c r="C619" s="198"/>
      <c r="D619" s="248"/>
      <c r="E619" s="266"/>
      <c r="F619" s="90"/>
      <c r="H619" s="120"/>
    </row>
    <row r="620" spans="1:8" s="119" customFormat="1" ht="12.75" x14ac:dyDescent="0.2">
      <c r="A620" s="196"/>
      <c r="B620" s="197"/>
      <c r="C620" s="198"/>
      <c r="D620" s="248"/>
      <c r="E620" s="266"/>
      <c r="F620" s="90"/>
      <c r="H620" s="120"/>
    </row>
    <row r="621" spans="1:8" s="119" customFormat="1" ht="12.75" x14ac:dyDescent="0.2">
      <c r="A621" s="196"/>
      <c r="B621" s="197"/>
      <c r="C621" s="198"/>
      <c r="D621" s="248"/>
      <c r="E621" s="266"/>
      <c r="F621" s="90"/>
      <c r="H621" s="120"/>
    </row>
    <row r="622" spans="1:8" s="119" customFormat="1" ht="12.75" x14ac:dyDescent="0.2">
      <c r="A622" s="196"/>
      <c r="B622" s="197"/>
      <c r="C622" s="198"/>
      <c r="D622" s="248"/>
      <c r="E622" s="266"/>
      <c r="F622" s="90"/>
      <c r="H622" s="120"/>
    </row>
    <row r="623" spans="1:8" s="119" customFormat="1" ht="12.75" x14ac:dyDescent="0.2">
      <c r="A623" s="196"/>
      <c r="B623" s="197"/>
      <c r="C623" s="198"/>
      <c r="D623" s="248"/>
      <c r="E623" s="266"/>
      <c r="F623" s="90"/>
      <c r="H623" s="120"/>
    </row>
    <row r="624" spans="1:8" s="119" customFormat="1" ht="12.75" x14ac:dyDescent="0.2">
      <c r="A624" s="196"/>
      <c r="B624" s="197"/>
      <c r="C624" s="198"/>
      <c r="D624" s="248"/>
      <c r="E624" s="266"/>
      <c r="F624" s="90"/>
      <c r="H624" s="120"/>
    </row>
    <row r="625" spans="1:8" s="119" customFormat="1" ht="12.75" x14ac:dyDescent="0.2">
      <c r="A625" s="196"/>
      <c r="B625" s="197"/>
      <c r="C625" s="198"/>
      <c r="D625" s="248"/>
      <c r="E625" s="266"/>
      <c r="F625" s="90"/>
      <c r="H625" s="120"/>
    </row>
    <row r="626" spans="1:8" s="119" customFormat="1" ht="12.75" x14ac:dyDescent="0.2">
      <c r="A626" s="196"/>
      <c r="B626" s="197"/>
      <c r="C626" s="198"/>
      <c r="D626" s="248"/>
      <c r="E626" s="266"/>
      <c r="F626" s="90"/>
      <c r="H626" s="120"/>
    </row>
    <row r="627" spans="1:8" s="119" customFormat="1" ht="12.75" x14ac:dyDescent="0.2">
      <c r="A627" s="196"/>
      <c r="B627" s="197"/>
      <c r="C627" s="198"/>
      <c r="D627" s="248"/>
      <c r="E627" s="266"/>
      <c r="F627" s="90"/>
      <c r="H627" s="120"/>
    </row>
    <row r="628" spans="1:8" s="119" customFormat="1" ht="12.75" x14ac:dyDescent="0.2">
      <c r="A628" s="196"/>
      <c r="B628" s="197"/>
      <c r="C628" s="198"/>
      <c r="D628" s="248"/>
      <c r="E628" s="266"/>
      <c r="F628" s="90"/>
      <c r="H628" s="120"/>
    </row>
    <row r="629" spans="1:8" s="119" customFormat="1" ht="12.75" x14ac:dyDescent="0.2">
      <c r="A629" s="196"/>
      <c r="B629" s="197"/>
      <c r="C629" s="198"/>
      <c r="D629" s="248"/>
      <c r="E629" s="266"/>
      <c r="F629" s="90"/>
      <c r="H629" s="120"/>
    </row>
    <row r="630" spans="1:8" s="119" customFormat="1" ht="12.75" x14ac:dyDescent="0.2">
      <c r="A630" s="196"/>
      <c r="B630" s="197"/>
      <c r="C630" s="198"/>
      <c r="D630" s="248"/>
      <c r="E630" s="266"/>
      <c r="F630" s="90"/>
      <c r="H630" s="120"/>
    </row>
    <row r="631" spans="1:8" s="119" customFormat="1" ht="12.75" x14ac:dyDescent="0.2">
      <c r="A631" s="196"/>
      <c r="B631" s="197"/>
      <c r="C631" s="198"/>
      <c r="D631" s="248"/>
      <c r="E631" s="266"/>
      <c r="F631" s="90"/>
      <c r="H631" s="120"/>
    </row>
    <row r="632" spans="1:8" s="119" customFormat="1" ht="12.75" x14ac:dyDescent="0.2">
      <c r="A632" s="196"/>
      <c r="B632" s="197"/>
      <c r="C632" s="198"/>
      <c r="D632" s="248"/>
      <c r="E632" s="266"/>
      <c r="F632" s="90"/>
      <c r="H632" s="120"/>
    </row>
    <row r="633" spans="1:8" s="119" customFormat="1" ht="12.75" x14ac:dyDescent="0.2">
      <c r="A633" s="196"/>
      <c r="B633" s="197"/>
      <c r="C633" s="198"/>
      <c r="D633" s="248"/>
      <c r="E633" s="266"/>
      <c r="F633" s="90"/>
      <c r="H633" s="120"/>
    </row>
    <row r="634" spans="1:8" s="119" customFormat="1" ht="12.75" x14ac:dyDescent="0.2">
      <c r="A634" s="196"/>
      <c r="B634" s="197"/>
      <c r="C634" s="198"/>
      <c r="D634" s="248"/>
      <c r="E634" s="266"/>
      <c r="F634" s="90"/>
      <c r="H634" s="120"/>
    </row>
    <row r="635" spans="1:8" s="119" customFormat="1" ht="12.75" x14ac:dyDescent="0.2">
      <c r="A635" s="196"/>
      <c r="B635" s="197"/>
      <c r="C635" s="198"/>
      <c r="D635" s="248"/>
      <c r="E635" s="266"/>
      <c r="F635" s="90"/>
      <c r="H635" s="120"/>
    </row>
    <row r="636" spans="1:8" s="119" customFormat="1" ht="12.75" x14ac:dyDescent="0.2">
      <c r="A636" s="196"/>
      <c r="B636" s="197"/>
      <c r="C636" s="198"/>
      <c r="D636" s="248"/>
      <c r="E636" s="266"/>
      <c r="F636" s="90"/>
      <c r="H636" s="120"/>
    </row>
    <row r="637" spans="1:8" s="119" customFormat="1" ht="12.75" x14ac:dyDescent="0.2">
      <c r="A637" s="196"/>
      <c r="B637" s="197"/>
      <c r="C637" s="198"/>
      <c r="D637" s="248"/>
      <c r="E637" s="266"/>
      <c r="F637" s="90"/>
      <c r="H637" s="120"/>
    </row>
    <row r="638" spans="1:8" s="119" customFormat="1" ht="12.75" x14ac:dyDescent="0.2">
      <c r="A638" s="196"/>
      <c r="B638" s="197"/>
      <c r="C638" s="198"/>
      <c r="D638" s="248"/>
      <c r="E638" s="266"/>
      <c r="F638" s="90"/>
      <c r="H638" s="120"/>
    </row>
    <row r="639" spans="1:8" s="119" customFormat="1" ht="12.75" x14ac:dyDescent="0.2">
      <c r="A639" s="196"/>
      <c r="B639" s="197"/>
      <c r="C639" s="198"/>
      <c r="D639" s="248"/>
      <c r="E639" s="266"/>
      <c r="F639" s="90"/>
      <c r="H639" s="120"/>
    </row>
    <row r="640" spans="1:8" s="119" customFormat="1" ht="12.75" x14ac:dyDescent="0.2">
      <c r="A640" s="196"/>
      <c r="B640" s="197"/>
      <c r="C640" s="198"/>
      <c r="D640" s="248"/>
      <c r="E640" s="266"/>
      <c r="F640" s="90"/>
      <c r="H640" s="120"/>
    </row>
    <row r="641" spans="1:8" s="119" customFormat="1" ht="12.75" x14ac:dyDescent="0.2">
      <c r="A641" s="196"/>
      <c r="B641" s="197"/>
      <c r="C641" s="198"/>
      <c r="D641" s="248"/>
      <c r="E641" s="266"/>
      <c r="F641" s="90"/>
      <c r="H641" s="120"/>
    </row>
    <row r="642" spans="1:8" s="119" customFormat="1" ht="12.75" x14ac:dyDescent="0.2">
      <c r="A642" s="196"/>
      <c r="B642" s="197"/>
      <c r="C642" s="198"/>
      <c r="D642" s="248"/>
      <c r="E642" s="266"/>
      <c r="F642" s="90"/>
      <c r="H642" s="120"/>
    </row>
    <row r="643" spans="1:8" s="119" customFormat="1" ht="12.75" x14ac:dyDescent="0.2">
      <c r="A643" s="196"/>
      <c r="B643" s="197"/>
      <c r="C643" s="198"/>
      <c r="D643" s="248"/>
      <c r="E643" s="266"/>
      <c r="F643" s="90"/>
      <c r="H643" s="120"/>
    </row>
    <row r="644" spans="1:8" s="119" customFormat="1" ht="12.75" x14ac:dyDescent="0.2">
      <c r="A644" s="196"/>
      <c r="B644" s="197"/>
      <c r="C644" s="198"/>
      <c r="D644" s="248"/>
      <c r="E644" s="266"/>
      <c r="F644" s="90"/>
      <c r="H644" s="120"/>
    </row>
    <row r="645" spans="1:8" s="119" customFormat="1" ht="12.75" x14ac:dyDescent="0.2">
      <c r="A645" s="196"/>
      <c r="B645" s="197"/>
      <c r="C645" s="198"/>
      <c r="D645" s="248"/>
      <c r="E645" s="266"/>
      <c r="F645" s="90"/>
      <c r="H645" s="120"/>
    </row>
    <row r="646" spans="1:8" s="119" customFormat="1" ht="12.75" x14ac:dyDescent="0.2">
      <c r="A646" s="196"/>
      <c r="B646" s="197"/>
      <c r="C646" s="198"/>
      <c r="D646" s="248"/>
      <c r="E646" s="266"/>
      <c r="F646" s="90"/>
      <c r="H646" s="120"/>
    </row>
    <row r="647" spans="1:8" s="119" customFormat="1" ht="12.75" x14ac:dyDescent="0.2">
      <c r="A647" s="196"/>
      <c r="B647" s="197"/>
      <c r="C647" s="198"/>
      <c r="D647" s="248"/>
      <c r="E647" s="266"/>
      <c r="F647" s="90"/>
      <c r="H647" s="120"/>
    </row>
    <row r="648" spans="1:8" s="119" customFormat="1" ht="12.75" x14ac:dyDescent="0.2">
      <c r="A648" s="196"/>
      <c r="B648" s="197"/>
      <c r="C648" s="198"/>
      <c r="D648" s="248"/>
      <c r="E648" s="266"/>
      <c r="F648" s="90"/>
      <c r="H648" s="120"/>
    </row>
    <row r="649" spans="1:8" s="119" customFormat="1" ht="12.75" x14ac:dyDescent="0.2">
      <c r="A649" s="196"/>
      <c r="B649" s="197"/>
      <c r="C649" s="198"/>
      <c r="D649" s="248"/>
      <c r="E649" s="266"/>
      <c r="F649" s="90"/>
      <c r="H649" s="120"/>
    </row>
    <row r="650" spans="1:8" s="119" customFormat="1" ht="12.75" x14ac:dyDescent="0.2">
      <c r="A650" s="196"/>
      <c r="B650" s="197"/>
      <c r="C650" s="198"/>
      <c r="D650" s="248"/>
      <c r="E650" s="266"/>
      <c r="F650" s="90"/>
      <c r="H650" s="120"/>
    </row>
    <row r="651" spans="1:8" s="119" customFormat="1" ht="12.75" x14ac:dyDescent="0.2">
      <c r="A651" s="196"/>
      <c r="B651" s="197"/>
      <c r="C651" s="198"/>
      <c r="D651" s="248"/>
      <c r="E651" s="266"/>
      <c r="F651" s="90"/>
      <c r="H651" s="120"/>
    </row>
    <row r="652" spans="1:8" s="119" customFormat="1" ht="12.75" x14ac:dyDescent="0.2">
      <c r="A652" s="196"/>
      <c r="B652" s="197"/>
      <c r="C652" s="198"/>
      <c r="D652" s="248"/>
      <c r="E652" s="266"/>
      <c r="F652" s="90"/>
      <c r="H652" s="120"/>
    </row>
    <row r="653" spans="1:8" s="119" customFormat="1" ht="12.75" x14ac:dyDescent="0.2">
      <c r="A653" s="196"/>
      <c r="B653" s="197"/>
      <c r="C653" s="198"/>
      <c r="D653" s="248"/>
      <c r="E653" s="266"/>
      <c r="F653" s="90"/>
      <c r="H653" s="120"/>
    </row>
    <row r="654" spans="1:8" s="119" customFormat="1" ht="12.75" x14ac:dyDescent="0.2">
      <c r="A654" s="196"/>
      <c r="B654" s="197"/>
      <c r="C654" s="198"/>
      <c r="D654" s="248"/>
      <c r="E654" s="266"/>
      <c r="F654" s="90"/>
      <c r="H654" s="120"/>
    </row>
    <row r="655" spans="1:8" s="119" customFormat="1" ht="12.75" x14ac:dyDescent="0.2">
      <c r="A655" s="196"/>
      <c r="B655" s="197"/>
      <c r="C655" s="198"/>
      <c r="D655" s="248"/>
      <c r="E655" s="266"/>
      <c r="F655" s="90"/>
      <c r="H655" s="120"/>
    </row>
    <row r="656" spans="1:8" s="119" customFormat="1" ht="12.75" x14ac:dyDescent="0.2">
      <c r="A656" s="196"/>
      <c r="B656" s="197"/>
      <c r="C656" s="198"/>
      <c r="D656" s="248"/>
      <c r="E656" s="266"/>
      <c r="F656" s="90"/>
      <c r="H656" s="120"/>
    </row>
    <row r="657" spans="1:8" s="119" customFormat="1" ht="12.75" x14ac:dyDescent="0.2">
      <c r="A657" s="196"/>
      <c r="B657" s="197"/>
      <c r="C657" s="198"/>
      <c r="D657" s="248"/>
      <c r="E657" s="266"/>
      <c r="F657" s="90"/>
      <c r="H657" s="120"/>
    </row>
    <row r="658" spans="1:8" s="119" customFormat="1" ht="12.75" x14ac:dyDescent="0.2">
      <c r="A658" s="196"/>
      <c r="B658" s="197"/>
      <c r="C658" s="198"/>
      <c r="D658" s="248"/>
      <c r="E658" s="266"/>
      <c r="F658" s="90"/>
      <c r="H658" s="120"/>
    </row>
    <row r="659" spans="1:8" s="119" customFormat="1" ht="12.75" x14ac:dyDescent="0.2">
      <c r="A659" s="196"/>
      <c r="B659" s="197"/>
      <c r="C659" s="198"/>
      <c r="D659" s="248"/>
      <c r="E659" s="266"/>
      <c r="F659" s="90"/>
      <c r="H659" s="120"/>
    </row>
    <row r="660" spans="1:8" s="119" customFormat="1" ht="12.75" x14ac:dyDescent="0.2">
      <c r="A660" s="196"/>
      <c r="B660" s="197"/>
      <c r="C660" s="198"/>
      <c r="D660" s="248"/>
      <c r="E660" s="266"/>
      <c r="F660" s="90"/>
      <c r="H660" s="120"/>
    </row>
    <row r="661" spans="1:8" s="119" customFormat="1" ht="12.75" x14ac:dyDescent="0.2">
      <c r="A661" s="196"/>
      <c r="B661" s="197"/>
      <c r="C661" s="198"/>
      <c r="D661" s="248"/>
      <c r="E661" s="266"/>
      <c r="F661" s="90"/>
      <c r="H661" s="120"/>
    </row>
    <row r="662" spans="1:8" s="119" customFormat="1" ht="12.75" x14ac:dyDescent="0.2">
      <c r="A662" s="196"/>
      <c r="B662" s="197"/>
      <c r="C662" s="198"/>
      <c r="D662" s="248"/>
      <c r="E662" s="266"/>
      <c r="F662" s="90"/>
      <c r="H662" s="120"/>
    </row>
    <row r="663" spans="1:8" s="119" customFormat="1" ht="12.75" x14ac:dyDescent="0.2">
      <c r="A663" s="196"/>
      <c r="B663" s="197"/>
      <c r="C663" s="198"/>
      <c r="D663" s="248"/>
      <c r="E663" s="266"/>
      <c r="F663" s="90"/>
      <c r="H663" s="120"/>
    </row>
    <row r="664" spans="1:8" s="119" customFormat="1" ht="12.75" x14ac:dyDescent="0.2">
      <c r="A664" s="196"/>
      <c r="B664" s="197"/>
      <c r="C664" s="198"/>
      <c r="D664" s="248"/>
      <c r="E664" s="266"/>
      <c r="F664" s="90"/>
      <c r="H664" s="120"/>
    </row>
    <row r="665" spans="1:8" s="119" customFormat="1" ht="12.75" x14ac:dyDescent="0.2">
      <c r="A665" s="196"/>
      <c r="B665" s="197"/>
      <c r="C665" s="198"/>
      <c r="D665" s="248"/>
      <c r="E665" s="266"/>
      <c r="F665" s="90"/>
      <c r="H665" s="120"/>
    </row>
    <row r="666" spans="1:8" s="119" customFormat="1" ht="12.75" x14ac:dyDescent="0.2">
      <c r="A666" s="196"/>
      <c r="B666" s="197"/>
      <c r="C666" s="198"/>
      <c r="D666" s="248"/>
      <c r="E666" s="266"/>
      <c r="F666" s="90"/>
      <c r="H666" s="120"/>
    </row>
    <row r="667" spans="1:8" s="119" customFormat="1" ht="12.75" x14ac:dyDescent="0.2">
      <c r="A667" s="196"/>
      <c r="B667" s="197"/>
      <c r="C667" s="198"/>
      <c r="D667" s="248"/>
      <c r="E667" s="266"/>
      <c r="F667" s="90"/>
      <c r="H667" s="120"/>
    </row>
    <row r="668" spans="1:8" s="119" customFormat="1" ht="12.75" x14ac:dyDescent="0.2">
      <c r="A668" s="196"/>
      <c r="B668" s="197"/>
      <c r="C668" s="198"/>
      <c r="D668" s="248"/>
      <c r="E668" s="266"/>
      <c r="F668" s="90"/>
      <c r="H668" s="120"/>
    </row>
    <row r="669" spans="1:8" s="119" customFormat="1" ht="12.75" x14ac:dyDescent="0.2">
      <c r="A669" s="196"/>
      <c r="B669" s="197"/>
      <c r="C669" s="198"/>
      <c r="D669" s="248"/>
      <c r="E669" s="266"/>
      <c r="F669" s="90"/>
      <c r="H669" s="120"/>
    </row>
    <row r="670" spans="1:8" s="119" customFormat="1" ht="12.75" x14ac:dyDescent="0.2">
      <c r="A670" s="196"/>
      <c r="B670" s="197"/>
      <c r="C670" s="198"/>
      <c r="D670" s="248"/>
      <c r="E670" s="266"/>
      <c r="F670" s="90"/>
      <c r="H670" s="120"/>
    </row>
    <row r="671" spans="1:8" s="119" customFormat="1" ht="12.75" x14ac:dyDescent="0.2">
      <c r="A671" s="196"/>
      <c r="B671" s="197"/>
      <c r="C671" s="198"/>
      <c r="D671" s="248"/>
      <c r="E671" s="266"/>
      <c r="F671" s="90"/>
      <c r="H671" s="120"/>
    </row>
    <row r="672" spans="1:8" s="119" customFormat="1" ht="12.75" x14ac:dyDescent="0.2">
      <c r="A672" s="196"/>
      <c r="B672" s="197"/>
      <c r="C672" s="198"/>
      <c r="D672" s="248"/>
      <c r="E672" s="266"/>
      <c r="F672" s="90"/>
      <c r="H672" s="120"/>
    </row>
    <row r="673" spans="1:8" s="119" customFormat="1" ht="12.75" x14ac:dyDescent="0.2">
      <c r="A673" s="196"/>
      <c r="B673" s="197"/>
      <c r="C673" s="198"/>
      <c r="D673" s="248"/>
      <c r="E673" s="266"/>
      <c r="F673" s="90"/>
      <c r="H673" s="120"/>
    </row>
    <row r="674" spans="1:8" s="119" customFormat="1" ht="12.75" x14ac:dyDescent="0.2">
      <c r="A674" s="196"/>
      <c r="B674" s="197"/>
      <c r="C674" s="198"/>
      <c r="D674" s="248"/>
      <c r="E674" s="266"/>
      <c r="F674" s="90"/>
      <c r="H674" s="120"/>
    </row>
    <row r="675" spans="1:8" s="119" customFormat="1" ht="12.75" x14ac:dyDescent="0.2">
      <c r="A675" s="196"/>
      <c r="B675" s="197"/>
      <c r="C675" s="198"/>
      <c r="D675" s="248"/>
      <c r="E675" s="266"/>
      <c r="F675" s="90"/>
      <c r="H675" s="120"/>
    </row>
    <row r="676" spans="1:8" s="119" customFormat="1" ht="12.75" x14ac:dyDescent="0.2">
      <c r="A676" s="196"/>
      <c r="B676" s="197"/>
      <c r="C676" s="198"/>
      <c r="D676" s="248"/>
      <c r="E676" s="266"/>
      <c r="F676" s="90"/>
      <c r="H676" s="120"/>
    </row>
    <row r="677" spans="1:8" s="119" customFormat="1" ht="12.75" x14ac:dyDescent="0.2">
      <c r="A677" s="196"/>
      <c r="B677" s="197"/>
      <c r="C677" s="198"/>
      <c r="D677" s="248"/>
      <c r="E677" s="266"/>
      <c r="F677" s="90"/>
      <c r="H677" s="120"/>
    </row>
    <row r="678" spans="1:8" s="119" customFormat="1" ht="12.75" x14ac:dyDescent="0.2">
      <c r="A678" s="196"/>
      <c r="B678" s="197"/>
      <c r="C678" s="198"/>
      <c r="D678" s="248"/>
      <c r="E678" s="266"/>
      <c r="F678" s="90"/>
      <c r="H678" s="120"/>
    </row>
    <row r="679" spans="1:8" s="119" customFormat="1" ht="12.75" x14ac:dyDescent="0.2">
      <c r="A679" s="196"/>
      <c r="B679" s="197"/>
      <c r="C679" s="198"/>
      <c r="D679" s="248"/>
      <c r="E679" s="266"/>
      <c r="F679" s="90"/>
      <c r="H679" s="120"/>
    </row>
    <row r="680" spans="1:8" s="119" customFormat="1" ht="12.75" x14ac:dyDescent="0.2">
      <c r="A680" s="196"/>
      <c r="B680" s="197"/>
      <c r="C680" s="198"/>
      <c r="D680" s="248"/>
      <c r="E680" s="266"/>
      <c r="F680" s="90"/>
      <c r="H680" s="120"/>
    </row>
    <row r="681" spans="1:8" s="119" customFormat="1" ht="12.75" x14ac:dyDescent="0.2">
      <c r="A681" s="196"/>
      <c r="B681" s="197"/>
      <c r="C681" s="198"/>
      <c r="D681" s="248"/>
      <c r="E681" s="266"/>
      <c r="F681" s="90"/>
      <c r="H681" s="120"/>
    </row>
    <row r="682" spans="1:8" s="119" customFormat="1" ht="12.75" x14ac:dyDescent="0.2">
      <c r="A682" s="196"/>
      <c r="B682" s="197"/>
      <c r="C682" s="198"/>
      <c r="D682" s="248"/>
      <c r="E682" s="266"/>
      <c r="F682" s="90"/>
      <c r="H682" s="120"/>
    </row>
    <row r="683" spans="1:8" s="119" customFormat="1" ht="12.75" x14ac:dyDescent="0.2">
      <c r="A683" s="196"/>
      <c r="B683" s="197"/>
      <c r="C683" s="198"/>
      <c r="D683" s="248"/>
      <c r="E683" s="266"/>
      <c r="F683" s="90"/>
      <c r="H683" s="120"/>
    </row>
    <row r="684" spans="1:8" s="119" customFormat="1" ht="12.75" x14ac:dyDescent="0.2">
      <c r="A684" s="196"/>
      <c r="B684" s="197"/>
      <c r="C684" s="198"/>
      <c r="D684" s="248"/>
      <c r="E684" s="266"/>
      <c r="F684" s="90"/>
      <c r="H684" s="120"/>
    </row>
    <row r="685" spans="1:8" s="119" customFormat="1" ht="12.75" x14ac:dyDescent="0.2">
      <c r="A685" s="196"/>
      <c r="B685" s="197"/>
      <c r="C685" s="198"/>
      <c r="D685" s="248"/>
      <c r="E685" s="266"/>
      <c r="F685" s="90"/>
      <c r="H685" s="120"/>
    </row>
    <row r="686" spans="1:8" s="119" customFormat="1" ht="12.75" x14ac:dyDescent="0.2">
      <c r="A686" s="196"/>
      <c r="B686" s="197"/>
      <c r="C686" s="198"/>
      <c r="D686" s="248"/>
      <c r="E686" s="266"/>
      <c r="F686" s="90"/>
      <c r="H686" s="120"/>
    </row>
    <row r="687" spans="1:8" s="119" customFormat="1" ht="12.75" x14ac:dyDescent="0.2">
      <c r="A687" s="196"/>
      <c r="B687" s="197"/>
      <c r="C687" s="198"/>
      <c r="D687" s="248"/>
      <c r="E687" s="266"/>
      <c r="F687" s="90"/>
      <c r="H687" s="120"/>
    </row>
    <row r="688" spans="1:8" s="119" customFormat="1" ht="12.75" x14ac:dyDescent="0.2">
      <c r="A688" s="196"/>
      <c r="B688" s="197"/>
      <c r="C688" s="198"/>
      <c r="D688" s="248"/>
      <c r="E688" s="266"/>
      <c r="F688" s="90"/>
      <c r="H688" s="120"/>
    </row>
    <row r="689" spans="1:8" s="119" customFormat="1" ht="12.75" x14ac:dyDescent="0.2">
      <c r="A689" s="196"/>
      <c r="B689" s="197"/>
      <c r="C689" s="198"/>
      <c r="D689" s="248"/>
      <c r="E689" s="266"/>
      <c r="F689" s="90"/>
      <c r="H689" s="120"/>
    </row>
    <row r="690" spans="1:8" s="119" customFormat="1" ht="12.75" x14ac:dyDescent="0.2">
      <c r="A690" s="196"/>
      <c r="B690" s="197"/>
      <c r="C690" s="198"/>
      <c r="D690" s="248"/>
      <c r="E690" s="266"/>
      <c r="F690" s="90"/>
      <c r="H690" s="120"/>
    </row>
    <row r="691" spans="1:8" s="119" customFormat="1" ht="12.75" x14ac:dyDescent="0.2">
      <c r="A691" s="196"/>
      <c r="B691" s="197"/>
      <c r="C691" s="198"/>
      <c r="D691" s="248"/>
      <c r="E691" s="266"/>
      <c r="F691" s="90"/>
      <c r="H691" s="120"/>
    </row>
    <row r="692" spans="1:8" s="119" customFormat="1" ht="12.75" x14ac:dyDescent="0.2">
      <c r="A692" s="196"/>
      <c r="B692" s="197"/>
      <c r="C692" s="198"/>
      <c r="D692" s="248"/>
      <c r="E692" s="266"/>
      <c r="F692" s="90"/>
      <c r="H692" s="120"/>
    </row>
    <row r="693" spans="1:8" s="119" customFormat="1" ht="12.75" x14ac:dyDescent="0.2">
      <c r="A693" s="196"/>
      <c r="B693" s="197"/>
      <c r="C693" s="198"/>
      <c r="D693" s="248"/>
      <c r="E693" s="266"/>
      <c r="F693" s="90"/>
      <c r="H693" s="120"/>
    </row>
    <row r="694" spans="1:8" s="119" customFormat="1" ht="12.75" x14ac:dyDescent="0.2">
      <c r="A694" s="196"/>
      <c r="B694" s="197"/>
      <c r="C694" s="198"/>
      <c r="D694" s="248"/>
      <c r="E694" s="266"/>
      <c r="F694" s="90"/>
      <c r="H694" s="120"/>
    </row>
    <row r="695" spans="1:8" s="119" customFormat="1" ht="12.75" x14ac:dyDescent="0.2">
      <c r="A695" s="196"/>
      <c r="B695" s="197"/>
      <c r="C695" s="198"/>
      <c r="D695" s="248"/>
      <c r="E695" s="266"/>
      <c r="F695" s="90"/>
      <c r="H695" s="120"/>
    </row>
    <row r="696" spans="1:8" s="119" customFormat="1" ht="12.75" x14ac:dyDescent="0.2">
      <c r="A696" s="196"/>
      <c r="B696" s="197"/>
      <c r="C696" s="198"/>
      <c r="D696" s="248"/>
      <c r="E696" s="266"/>
      <c r="F696" s="90"/>
      <c r="H696" s="120"/>
    </row>
    <row r="697" spans="1:8" s="119" customFormat="1" ht="12.75" x14ac:dyDescent="0.2">
      <c r="A697" s="196"/>
      <c r="B697" s="197"/>
      <c r="C697" s="198"/>
      <c r="D697" s="248"/>
      <c r="E697" s="266"/>
      <c r="F697" s="90"/>
      <c r="H697" s="120"/>
    </row>
    <row r="698" spans="1:8" s="119" customFormat="1" ht="12.75" x14ac:dyDescent="0.2">
      <c r="A698" s="196"/>
      <c r="B698" s="197"/>
      <c r="C698" s="198"/>
      <c r="D698" s="248"/>
      <c r="E698" s="266"/>
      <c r="F698" s="90"/>
      <c r="H698" s="120"/>
    </row>
    <row r="699" spans="1:8" s="119" customFormat="1" ht="12.75" x14ac:dyDescent="0.2">
      <c r="A699" s="196"/>
      <c r="B699" s="197"/>
      <c r="C699" s="198"/>
      <c r="D699" s="248"/>
      <c r="E699" s="266"/>
      <c r="F699" s="90"/>
      <c r="H699" s="120"/>
    </row>
    <row r="700" spans="1:8" s="119" customFormat="1" ht="12.75" x14ac:dyDescent="0.2">
      <c r="A700" s="196"/>
      <c r="B700" s="197"/>
      <c r="C700" s="198"/>
      <c r="D700" s="248"/>
      <c r="E700" s="266"/>
      <c r="F700" s="90"/>
      <c r="H700" s="120"/>
    </row>
    <row r="701" spans="1:8" s="119" customFormat="1" ht="12.75" x14ac:dyDescent="0.2">
      <c r="A701" s="196"/>
      <c r="B701" s="197"/>
      <c r="C701" s="198"/>
      <c r="D701" s="248"/>
      <c r="E701" s="266"/>
      <c r="F701" s="90"/>
      <c r="H701" s="120"/>
    </row>
    <row r="702" spans="1:8" s="119" customFormat="1" ht="12.75" x14ac:dyDescent="0.2">
      <c r="A702" s="196"/>
      <c r="B702" s="197"/>
      <c r="C702" s="198"/>
      <c r="D702" s="248"/>
      <c r="E702" s="266"/>
      <c r="F702" s="90"/>
      <c r="H702" s="120"/>
    </row>
    <row r="703" spans="1:8" s="119" customFormat="1" ht="12.75" x14ac:dyDescent="0.2">
      <c r="A703" s="196"/>
      <c r="B703" s="197"/>
      <c r="C703" s="198"/>
      <c r="D703" s="248"/>
      <c r="E703" s="266"/>
      <c r="F703" s="90"/>
      <c r="H703" s="120"/>
    </row>
    <row r="704" spans="1:8" s="119" customFormat="1" ht="12.75" x14ac:dyDescent="0.2">
      <c r="A704" s="196"/>
      <c r="B704" s="197"/>
      <c r="C704" s="198"/>
      <c r="D704" s="248"/>
      <c r="E704" s="266"/>
      <c r="F704" s="90"/>
      <c r="H704" s="120"/>
    </row>
    <row r="705" spans="1:8" s="119" customFormat="1" ht="12.75" x14ac:dyDescent="0.2">
      <c r="A705" s="196"/>
      <c r="B705" s="197"/>
      <c r="C705" s="198"/>
      <c r="D705" s="248"/>
      <c r="E705" s="266"/>
      <c r="F705" s="90"/>
      <c r="H705" s="120"/>
    </row>
    <row r="706" spans="1:8" s="119" customFormat="1" ht="12.75" x14ac:dyDescent="0.2">
      <c r="A706" s="196"/>
      <c r="B706" s="197"/>
      <c r="C706" s="198"/>
      <c r="D706" s="248"/>
      <c r="E706" s="266"/>
      <c r="F706" s="90"/>
      <c r="H706" s="120"/>
    </row>
    <row r="707" spans="1:8" s="119" customFormat="1" ht="12.75" x14ac:dyDescent="0.2">
      <c r="A707" s="196"/>
      <c r="B707" s="197"/>
      <c r="C707" s="198"/>
      <c r="D707" s="248"/>
      <c r="E707" s="266"/>
      <c r="F707" s="90"/>
      <c r="H707" s="120"/>
    </row>
    <row r="708" spans="1:8" s="119" customFormat="1" ht="12.75" x14ac:dyDescent="0.2">
      <c r="A708" s="196"/>
      <c r="B708" s="197"/>
      <c r="C708" s="198"/>
      <c r="D708" s="248"/>
      <c r="E708" s="266"/>
      <c r="F708" s="90"/>
      <c r="H708" s="120"/>
    </row>
    <row r="709" spans="1:8" s="119" customFormat="1" ht="12.75" x14ac:dyDescent="0.2">
      <c r="A709" s="196"/>
      <c r="B709" s="197"/>
      <c r="C709" s="198"/>
      <c r="D709" s="248"/>
      <c r="E709" s="266"/>
      <c r="F709" s="90"/>
      <c r="H709" s="120"/>
    </row>
    <row r="710" spans="1:8" s="119" customFormat="1" ht="12.75" x14ac:dyDescent="0.2">
      <c r="A710" s="196"/>
      <c r="B710" s="197"/>
      <c r="C710" s="198"/>
      <c r="D710" s="248"/>
      <c r="E710" s="266"/>
      <c r="F710" s="90"/>
      <c r="H710" s="120"/>
    </row>
    <row r="711" spans="1:8" s="119" customFormat="1" ht="12.75" x14ac:dyDescent="0.2">
      <c r="A711" s="196"/>
      <c r="B711" s="197"/>
      <c r="C711" s="198"/>
      <c r="D711" s="248"/>
      <c r="E711" s="266"/>
      <c r="F711" s="90"/>
      <c r="H711" s="120"/>
    </row>
    <row r="712" spans="1:8" s="119" customFormat="1" ht="12.75" x14ac:dyDescent="0.2">
      <c r="A712" s="196"/>
      <c r="B712" s="197"/>
      <c r="C712" s="198"/>
      <c r="D712" s="248"/>
      <c r="E712" s="266"/>
      <c r="F712" s="90"/>
      <c r="H712" s="120"/>
    </row>
    <row r="713" spans="1:8" s="119" customFormat="1" ht="12.75" x14ac:dyDescent="0.2">
      <c r="A713" s="196"/>
      <c r="B713" s="197"/>
      <c r="C713" s="198"/>
      <c r="D713" s="248"/>
      <c r="E713" s="266"/>
      <c r="F713" s="90"/>
      <c r="H713" s="120"/>
    </row>
    <row r="714" spans="1:8" s="119" customFormat="1" ht="12.75" x14ac:dyDescent="0.2">
      <c r="A714" s="196"/>
      <c r="B714" s="197"/>
      <c r="C714" s="198"/>
      <c r="D714" s="248"/>
      <c r="E714" s="266"/>
      <c r="F714" s="90"/>
      <c r="H714" s="120"/>
    </row>
    <row r="715" spans="1:8" s="119" customFormat="1" ht="12.75" x14ac:dyDescent="0.2">
      <c r="A715" s="196"/>
      <c r="B715" s="197"/>
      <c r="C715" s="198"/>
      <c r="D715" s="248"/>
      <c r="E715" s="266"/>
      <c r="F715" s="90"/>
      <c r="H715" s="120"/>
    </row>
    <row r="716" spans="1:8" s="119" customFormat="1" ht="12.75" x14ac:dyDescent="0.2">
      <c r="A716" s="196"/>
      <c r="B716" s="197"/>
      <c r="C716" s="198"/>
      <c r="D716" s="248"/>
      <c r="E716" s="266"/>
      <c r="F716" s="90"/>
      <c r="H716" s="120"/>
    </row>
    <row r="717" spans="1:8" s="119" customFormat="1" ht="12.75" x14ac:dyDescent="0.2">
      <c r="A717" s="196"/>
      <c r="B717" s="197"/>
      <c r="C717" s="198"/>
      <c r="D717" s="248"/>
      <c r="E717" s="266"/>
      <c r="F717" s="90"/>
      <c r="H717" s="120"/>
    </row>
    <row r="718" spans="1:8" s="119" customFormat="1" ht="12.75" x14ac:dyDescent="0.2">
      <c r="A718" s="196"/>
      <c r="B718" s="197"/>
      <c r="C718" s="198"/>
      <c r="D718" s="248"/>
      <c r="E718" s="266"/>
      <c r="F718" s="90"/>
      <c r="H718" s="120"/>
    </row>
    <row r="719" spans="1:8" s="119" customFormat="1" ht="12.75" x14ac:dyDescent="0.2">
      <c r="A719" s="196"/>
      <c r="B719" s="197"/>
      <c r="C719" s="198"/>
      <c r="D719" s="248"/>
      <c r="E719" s="266"/>
      <c r="F719" s="90"/>
      <c r="H719" s="120"/>
    </row>
    <row r="720" spans="1:8" s="119" customFormat="1" ht="12.75" x14ac:dyDescent="0.2">
      <c r="A720" s="196"/>
      <c r="B720" s="197"/>
      <c r="C720" s="198"/>
      <c r="D720" s="248"/>
      <c r="E720" s="266"/>
      <c r="F720" s="90"/>
      <c r="H720" s="120"/>
    </row>
    <row r="721" spans="1:8" s="119" customFormat="1" ht="12.75" x14ac:dyDescent="0.2">
      <c r="A721" s="196"/>
      <c r="B721" s="197"/>
      <c r="C721" s="198"/>
      <c r="D721" s="248"/>
      <c r="E721" s="266"/>
      <c r="F721" s="90"/>
      <c r="H721" s="120"/>
    </row>
    <row r="722" spans="1:8" s="119" customFormat="1" ht="12.75" x14ac:dyDescent="0.2">
      <c r="A722" s="196"/>
      <c r="B722" s="197"/>
      <c r="C722" s="198"/>
      <c r="D722" s="248"/>
      <c r="E722" s="266"/>
      <c r="F722" s="90"/>
      <c r="H722" s="120"/>
    </row>
    <row r="723" spans="1:8" s="119" customFormat="1" ht="12.75" x14ac:dyDescent="0.2">
      <c r="A723" s="196"/>
      <c r="B723" s="197"/>
      <c r="C723" s="198"/>
      <c r="D723" s="248"/>
      <c r="E723" s="266"/>
      <c r="F723" s="90"/>
      <c r="H723" s="120"/>
    </row>
    <row r="724" spans="1:8" s="119" customFormat="1" ht="12.75" x14ac:dyDescent="0.2">
      <c r="A724" s="196"/>
      <c r="B724" s="197"/>
      <c r="C724" s="198"/>
      <c r="D724" s="248"/>
      <c r="E724" s="266"/>
      <c r="F724" s="90"/>
      <c r="H724" s="120"/>
    </row>
    <row r="725" spans="1:8" s="119" customFormat="1" ht="12.75" x14ac:dyDescent="0.2">
      <c r="A725" s="196"/>
      <c r="B725" s="197"/>
      <c r="C725" s="198"/>
      <c r="D725" s="248"/>
      <c r="E725" s="266"/>
      <c r="F725" s="90"/>
      <c r="H725" s="120"/>
    </row>
    <row r="726" spans="1:8" s="119" customFormat="1" ht="12.75" x14ac:dyDescent="0.2">
      <c r="A726" s="196"/>
      <c r="B726" s="197"/>
      <c r="C726" s="198"/>
      <c r="D726" s="248"/>
      <c r="E726" s="266"/>
      <c r="F726" s="90"/>
      <c r="H726" s="120"/>
    </row>
    <row r="727" spans="1:8" s="119" customFormat="1" ht="12.75" x14ac:dyDescent="0.2">
      <c r="A727" s="196"/>
      <c r="B727" s="197"/>
      <c r="C727" s="198"/>
      <c r="D727" s="248"/>
      <c r="E727" s="266"/>
      <c r="F727" s="90"/>
      <c r="H727" s="120"/>
    </row>
    <row r="728" spans="1:8" s="119" customFormat="1" ht="12.75" x14ac:dyDescent="0.2">
      <c r="A728" s="196"/>
      <c r="B728" s="197"/>
      <c r="C728" s="198"/>
      <c r="D728" s="248"/>
      <c r="E728" s="266"/>
      <c r="F728" s="90"/>
      <c r="H728" s="120"/>
    </row>
    <row r="729" spans="1:8" s="119" customFormat="1" ht="12.75" x14ac:dyDescent="0.2">
      <c r="A729" s="196"/>
      <c r="B729" s="197"/>
      <c r="C729" s="198"/>
      <c r="D729" s="248"/>
      <c r="E729" s="266"/>
      <c r="F729" s="90"/>
      <c r="H729" s="120"/>
    </row>
    <row r="730" spans="1:8" s="119" customFormat="1" ht="12.75" x14ac:dyDescent="0.2">
      <c r="A730" s="196"/>
      <c r="B730" s="197"/>
      <c r="C730" s="198"/>
      <c r="D730" s="248"/>
      <c r="E730" s="266"/>
      <c r="F730" s="90"/>
      <c r="H730" s="120"/>
    </row>
    <row r="731" spans="1:8" s="119" customFormat="1" ht="12.75" x14ac:dyDescent="0.2">
      <c r="A731" s="196"/>
      <c r="B731" s="197"/>
      <c r="C731" s="198"/>
      <c r="D731" s="248"/>
      <c r="E731" s="266"/>
      <c r="F731" s="90"/>
      <c r="H731" s="120"/>
    </row>
    <row r="732" spans="1:8" s="119" customFormat="1" ht="12.75" x14ac:dyDescent="0.2">
      <c r="A732" s="196"/>
      <c r="B732" s="197"/>
      <c r="C732" s="198"/>
      <c r="D732" s="248"/>
      <c r="E732" s="266"/>
      <c r="F732" s="90"/>
      <c r="H732" s="120"/>
    </row>
    <row r="733" spans="1:8" s="119" customFormat="1" ht="12.75" x14ac:dyDescent="0.2">
      <c r="A733" s="196"/>
      <c r="B733" s="197"/>
      <c r="C733" s="198"/>
      <c r="D733" s="248"/>
      <c r="E733" s="266"/>
      <c r="F733" s="90"/>
      <c r="H733" s="120"/>
    </row>
    <row r="734" spans="1:8" s="119" customFormat="1" ht="12.75" x14ac:dyDescent="0.2">
      <c r="A734" s="196"/>
      <c r="B734" s="197"/>
      <c r="C734" s="198"/>
      <c r="D734" s="248"/>
      <c r="E734" s="266"/>
      <c r="F734" s="90"/>
      <c r="H734" s="120"/>
    </row>
    <row r="735" spans="1:8" s="119" customFormat="1" ht="12.75" x14ac:dyDescent="0.2">
      <c r="A735" s="196"/>
      <c r="B735" s="197"/>
      <c r="C735" s="198"/>
      <c r="D735" s="248"/>
      <c r="E735" s="266"/>
      <c r="F735" s="90"/>
      <c r="H735" s="120"/>
    </row>
    <row r="736" spans="1:8" s="119" customFormat="1" ht="12.75" x14ac:dyDescent="0.2">
      <c r="A736" s="196"/>
      <c r="B736" s="197"/>
      <c r="C736" s="198"/>
      <c r="D736" s="248"/>
      <c r="E736" s="266"/>
      <c r="F736" s="90"/>
      <c r="H736" s="120"/>
    </row>
    <row r="737" spans="1:8" s="119" customFormat="1" ht="12.75" x14ac:dyDescent="0.2">
      <c r="A737" s="196"/>
      <c r="B737" s="197"/>
      <c r="C737" s="198"/>
      <c r="D737" s="248"/>
      <c r="E737" s="266"/>
      <c r="F737" s="90"/>
      <c r="H737" s="120"/>
    </row>
    <row r="738" spans="1:8" s="119" customFormat="1" ht="12.75" x14ac:dyDescent="0.2">
      <c r="A738" s="196"/>
      <c r="B738" s="197"/>
      <c r="C738" s="198"/>
      <c r="D738" s="248"/>
      <c r="E738" s="266"/>
      <c r="F738" s="90"/>
      <c r="H738" s="120"/>
    </row>
    <row r="739" spans="1:8" s="119" customFormat="1" ht="12.75" x14ac:dyDescent="0.2">
      <c r="A739" s="196"/>
      <c r="B739" s="197"/>
      <c r="C739" s="198"/>
      <c r="D739" s="248"/>
      <c r="E739" s="266"/>
      <c r="F739" s="90"/>
      <c r="H739" s="120"/>
    </row>
    <row r="740" spans="1:8" s="119" customFormat="1" ht="12.75" x14ac:dyDescent="0.2">
      <c r="A740" s="196"/>
      <c r="B740" s="197"/>
      <c r="C740" s="198"/>
      <c r="D740" s="248"/>
      <c r="E740" s="266"/>
      <c r="F740" s="90"/>
      <c r="H740" s="120"/>
    </row>
    <row r="741" spans="1:8" s="119" customFormat="1" ht="12.75" x14ac:dyDescent="0.2">
      <c r="A741" s="196"/>
      <c r="B741" s="197"/>
      <c r="C741" s="198"/>
      <c r="D741" s="248"/>
      <c r="E741" s="266"/>
      <c r="F741" s="90"/>
      <c r="H741" s="120"/>
    </row>
    <row r="742" spans="1:8" s="119" customFormat="1" ht="12.75" x14ac:dyDescent="0.2">
      <c r="A742" s="196"/>
      <c r="B742" s="197"/>
      <c r="C742" s="198"/>
      <c r="D742" s="248"/>
      <c r="E742" s="266"/>
      <c r="F742" s="90"/>
      <c r="H742" s="120"/>
    </row>
    <row r="743" spans="1:8" s="119" customFormat="1" ht="12.75" x14ac:dyDescent="0.2">
      <c r="A743" s="196"/>
      <c r="B743" s="197"/>
      <c r="C743" s="198"/>
      <c r="D743" s="248"/>
      <c r="E743" s="266"/>
      <c r="F743" s="90"/>
      <c r="H743" s="120"/>
    </row>
    <row r="744" spans="1:8" s="119" customFormat="1" ht="12.75" x14ac:dyDescent="0.2">
      <c r="A744" s="196"/>
      <c r="B744" s="197"/>
      <c r="C744" s="198"/>
      <c r="D744" s="248"/>
      <c r="E744" s="266"/>
      <c r="F744" s="90"/>
      <c r="H744" s="120"/>
    </row>
    <row r="745" spans="1:8" s="119" customFormat="1" ht="12.75" x14ac:dyDescent="0.2">
      <c r="A745" s="196"/>
      <c r="B745" s="197"/>
      <c r="C745" s="198"/>
      <c r="D745" s="248"/>
      <c r="E745" s="266"/>
      <c r="F745" s="90"/>
      <c r="H745" s="120"/>
    </row>
    <row r="746" spans="1:8" s="119" customFormat="1" ht="12.75" x14ac:dyDescent="0.2">
      <c r="A746" s="196"/>
      <c r="B746" s="197"/>
      <c r="C746" s="198"/>
      <c r="D746" s="248"/>
      <c r="E746" s="266"/>
      <c r="F746" s="90"/>
      <c r="H746" s="120"/>
    </row>
    <row r="747" spans="1:8" s="119" customFormat="1" ht="12.75" x14ac:dyDescent="0.2">
      <c r="A747" s="196"/>
      <c r="B747" s="197"/>
      <c r="C747" s="198"/>
      <c r="D747" s="248"/>
      <c r="E747" s="266"/>
      <c r="F747" s="90"/>
      <c r="H747" s="120"/>
    </row>
    <row r="748" spans="1:8" s="119" customFormat="1" ht="12.75" x14ac:dyDescent="0.2">
      <c r="A748" s="196"/>
      <c r="B748" s="197"/>
      <c r="C748" s="198"/>
      <c r="D748" s="248"/>
      <c r="E748" s="266"/>
      <c r="F748" s="90"/>
      <c r="H748" s="120"/>
    </row>
    <row r="749" spans="1:8" s="119" customFormat="1" ht="12.75" x14ac:dyDescent="0.2">
      <c r="A749" s="196"/>
      <c r="B749" s="197"/>
      <c r="C749" s="198"/>
      <c r="D749" s="248"/>
      <c r="E749" s="266"/>
      <c r="F749" s="90"/>
      <c r="H749" s="120"/>
    </row>
    <row r="750" spans="1:8" s="119" customFormat="1" ht="12.75" x14ac:dyDescent="0.2">
      <c r="A750" s="196"/>
      <c r="B750" s="197"/>
      <c r="C750" s="198"/>
      <c r="D750" s="248"/>
      <c r="E750" s="266"/>
      <c r="F750" s="90"/>
      <c r="H750" s="120"/>
    </row>
    <row r="751" spans="1:8" s="119" customFormat="1" ht="12.75" x14ac:dyDescent="0.2">
      <c r="A751" s="196"/>
      <c r="B751" s="197"/>
      <c r="C751" s="198"/>
      <c r="D751" s="248"/>
      <c r="E751" s="266"/>
      <c r="F751" s="90"/>
      <c r="H751" s="120"/>
    </row>
    <row r="752" spans="1:8" s="119" customFormat="1" ht="12.75" x14ac:dyDescent="0.2">
      <c r="A752" s="196"/>
      <c r="B752" s="197"/>
      <c r="C752" s="198"/>
      <c r="D752" s="248"/>
      <c r="E752" s="266"/>
      <c r="F752" s="90"/>
      <c r="H752" s="120"/>
    </row>
    <row r="753" spans="1:8" s="119" customFormat="1" ht="12.75" x14ac:dyDescent="0.2">
      <c r="A753" s="196"/>
      <c r="B753" s="197"/>
      <c r="C753" s="198"/>
      <c r="D753" s="248"/>
      <c r="E753" s="266"/>
      <c r="F753" s="90"/>
      <c r="H753" s="120"/>
    </row>
    <row r="754" spans="1:8" s="119" customFormat="1" ht="12.75" x14ac:dyDescent="0.2">
      <c r="A754" s="196"/>
      <c r="B754" s="197"/>
      <c r="C754" s="198"/>
      <c r="D754" s="248"/>
      <c r="E754" s="266"/>
      <c r="F754" s="90"/>
      <c r="H754" s="120"/>
    </row>
    <row r="755" spans="1:8" s="119" customFormat="1" ht="12.75" x14ac:dyDescent="0.2">
      <c r="A755" s="196"/>
      <c r="B755" s="197"/>
      <c r="C755" s="198"/>
      <c r="D755" s="248"/>
      <c r="E755" s="266"/>
      <c r="F755" s="90"/>
      <c r="H755" s="120"/>
    </row>
    <row r="756" spans="1:8" s="119" customFormat="1" ht="12.75" x14ac:dyDescent="0.2">
      <c r="A756" s="196"/>
      <c r="B756" s="197"/>
      <c r="C756" s="198"/>
      <c r="D756" s="248"/>
      <c r="E756" s="266"/>
      <c r="F756" s="90"/>
      <c r="H756" s="120"/>
    </row>
    <row r="757" spans="1:8" s="119" customFormat="1" ht="12.75" x14ac:dyDescent="0.2">
      <c r="A757" s="196"/>
      <c r="B757" s="197"/>
      <c r="C757" s="198"/>
      <c r="D757" s="248"/>
      <c r="E757" s="266"/>
      <c r="F757" s="90"/>
      <c r="H757" s="120"/>
    </row>
    <row r="758" spans="1:8" s="119" customFormat="1" ht="12.75" x14ac:dyDescent="0.2">
      <c r="A758" s="196"/>
      <c r="B758" s="197"/>
      <c r="C758" s="198"/>
      <c r="D758" s="248"/>
      <c r="E758" s="266"/>
      <c r="F758" s="90"/>
      <c r="H758" s="120"/>
    </row>
    <row r="759" spans="1:8" s="119" customFormat="1" ht="12.75" x14ac:dyDescent="0.2">
      <c r="A759" s="196"/>
      <c r="B759" s="197"/>
      <c r="C759" s="198"/>
      <c r="D759" s="248"/>
      <c r="E759" s="266"/>
      <c r="F759" s="90"/>
      <c r="H759" s="120"/>
    </row>
    <row r="760" spans="1:8" s="119" customFormat="1" ht="12.75" x14ac:dyDescent="0.2">
      <c r="A760" s="196"/>
      <c r="B760" s="197"/>
      <c r="C760" s="198"/>
      <c r="D760" s="248"/>
      <c r="E760" s="266"/>
      <c r="F760" s="90"/>
      <c r="H760" s="120"/>
    </row>
    <row r="761" spans="1:8" s="119" customFormat="1" ht="12.75" x14ac:dyDescent="0.2">
      <c r="A761" s="196"/>
      <c r="B761" s="197"/>
      <c r="C761" s="198"/>
      <c r="D761" s="248"/>
      <c r="E761" s="266"/>
      <c r="F761" s="90"/>
      <c r="H761" s="120"/>
    </row>
    <row r="762" spans="1:8" s="119" customFormat="1" ht="12.75" x14ac:dyDescent="0.2">
      <c r="A762" s="196"/>
      <c r="B762" s="197"/>
      <c r="C762" s="198"/>
      <c r="D762" s="248"/>
      <c r="E762" s="266"/>
      <c r="F762" s="90"/>
      <c r="H762" s="120"/>
    </row>
    <row r="763" spans="1:8" s="119" customFormat="1" ht="12.75" x14ac:dyDescent="0.2">
      <c r="A763" s="196"/>
      <c r="B763" s="197"/>
      <c r="C763" s="198"/>
      <c r="D763" s="248"/>
      <c r="E763" s="266"/>
      <c r="F763" s="90"/>
      <c r="H763" s="120"/>
    </row>
    <row r="764" spans="1:8" s="119" customFormat="1" ht="12.75" x14ac:dyDescent="0.2">
      <c r="A764" s="196"/>
      <c r="B764" s="197"/>
      <c r="C764" s="198"/>
      <c r="D764" s="248"/>
      <c r="E764" s="266"/>
      <c r="F764" s="90"/>
      <c r="H764" s="120"/>
    </row>
    <row r="765" spans="1:8" s="119" customFormat="1" ht="12.75" x14ac:dyDescent="0.2">
      <c r="A765" s="196"/>
      <c r="B765" s="197"/>
      <c r="C765" s="198"/>
      <c r="D765" s="248"/>
      <c r="E765" s="266"/>
      <c r="F765" s="90"/>
      <c r="H765" s="120"/>
    </row>
    <row r="766" spans="1:8" s="119" customFormat="1" ht="12.75" x14ac:dyDescent="0.2">
      <c r="A766" s="196"/>
      <c r="B766" s="197"/>
      <c r="C766" s="198"/>
      <c r="D766" s="248"/>
      <c r="E766" s="266"/>
      <c r="F766" s="90"/>
      <c r="H766" s="120"/>
    </row>
    <row r="767" spans="1:8" s="119" customFormat="1" ht="12.75" x14ac:dyDescent="0.2">
      <c r="A767" s="196"/>
      <c r="B767" s="197"/>
      <c r="C767" s="198"/>
      <c r="D767" s="248"/>
      <c r="E767" s="266"/>
      <c r="F767" s="90"/>
      <c r="H767" s="120"/>
    </row>
    <row r="768" spans="1:8" s="119" customFormat="1" ht="12.75" x14ac:dyDescent="0.2">
      <c r="A768" s="196"/>
      <c r="B768" s="197"/>
      <c r="C768" s="198"/>
      <c r="D768" s="248"/>
      <c r="E768" s="266"/>
      <c r="F768" s="90"/>
      <c r="H768" s="120"/>
    </row>
    <row r="769" spans="1:8" s="119" customFormat="1" ht="12.75" x14ac:dyDescent="0.2">
      <c r="A769" s="196"/>
      <c r="B769" s="197"/>
      <c r="C769" s="198"/>
      <c r="D769" s="248"/>
      <c r="E769" s="266"/>
      <c r="F769" s="90"/>
      <c r="H769" s="120"/>
    </row>
    <row r="770" spans="1:8" s="119" customFormat="1" ht="12.75" x14ac:dyDescent="0.2">
      <c r="A770" s="196"/>
      <c r="B770" s="197"/>
      <c r="C770" s="198"/>
      <c r="D770" s="248"/>
      <c r="E770" s="266"/>
      <c r="F770" s="90"/>
      <c r="H770" s="120"/>
    </row>
    <row r="771" spans="1:8" s="119" customFormat="1" ht="12.75" x14ac:dyDescent="0.2">
      <c r="A771" s="196"/>
      <c r="B771" s="197"/>
      <c r="C771" s="198"/>
      <c r="D771" s="248"/>
      <c r="E771" s="266"/>
      <c r="F771" s="90"/>
      <c r="H771" s="120"/>
    </row>
    <row r="772" spans="1:8" s="119" customFormat="1" ht="12.75" x14ac:dyDescent="0.2">
      <c r="A772" s="196"/>
      <c r="B772" s="197"/>
      <c r="C772" s="198"/>
      <c r="D772" s="248"/>
      <c r="E772" s="266"/>
      <c r="F772" s="90"/>
      <c r="H772" s="120"/>
    </row>
    <row r="773" spans="1:8" s="119" customFormat="1" ht="12.75" x14ac:dyDescent="0.2">
      <c r="A773" s="196"/>
      <c r="B773" s="197"/>
      <c r="C773" s="198"/>
      <c r="D773" s="248"/>
      <c r="E773" s="266"/>
      <c r="F773" s="90"/>
      <c r="H773" s="120"/>
    </row>
    <row r="774" spans="1:8" s="119" customFormat="1" ht="12.75" x14ac:dyDescent="0.2">
      <c r="A774" s="196"/>
      <c r="B774" s="197"/>
      <c r="C774" s="198"/>
      <c r="D774" s="248"/>
      <c r="E774" s="266"/>
      <c r="F774" s="90"/>
      <c r="H774" s="120"/>
    </row>
    <row r="775" spans="1:8" s="119" customFormat="1" ht="12.75" x14ac:dyDescent="0.2">
      <c r="A775" s="196"/>
      <c r="B775" s="197"/>
      <c r="C775" s="198"/>
      <c r="D775" s="248"/>
      <c r="E775" s="266"/>
      <c r="F775" s="90"/>
      <c r="H775" s="120"/>
    </row>
    <row r="776" spans="1:8" s="119" customFormat="1" ht="12.75" x14ac:dyDescent="0.2">
      <c r="A776" s="196"/>
      <c r="B776" s="197"/>
      <c r="C776" s="198"/>
      <c r="D776" s="248"/>
      <c r="E776" s="266"/>
      <c r="F776" s="90"/>
      <c r="H776" s="120"/>
    </row>
    <row r="777" spans="1:8" s="119" customFormat="1" ht="12.75" x14ac:dyDescent="0.2">
      <c r="A777" s="196"/>
      <c r="B777" s="197"/>
      <c r="C777" s="198"/>
      <c r="D777" s="248"/>
      <c r="E777" s="266"/>
      <c r="F777" s="90"/>
      <c r="H777" s="120"/>
    </row>
    <row r="778" spans="1:8" s="119" customFormat="1" ht="12.75" x14ac:dyDescent="0.2">
      <c r="A778" s="196"/>
      <c r="B778" s="197"/>
      <c r="C778" s="198"/>
      <c r="D778" s="248"/>
      <c r="E778" s="266"/>
      <c r="F778" s="90"/>
      <c r="H778" s="120"/>
    </row>
    <row r="779" spans="1:8" s="119" customFormat="1" ht="12.75" x14ac:dyDescent="0.2">
      <c r="A779" s="196"/>
      <c r="B779" s="197"/>
      <c r="C779" s="198"/>
      <c r="D779" s="248"/>
      <c r="E779" s="266"/>
      <c r="F779" s="90"/>
      <c r="H779" s="120"/>
    </row>
    <row r="780" spans="1:8" s="119" customFormat="1" ht="12.75" x14ac:dyDescent="0.2">
      <c r="A780" s="196"/>
      <c r="B780" s="197"/>
      <c r="C780" s="198"/>
      <c r="D780" s="248"/>
      <c r="E780" s="266"/>
      <c r="F780" s="90"/>
      <c r="H780" s="120"/>
    </row>
    <row r="781" spans="1:8" s="119" customFormat="1" ht="12.75" x14ac:dyDescent="0.2">
      <c r="A781" s="196"/>
      <c r="B781" s="197"/>
      <c r="C781" s="198"/>
      <c r="D781" s="248"/>
      <c r="E781" s="266"/>
      <c r="F781" s="90"/>
      <c r="H781" s="120"/>
    </row>
    <row r="782" spans="1:8" s="119" customFormat="1" ht="12.75" x14ac:dyDescent="0.2">
      <c r="A782" s="196"/>
      <c r="B782" s="197"/>
      <c r="C782" s="198"/>
      <c r="D782" s="248"/>
      <c r="E782" s="266"/>
      <c r="F782" s="90"/>
      <c r="H782" s="120"/>
    </row>
    <row r="783" spans="1:8" s="119" customFormat="1" ht="12.75" x14ac:dyDescent="0.2">
      <c r="A783" s="196"/>
      <c r="B783" s="197"/>
      <c r="C783" s="198"/>
      <c r="D783" s="248"/>
      <c r="E783" s="266"/>
      <c r="F783" s="90"/>
      <c r="H783" s="120"/>
    </row>
    <row r="784" spans="1:8" s="119" customFormat="1" ht="12.75" x14ac:dyDescent="0.2">
      <c r="A784" s="196"/>
      <c r="B784" s="197"/>
      <c r="C784" s="198"/>
      <c r="D784" s="248"/>
      <c r="E784" s="266"/>
      <c r="F784" s="90"/>
      <c r="H784" s="120"/>
    </row>
    <row r="785" spans="1:8" s="119" customFormat="1" ht="12.75" x14ac:dyDescent="0.2">
      <c r="A785" s="196"/>
      <c r="B785" s="197"/>
      <c r="C785" s="198"/>
      <c r="D785" s="248"/>
      <c r="E785" s="266"/>
      <c r="F785" s="90"/>
      <c r="H785" s="120"/>
    </row>
    <row r="786" spans="1:8" s="119" customFormat="1" ht="12.75" x14ac:dyDescent="0.2">
      <c r="A786" s="196"/>
      <c r="B786" s="197"/>
      <c r="C786" s="198"/>
      <c r="D786" s="248"/>
      <c r="E786" s="266"/>
      <c r="F786" s="90"/>
      <c r="H786" s="120"/>
    </row>
    <row r="787" spans="1:8" s="119" customFormat="1" ht="12.75" x14ac:dyDescent="0.2">
      <c r="A787" s="196"/>
      <c r="B787" s="197"/>
      <c r="C787" s="198"/>
      <c r="D787" s="248"/>
      <c r="E787" s="266"/>
      <c r="F787" s="90"/>
      <c r="H787" s="120"/>
    </row>
    <row r="788" spans="1:8" s="119" customFormat="1" ht="12.75" x14ac:dyDescent="0.2">
      <c r="A788" s="196"/>
      <c r="B788" s="197"/>
      <c r="C788" s="198"/>
      <c r="D788" s="248"/>
      <c r="E788" s="266"/>
      <c r="F788" s="90"/>
      <c r="H788" s="120"/>
    </row>
    <row r="789" spans="1:8" s="119" customFormat="1" ht="12.75" x14ac:dyDescent="0.2">
      <c r="A789" s="196"/>
      <c r="B789" s="197"/>
      <c r="C789" s="198"/>
      <c r="D789" s="248"/>
      <c r="E789" s="266"/>
      <c r="F789" s="90"/>
      <c r="H789" s="120"/>
    </row>
    <row r="790" spans="1:8" s="119" customFormat="1" ht="12.75" x14ac:dyDescent="0.2">
      <c r="A790" s="196"/>
      <c r="B790" s="197"/>
      <c r="C790" s="198"/>
      <c r="D790" s="248"/>
      <c r="E790" s="266"/>
      <c r="F790" s="90"/>
      <c r="H790" s="120"/>
    </row>
    <row r="791" spans="1:8" s="119" customFormat="1" ht="12.75" x14ac:dyDescent="0.2">
      <c r="A791" s="196"/>
      <c r="B791" s="197"/>
      <c r="C791" s="198"/>
      <c r="D791" s="248"/>
      <c r="E791" s="266"/>
      <c r="F791" s="90"/>
      <c r="H791" s="120"/>
    </row>
    <row r="792" spans="1:8" s="119" customFormat="1" ht="12.75" x14ac:dyDescent="0.2">
      <c r="A792" s="196"/>
      <c r="B792" s="197"/>
      <c r="C792" s="198"/>
      <c r="D792" s="248"/>
      <c r="E792" s="266"/>
      <c r="F792" s="90"/>
      <c r="H792" s="120"/>
    </row>
    <row r="793" spans="1:8" s="119" customFormat="1" ht="12.75" x14ac:dyDescent="0.2">
      <c r="A793" s="196"/>
      <c r="B793" s="197"/>
      <c r="C793" s="198"/>
      <c r="D793" s="248"/>
      <c r="E793" s="266"/>
      <c r="F793" s="90"/>
      <c r="H793" s="120"/>
    </row>
    <row r="794" spans="1:8" s="119" customFormat="1" ht="12.75" x14ac:dyDescent="0.2">
      <c r="A794" s="196"/>
      <c r="B794" s="197"/>
      <c r="C794" s="198"/>
      <c r="D794" s="248"/>
      <c r="E794" s="266"/>
      <c r="F794" s="90"/>
      <c r="H794" s="120"/>
    </row>
    <row r="795" spans="1:8" s="119" customFormat="1" ht="12.75" x14ac:dyDescent="0.2">
      <c r="A795" s="196"/>
      <c r="B795" s="197"/>
      <c r="C795" s="198"/>
      <c r="D795" s="248"/>
      <c r="E795" s="266"/>
      <c r="F795" s="90"/>
      <c r="H795" s="120"/>
    </row>
    <row r="796" spans="1:8" s="119" customFormat="1" ht="12.75" x14ac:dyDescent="0.2">
      <c r="A796" s="196"/>
      <c r="B796" s="197"/>
      <c r="C796" s="198"/>
      <c r="D796" s="248"/>
      <c r="E796" s="266"/>
      <c r="F796" s="90"/>
      <c r="H796" s="120"/>
    </row>
    <row r="797" spans="1:8" s="119" customFormat="1" ht="12.75" x14ac:dyDescent="0.2">
      <c r="A797" s="196"/>
      <c r="B797" s="197"/>
      <c r="C797" s="198"/>
      <c r="D797" s="248"/>
      <c r="E797" s="266"/>
      <c r="F797" s="90"/>
      <c r="H797" s="120"/>
    </row>
    <row r="798" spans="1:8" s="119" customFormat="1" ht="12.75" x14ac:dyDescent="0.2">
      <c r="A798" s="196"/>
      <c r="B798" s="197"/>
      <c r="C798" s="198"/>
      <c r="D798" s="248"/>
      <c r="E798" s="266"/>
      <c r="F798" s="90"/>
      <c r="H798" s="120"/>
    </row>
    <row r="799" spans="1:8" s="119" customFormat="1" ht="12.75" x14ac:dyDescent="0.2">
      <c r="A799" s="196"/>
      <c r="B799" s="197"/>
      <c r="C799" s="198"/>
      <c r="D799" s="248"/>
      <c r="E799" s="266"/>
      <c r="F799" s="90"/>
      <c r="H799" s="120"/>
    </row>
    <row r="800" spans="1:8" s="119" customFormat="1" ht="12.75" x14ac:dyDescent="0.2">
      <c r="A800" s="196"/>
      <c r="B800" s="197"/>
      <c r="C800" s="198"/>
      <c r="D800" s="248"/>
      <c r="E800" s="266"/>
      <c r="F800" s="90"/>
      <c r="H800" s="120"/>
    </row>
    <row r="801" spans="1:8" s="119" customFormat="1" ht="12.75" x14ac:dyDescent="0.2">
      <c r="A801" s="196"/>
      <c r="B801" s="197"/>
      <c r="C801" s="198"/>
      <c r="D801" s="248"/>
      <c r="E801" s="266"/>
      <c r="F801" s="90"/>
      <c r="H801" s="120"/>
    </row>
    <row r="802" spans="1:8" s="119" customFormat="1" ht="12.75" x14ac:dyDescent="0.2">
      <c r="A802" s="196"/>
      <c r="B802" s="197"/>
      <c r="C802" s="198"/>
      <c r="D802" s="248"/>
      <c r="E802" s="266"/>
      <c r="F802" s="90"/>
      <c r="H802" s="120"/>
    </row>
    <row r="803" spans="1:8" s="119" customFormat="1" ht="12.75" x14ac:dyDescent="0.2">
      <c r="A803" s="196"/>
      <c r="B803" s="197"/>
      <c r="C803" s="198"/>
      <c r="D803" s="248"/>
      <c r="E803" s="266"/>
      <c r="F803" s="90"/>
      <c r="H803" s="120"/>
    </row>
    <row r="804" spans="1:8" s="119" customFormat="1" ht="12.75" x14ac:dyDescent="0.2">
      <c r="A804" s="196"/>
      <c r="B804" s="197"/>
      <c r="C804" s="198"/>
      <c r="D804" s="248"/>
      <c r="E804" s="266"/>
      <c r="F804" s="90"/>
      <c r="H804" s="120"/>
    </row>
    <row r="805" spans="1:8" s="119" customFormat="1" ht="12.75" x14ac:dyDescent="0.2">
      <c r="A805" s="196"/>
      <c r="B805" s="197"/>
      <c r="C805" s="198"/>
      <c r="D805" s="248"/>
      <c r="E805" s="266"/>
      <c r="F805" s="90"/>
      <c r="H805" s="120"/>
    </row>
    <row r="806" spans="1:8" s="119" customFormat="1" ht="12.75" x14ac:dyDescent="0.2">
      <c r="A806" s="196"/>
      <c r="B806" s="197"/>
      <c r="C806" s="198"/>
      <c r="D806" s="248"/>
      <c r="E806" s="266"/>
      <c r="F806" s="90"/>
      <c r="H806" s="120"/>
    </row>
    <row r="807" spans="1:8" s="119" customFormat="1" ht="12.75" x14ac:dyDescent="0.2">
      <c r="A807" s="196"/>
      <c r="B807" s="197"/>
      <c r="C807" s="198"/>
      <c r="D807" s="248"/>
      <c r="E807" s="266"/>
      <c r="F807" s="90"/>
      <c r="H807" s="120"/>
    </row>
    <row r="808" spans="1:8" s="119" customFormat="1" ht="12.75" x14ac:dyDescent="0.2">
      <c r="A808" s="196"/>
      <c r="B808" s="197"/>
      <c r="C808" s="198"/>
      <c r="D808" s="248"/>
      <c r="E808" s="266"/>
      <c r="F808" s="90"/>
      <c r="H808" s="120"/>
    </row>
    <row r="809" spans="1:8" s="119" customFormat="1" ht="12.75" x14ac:dyDescent="0.2">
      <c r="A809" s="196"/>
      <c r="B809" s="197"/>
      <c r="C809" s="198"/>
      <c r="D809" s="248"/>
      <c r="E809" s="266"/>
      <c r="F809" s="90"/>
      <c r="H809" s="120"/>
    </row>
    <row r="810" spans="1:8" s="119" customFormat="1" ht="12.75" x14ac:dyDescent="0.2">
      <c r="A810" s="196"/>
      <c r="B810" s="197"/>
      <c r="C810" s="198"/>
      <c r="D810" s="248"/>
      <c r="E810" s="266"/>
      <c r="F810" s="90"/>
      <c r="H810" s="120"/>
    </row>
    <row r="811" spans="1:8" s="119" customFormat="1" ht="12.75" x14ac:dyDescent="0.2">
      <c r="A811" s="196"/>
      <c r="B811" s="197"/>
      <c r="C811" s="198"/>
      <c r="D811" s="248"/>
      <c r="E811" s="266"/>
      <c r="F811" s="90"/>
      <c r="H811" s="120"/>
    </row>
    <row r="812" spans="1:8" s="119" customFormat="1" ht="12.75" x14ac:dyDescent="0.2">
      <c r="A812" s="196"/>
      <c r="B812" s="197"/>
      <c r="C812" s="198"/>
      <c r="D812" s="248"/>
      <c r="E812" s="266"/>
      <c r="F812" s="90"/>
      <c r="H812" s="120"/>
    </row>
    <row r="813" spans="1:8" s="119" customFormat="1" ht="12.75" x14ac:dyDescent="0.2">
      <c r="A813" s="196"/>
      <c r="B813" s="197"/>
      <c r="C813" s="198"/>
      <c r="D813" s="248"/>
      <c r="E813" s="266"/>
      <c r="F813" s="90"/>
      <c r="H813" s="120"/>
    </row>
    <row r="814" spans="1:8" s="119" customFormat="1" ht="12.75" x14ac:dyDescent="0.2">
      <c r="A814" s="196"/>
      <c r="B814" s="197"/>
      <c r="C814" s="198"/>
      <c r="D814" s="248"/>
      <c r="E814" s="266"/>
      <c r="F814" s="90"/>
      <c r="H814" s="120"/>
    </row>
    <row r="815" spans="1:8" s="119" customFormat="1" ht="12.75" x14ac:dyDescent="0.2">
      <c r="A815" s="196"/>
      <c r="B815" s="197"/>
      <c r="C815" s="198"/>
      <c r="D815" s="248"/>
      <c r="E815" s="266"/>
      <c r="F815" s="90"/>
      <c r="H815" s="120"/>
    </row>
    <row r="816" spans="1:8" s="119" customFormat="1" ht="12.75" x14ac:dyDescent="0.2">
      <c r="A816" s="196"/>
      <c r="B816" s="197"/>
      <c r="C816" s="198"/>
      <c r="D816" s="248"/>
      <c r="E816" s="266"/>
      <c r="F816" s="90"/>
      <c r="H816" s="120"/>
    </row>
    <row r="817" spans="1:8" s="119" customFormat="1" ht="12.75" x14ac:dyDescent="0.2">
      <c r="A817" s="196"/>
      <c r="B817" s="197"/>
      <c r="C817" s="198"/>
      <c r="D817" s="248"/>
      <c r="E817" s="266"/>
      <c r="F817" s="90"/>
      <c r="H817" s="120"/>
    </row>
    <row r="818" spans="1:8" s="119" customFormat="1" ht="12.75" x14ac:dyDescent="0.2">
      <c r="A818" s="196"/>
      <c r="B818" s="197"/>
      <c r="C818" s="198"/>
      <c r="D818" s="248"/>
      <c r="E818" s="266"/>
      <c r="F818" s="90"/>
      <c r="H818" s="120"/>
    </row>
    <row r="819" spans="1:8" s="119" customFormat="1" ht="12.75" x14ac:dyDescent="0.2">
      <c r="A819" s="196"/>
      <c r="B819" s="197"/>
      <c r="C819" s="198"/>
      <c r="D819" s="248"/>
      <c r="E819" s="266"/>
      <c r="F819" s="90"/>
      <c r="H819" s="120"/>
    </row>
    <row r="820" spans="1:8" s="119" customFormat="1" ht="12.75" x14ac:dyDescent="0.2">
      <c r="A820" s="196"/>
      <c r="B820" s="197"/>
      <c r="C820" s="198"/>
      <c r="D820" s="248"/>
      <c r="E820" s="266"/>
      <c r="F820" s="90"/>
      <c r="H820" s="120"/>
    </row>
    <row r="821" spans="1:8" s="119" customFormat="1" ht="12.75" x14ac:dyDescent="0.2">
      <c r="A821" s="196"/>
      <c r="B821" s="197"/>
      <c r="C821" s="198"/>
      <c r="D821" s="248"/>
      <c r="E821" s="266"/>
      <c r="F821" s="90"/>
      <c r="H821" s="120"/>
    </row>
    <row r="822" spans="1:8" s="119" customFormat="1" ht="12.75" x14ac:dyDescent="0.2">
      <c r="A822" s="196"/>
      <c r="B822" s="197"/>
      <c r="C822" s="198"/>
      <c r="D822" s="248"/>
      <c r="E822" s="266"/>
      <c r="F822" s="90"/>
      <c r="H822" s="120"/>
    </row>
    <row r="823" spans="1:8" s="119" customFormat="1" ht="12.75" x14ac:dyDescent="0.2">
      <c r="A823" s="196"/>
      <c r="B823" s="197"/>
      <c r="C823" s="198"/>
      <c r="D823" s="248"/>
      <c r="E823" s="266"/>
      <c r="F823" s="90"/>
      <c r="H823" s="120"/>
    </row>
    <row r="824" spans="1:8" s="119" customFormat="1" ht="12.75" x14ac:dyDescent="0.2">
      <c r="A824" s="196"/>
      <c r="B824" s="197"/>
      <c r="C824" s="198"/>
      <c r="D824" s="248"/>
      <c r="E824" s="266"/>
      <c r="F824" s="90"/>
      <c r="H824" s="120"/>
    </row>
    <row r="825" spans="1:8" s="119" customFormat="1" ht="12.75" x14ac:dyDescent="0.2">
      <c r="A825" s="196"/>
      <c r="B825" s="197"/>
      <c r="C825" s="198"/>
      <c r="D825" s="248"/>
      <c r="E825" s="266"/>
      <c r="F825" s="90"/>
      <c r="H825" s="120"/>
    </row>
    <row r="826" spans="1:8" s="119" customFormat="1" ht="12.75" x14ac:dyDescent="0.2">
      <c r="A826" s="196"/>
      <c r="B826" s="197"/>
      <c r="C826" s="198"/>
      <c r="D826" s="248"/>
      <c r="E826" s="266"/>
      <c r="F826" s="90"/>
      <c r="H826" s="120"/>
    </row>
    <row r="827" spans="1:8" s="119" customFormat="1" ht="12.75" x14ac:dyDescent="0.2">
      <c r="A827" s="196"/>
      <c r="B827" s="197"/>
      <c r="C827" s="198"/>
      <c r="D827" s="248"/>
      <c r="E827" s="266"/>
      <c r="F827" s="90"/>
      <c r="H827" s="120"/>
    </row>
    <row r="828" spans="1:8" s="119" customFormat="1" ht="12.75" x14ac:dyDescent="0.2">
      <c r="A828" s="196"/>
      <c r="B828" s="197"/>
      <c r="C828" s="198"/>
      <c r="D828" s="248"/>
      <c r="E828" s="266"/>
      <c r="F828" s="90"/>
      <c r="H828" s="120"/>
    </row>
    <row r="829" spans="1:8" s="119" customFormat="1" ht="12.75" x14ac:dyDescent="0.2">
      <c r="A829" s="196"/>
      <c r="B829" s="197"/>
      <c r="C829" s="198"/>
      <c r="D829" s="248"/>
      <c r="E829" s="266"/>
      <c r="F829" s="90"/>
      <c r="H829" s="120"/>
    </row>
    <row r="830" spans="1:8" s="119" customFormat="1" ht="12.75" x14ac:dyDescent="0.2">
      <c r="A830" s="196"/>
      <c r="B830" s="197"/>
      <c r="C830" s="198"/>
      <c r="D830" s="248"/>
      <c r="E830" s="266"/>
      <c r="F830" s="90"/>
      <c r="H830" s="120"/>
    </row>
    <row r="831" spans="1:8" s="119" customFormat="1" ht="12.75" x14ac:dyDescent="0.2">
      <c r="A831" s="196"/>
      <c r="B831" s="197"/>
      <c r="C831" s="198"/>
      <c r="D831" s="248"/>
      <c r="E831" s="266"/>
      <c r="F831" s="90"/>
      <c r="H831" s="120"/>
    </row>
    <row r="832" spans="1:8" s="119" customFormat="1" ht="12.75" x14ac:dyDescent="0.2">
      <c r="A832" s="196"/>
      <c r="B832" s="197"/>
      <c r="C832" s="198"/>
      <c r="D832" s="248"/>
      <c r="E832" s="266"/>
      <c r="F832" s="90"/>
      <c r="H832" s="120"/>
    </row>
    <row r="833" spans="1:8" s="119" customFormat="1" ht="12.75" x14ac:dyDescent="0.2">
      <c r="A833" s="196"/>
      <c r="B833" s="197"/>
      <c r="C833" s="198"/>
      <c r="D833" s="248"/>
      <c r="E833" s="266"/>
      <c r="F833" s="90"/>
      <c r="H833" s="120"/>
    </row>
    <row r="834" spans="1:8" s="119" customFormat="1" ht="12.75" x14ac:dyDescent="0.2">
      <c r="A834" s="196"/>
      <c r="B834" s="197"/>
      <c r="C834" s="198"/>
      <c r="D834" s="248"/>
      <c r="E834" s="266"/>
      <c r="F834" s="90"/>
      <c r="H834" s="120"/>
    </row>
    <row r="835" spans="1:8" s="119" customFormat="1" ht="12.75" x14ac:dyDescent="0.2">
      <c r="A835" s="196"/>
      <c r="B835" s="197"/>
      <c r="C835" s="198"/>
      <c r="D835" s="248"/>
      <c r="E835" s="266"/>
      <c r="F835" s="90"/>
      <c r="H835" s="120"/>
    </row>
    <row r="836" spans="1:8" s="119" customFormat="1" ht="12.75" x14ac:dyDescent="0.2">
      <c r="A836" s="196"/>
      <c r="B836" s="197"/>
      <c r="C836" s="198"/>
      <c r="D836" s="248"/>
      <c r="E836" s="266"/>
      <c r="F836" s="90"/>
      <c r="H836" s="120"/>
    </row>
    <row r="837" spans="1:8" s="119" customFormat="1" ht="12.75" x14ac:dyDescent="0.2">
      <c r="A837" s="196"/>
      <c r="B837" s="197"/>
      <c r="C837" s="198"/>
      <c r="D837" s="248"/>
      <c r="E837" s="266"/>
      <c r="F837" s="90"/>
      <c r="H837" s="120"/>
    </row>
    <row r="838" spans="1:8" s="119" customFormat="1" ht="12.75" x14ac:dyDescent="0.2">
      <c r="A838" s="196"/>
      <c r="B838" s="197"/>
      <c r="C838" s="198"/>
      <c r="D838" s="248"/>
      <c r="E838" s="266"/>
      <c r="F838" s="90"/>
      <c r="H838" s="120"/>
    </row>
    <row r="839" spans="1:8" s="119" customFormat="1" ht="12.75" x14ac:dyDescent="0.2">
      <c r="A839" s="196"/>
      <c r="B839" s="197"/>
      <c r="C839" s="198"/>
      <c r="D839" s="248"/>
      <c r="E839" s="266"/>
      <c r="F839" s="90"/>
      <c r="H839" s="120"/>
    </row>
    <row r="840" spans="1:8" s="119" customFormat="1" ht="12.75" x14ac:dyDescent="0.2">
      <c r="A840" s="196"/>
      <c r="B840" s="197"/>
      <c r="C840" s="198"/>
      <c r="D840" s="248"/>
      <c r="E840" s="266"/>
      <c r="F840" s="90"/>
      <c r="H840" s="120"/>
    </row>
    <row r="841" spans="1:8" s="119" customFormat="1" ht="12.75" x14ac:dyDescent="0.2">
      <c r="A841" s="196"/>
      <c r="B841" s="197"/>
      <c r="C841" s="198"/>
      <c r="D841" s="248"/>
      <c r="E841" s="266"/>
      <c r="F841" s="90"/>
      <c r="H841" s="120"/>
    </row>
    <row r="842" spans="1:8" s="119" customFormat="1" ht="12.75" x14ac:dyDescent="0.2">
      <c r="A842" s="196"/>
      <c r="B842" s="197"/>
      <c r="C842" s="198"/>
      <c r="D842" s="248"/>
      <c r="E842" s="266"/>
      <c r="F842" s="90"/>
      <c r="H842" s="120"/>
    </row>
    <row r="843" spans="1:8" s="119" customFormat="1" ht="12.75" x14ac:dyDescent="0.2">
      <c r="A843" s="196"/>
      <c r="B843" s="197"/>
      <c r="C843" s="198"/>
      <c r="D843" s="248"/>
      <c r="E843" s="266"/>
      <c r="F843" s="90"/>
      <c r="H843" s="120"/>
    </row>
    <row r="844" spans="1:8" s="119" customFormat="1" ht="12.75" x14ac:dyDescent="0.2">
      <c r="A844" s="196"/>
      <c r="B844" s="197"/>
      <c r="C844" s="198"/>
      <c r="D844" s="248"/>
      <c r="E844" s="266"/>
      <c r="F844" s="90"/>
      <c r="H844" s="120"/>
    </row>
    <row r="845" spans="1:8" s="119" customFormat="1" ht="12.75" x14ac:dyDescent="0.2">
      <c r="A845" s="196"/>
      <c r="B845" s="197"/>
      <c r="C845" s="198"/>
      <c r="D845" s="248"/>
      <c r="E845" s="266"/>
      <c r="F845" s="90"/>
      <c r="H845" s="120"/>
    </row>
    <row r="846" spans="1:8" s="119" customFormat="1" ht="12.75" x14ac:dyDescent="0.2">
      <c r="A846" s="196"/>
      <c r="B846" s="197"/>
      <c r="C846" s="198"/>
      <c r="D846" s="248"/>
      <c r="E846" s="266"/>
      <c r="F846" s="90"/>
      <c r="H846" s="120"/>
    </row>
    <row r="847" spans="1:8" s="119" customFormat="1" ht="12.75" x14ac:dyDescent="0.2">
      <c r="A847" s="196"/>
      <c r="B847" s="197"/>
      <c r="C847" s="198"/>
      <c r="D847" s="248"/>
      <c r="E847" s="266"/>
      <c r="F847" s="90"/>
      <c r="H847" s="120"/>
    </row>
    <row r="848" spans="1:8" s="119" customFormat="1" ht="12.75" x14ac:dyDescent="0.2">
      <c r="A848" s="196"/>
      <c r="B848" s="197"/>
      <c r="C848" s="198"/>
      <c r="D848" s="248"/>
      <c r="E848" s="266"/>
      <c r="F848" s="90"/>
      <c r="H848" s="120"/>
    </row>
    <row r="849" spans="1:8" s="119" customFormat="1" ht="12.75" x14ac:dyDescent="0.2">
      <c r="A849" s="196"/>
      <c r="B849" s="197"/>
      <c r="C849" s="198"/>
      <c r="D849" s="248"/>
      <c r="E849" s="266"/>
      <c r="F849" s="90"/>
      <c r="H849" s="120"/>
    </row>
    <row r="850" spans="1:8" s="119" customFormat="1" ht="12.75" x14ac:dyDescent="0.2">
      <c r="A850" s="196"/>
      <c r="B850" s="197"/>
      <c r="C850" s="198"/>
      <c r="D850" s="248"/>
      <c r="E850" s="266"/>
      <c r="F850" s="90"/>
      <c r="H850" s="120"/>
    </row>
    <row r="851" spans="1:8" s="119" customFormat="1" ht="12.75" x14ac:dyDescent="0.2">
      <c r="A851" s="196"/>
      <c r="B851" s="197"/>
      <c r="C851" s="198"/>
      <c r="D851" s="248"/>
      <c r="E851" s="266"/>
      <c r="F851" s="90"/>
      <c r="H851" s="120"/>
    </row>
    <row r="852" spans="1:8" s="119" customFormat="1" ht="12.75" x14ac:dyDescent="0.2">
      <c r="A852" s="196"/>
      <c r="B852" s="197"/>
      <c r="C852" s="198"/>
      <c r="D852" s="248"/>
      <c r="E852" s="266"/>
      <c r="F852" s="90"/>
      <c r="H852" s="120"/>
    </row>
    <row r="853" spans="1:8" s="119" customFormat="1" ht="12.75" x14ac:dyDescent="0.2">
      <c r="A853" s="196"/>
      <c r="B853" s="197"/>
      <c r="C853" s="198"/>
      <c r="D853" s="248"/>
      <c r="E853" s="266"/>
      <c r="F853" s="90"/>
      <c r="H853" s="120"/>
    </row>
    <row r="854" spans="1:8" s="119" customFormat="1" ht="12.75" x14ac:dyDescent="0.2">
      <c r="A854" s="196"/>
      <c r="B854" s="197"/>
      <c r="C854" s="198"/>
      <c r="D854" s="248"/>
      <c r="E854" s="266"/>
      <c r="F854" s="90"/>
      <c r="H854" s="120"/>
    </row>
    <row r="855" spans="1:8" s="119" customFormat="1" ht="12.75" x14ac:dyDescent="0.2">
      <c r="A855" s="196"/>
      <c r="B855" s="197"/>
      <c r="C855" s="198"/>
      <c r="D855" s="248"/>
      <c r="E855" s="266"/>
      <c r="F855" s="90"/>
      <c r="H855" s="120"/>
    </row>
    <row r="856" spans="1:8" s="119" customFormat="1" ht="12.75" x14ac:dyDescent="0.2">
      <c r="A856" s="196"/>
      <c r="B856" s="197"/>
      <c r="C856" s="198"/>
      <c r="D856" s="248"/>
      <c r="E856" s="266"/>
      <c r="F856" s="90"/>
      <c r="H856" s="120"/>
    </row>
    <row r="857" spans="1:8" s="119" customFormat="1" ht="12.75" x14ac:dyDescent="0.2">
      <c r="A857" s="196"/>
      <c r="B857" s="197"/>
      <c r="C857" s="198"/>
      <c r="D857" s="248"/>
      <c r="E857" s="266"/>
      <c r="F857" s="90"/>
      <c r="H857" s="120"/>
    </row>
    <row r="858" spans="1:8" s="119" customFormat="1" ht="12.75" x14ac:dyDescent="0.2">
      <c r="A858" s="196"/>
      <c r="B858" s="197"/>
      <c r="C858" s="198"/>
      <c r="D858" s="248"/>
      <c r="E858" s="266"/>
      <c r="F858" s="90"/>
      <c r="H858" s="120"/>
    </row>
    <row r="859" spans="1:8" s="119" customFormat="1" ht="12.75" x14ac:dyDescent="0.2">
      <c r="A859" s="196"/>
      <c r="B859" s="197"/>
      <c r="C859" s="198"/>
      <c r="D859" s="248"/>
      <c r="E859" s="266"/>
      <c r="F859" s="90"/>
      <c r="H859" s="120"/>
    </row>
    <row r="860" spans="1:8" s="119" customFormat="1" ht="12.75" x14ac:dyDescent="0.2">
      <c r="A860" s="196"/>
      <c r="B860" s="197"/>
      <c r="C860" s="198"/>
      <c r="D860" s="248"/>
      <c r="E860" s="266"/>
      <c r="F860" s="90"/>
      <c r="H860" s="120"/>
    </row>
    <row r="861" spans="1:8" s="119" customFormat="1" ht="12.75" x14ac:dyDescent="0.2">
      <c r="A861" s="196"/>
      <c r="B861" s="197"/>
      <c r="C861" s="198"/>
      <c r="D861" s="248"/>
      <c r="E861" s="266"/>
      <c r="F861" s="90"/>
      <c r="H861" s="120"/>
    </row>
    <row r="862" spans="1:8" s="119" customFormat="1" ht="12.75" x14ac:dyDescent="0.2">
      <c r="A862" s="196"/>
      <c r="B862" s="197"/>
      <c r="C862" s="198"/>
      <c r="D862" s="248"/>
      <c r="E862" s="266"/>
      <c r="F862" s="90"/>
      <c r="H862" s="120"/>
    </row>
    <row r="863" spans="1:8" s="119" customFormat="1" ht="12.75" x14ac:dyDescent="0.2">
      <c r="A863" s="196"/>
      <c r="B863" s="197"/>
      <c r="C863" s="198"/>
      <c r="D863" s="248"/>
      <c r="E863" s="266"/>
      <c r="F863" s="90"/>
      <c r="H863" s="120"/>
    </row>
    <row r="864" spans="1:8" s="119" customFormat="1" ht="12.75" x14ac:dyDescent="0.2">
      <c r="A864" s="196"/>
      <c r="B864" s="197"/>
      <c r="C864" s="198"/>
      <c r="D864" s="248"/>
      <c r="E864" s="266"/>
      <c r="F864" s="90"/>
      <c r="H864" s="120"/>
    </row>
    <row r="865" spans="1:8" s="119" customFormat="1" ht="12.75" x14ac:dyDescent="0.2">
      <c r="A865" s="196"/>
      <c r="B865" s="197"/>
      <c r="C865" s="198"/>
      <c r="D865" s="248"/>
      <c r="E865" s="266"/>
      <c r="F865" s="90"/>
      <c r="H865" s="120"/>
    </row>
    <row r="866" spans="1:8" s="119" customFormat="1" ht="12.75" x14ac:dyDescent="0.2">
      <c r="A866" s="196"/>
      <c r="B866" s="197"/>
      <c r="C866" s="198"/>
      <c r="D866" s="248"/>
      <c r="E866" s="266"/>
      <c r="F866" s="90"/>
      <c r="H866" s="120"/>
    </row>
    <row r="867" spans="1:8" s="119" customFormat="1" ht="12.75" x14ac:dyDescent="0.2">
      <c r="A867" s="196"/>
      <c r="B867" s="197"/>
      <c r="C867" s="198"/>
      <c r="D867" s="248"/>
      <c r="E867" s="266"/>
      <c r="F867" s="90"/>
      <c r="H867" s="120"/>
    </row>
    <row r="868" spans="1:8" s="119" customFormat="1" ht="12.75" x14ac:dyDescent="0.2">
      <c r="A868" s="196"/>
      <c r="B868" s="197"/>
      <c r="C868" s="198"/>
      <c r="D868" s="248"/>
      <c r="E868" s="266"/>
      <c r="F868" s="90"/>
      <c r="H868" s="120"/>
    </row>
    <row r="869" spans="1:8" s="119" customFormat="1" ht="12.75" x14ac:dyDescent="0.2">
      <c r="A869" s="196"/>
      <c r="B869" s="197"/>
      <c r="C869" s="198"/>
      <c r="D869" s="248"/>
      <c r="E869" s="266"/>
      <c r="F869" s="90"/>
      <c r="H869" s="120"/>
    </row>
    <row r="870" spans="1:8" s="119" customFormat="1" ht="12.75" x14ac:dyDescent="0.2">
      <c r="A870" s="196"/>
      <c r="B870" s="197"/>
      <c r="C870" s="198"/>
      <c r="D870" s="248"/>
      <c r="E870" s="266"/>
      <c r="F870" s="90"/>
      <c r="H870" s="120"/>
    </row>
    <row r="871" spans="1:8" s="119" customFormat="1" ht="12.75" x14ac:dyDescent="0.2">
      <c r="A871" s="196"/>
      <c r="B871" s="197"/>
      <c r="C871" s="198"/>
      <c r="D871" s="248"/>
      <c r="E871" s="266"/>
      <c r="F871" s="90"/>
      <c r="H871" s="120"/>
    </row>
    <row r="872" spans="1:8" s="119" customFormat="1" ht="12.75" x14ac:dyDescent="0.2">
      <c r="A872" s="196"/>
      <c r="B872" s="197"/>
      <c r="C872" s="198"/>
      <c r="D872" s="248"/>
      <c r="E872" s="266"/>
      <c r="F872" s="90"/>
      <c r="H872" s="120"/>
    </row>
    <row r="873" spans="1:8" s="119" customFormat="1" ht="12.75" x14ac:dyDescent="0.2">
      <c r="A873" s="196"/>
      <c r="B873" s="197"/>
      <c r="C873" s="198"/>
      <c r="D873" s="248"/>
      <c r="E873" s="266"/>
      <c r="F873" s="90"/>
      <c r="H873" s="120"/>
    </row>
    <row r="874" spans="1:8" s="119" customFormat="1" ht="12.75" x14ac:dyDescent="0.2">
      <c r="A874" s="196"/>
      <c r="B874" s="197"/>
      <c r="C874" s="198"/>
      <c r="D874" s="248"/>
      <c r="E874" s="266"/>
      <c r="F874" s="90"/>
      <c r="H874" s="120"/>
    </row>
    <row r="875" spans="1:8" s="119" customFormat="1" ht="12.75" x14ac:dyDescent="0.2">
      <c r="A875" s="196"/>
      <c r="B875" s="197"/>
      <c r="C875" s="198"/>
      <c r="D875" s="248"/>
      <c r="E875" s="266"/>
      <c r="F875" s="90"/>
      <c r="H875" s="120"/>
    </row>
    <row r="876" spans="1:8" s="119" customFormat="1" ht="12.75" x14ac:dyDescent="0.2">
      <c r="A876" s="196"/>
      <c r="B876" s="197"/>
      <c r="C876" s="198"/>
      <c r="D876" s="248"/>
      <c r="E876" s="266"/>
      <c r="F876" s="90"/>
      <c r="H876" s="120"/>
    </row>
    <row r="877" spans="1:8" s="119" customFormat="1" ht="12.75" x14ac:dyDescent="0.2">
      <c r="A877" s="196"/>
      <c r="B877" s="197"/>
      <c r="C877" s="198"/>
      <c r="D877" s="248"/>
      <c r="E877" s="266"/>
      <c r="F877" s="90"/>
      <c r="H877" s="120"/>
    </row>
    <row r="878" spans="1:8" s="119" customFormat="1" ht="12.75" x14ac:dyDescent="0.2">
      <c r="A878" s="196"/>
      <c r="B878" s="197"/>
      <c r="C878" s="198"/>
      <c r="D878" s="248"/>
      <c r="E878" s="266"/>
      <c r="F878" s="90"/>
      <c r="H878" s="120"/>
    </row>
    <row r="879" spans="1:8" s="119" customFormat="1" ht="12.75" x14ac:dyDescent="0.2">
      <c r="A879" s="196"/>
      <c r="B879" s="197"/>
      <c r="C879" s="198"/>
      <c r="D879" s="248"/>
      <c r="E879" s="266"/>
      <c r="F879" s="90"/>
      <c r="H879" s="120"/>
    </row>
    <row r="880" spans="1:8" s="119" customFormat="1" ht="12.75" x14ac:dyDescent="0.2">
      <c r="A880" s="196"/>
      <c r="B880" s="197"/>
      <c r="C880" s="198"/>
      <c r="D880" s="248"/>
      <c r="E880" s="266"/>
      <c r="F880" s="90"/>
      <c r="H880" s="120"/>
    </row>
    <row r="881" spans="1:8" s="119" customFormat="1" ht="12.75" x14ac:dyDescent="0.2">
      <c r="A881" s="196"/>
      <c r="B881" s="197"/>
      <c r="C881" s="198"/>
      <c r="D881" s="248"/>
      <c r="E881" s="266"/>
      <c r="F881" s="90"/>
      <c r="H881" s="120"/>
    </row>
    <row r="882" spans="1:8" s="119" customFormat="1" ht="12.75" x14ac:dyDescent="0.2">
      <c r="A882" s="196"/>
      <c r="B882" s="197"/>
      <c r="C882" s="198"/>
      <c r="D882" s="248"/>
      <c r="E882" s="266"/>
      <c r="F882" s="90"/>
      <c r="H882" s="120"/>
    </row>
    <row r="883" spans="1:8" s="119" customFormat="1" ht="12.75" x14ac:dyDescent="0.2">
      <c r="A883" s="196"/>
      <c r="B883" s="197"/>
      <c r="C883" s="198"/>
      <c r="D883" s="248"/>
      <c r="E883" s="266"/>
      <c r="F883" s="90"/>
      <c r="H883" s="120"/>
    </row>
    <row r="884" spans="1:8" s="119" customFormat="1" ht="12.75" x14ac:dyDescent="0.2">
      <c r="A884" s="196"/>
      <c r="B884" s="197"/>
      <c r="C884" s="198"/>
      <c r="D884" s="248"/>
      <c r="E884" s="266"/>
      <c r="F884" s="90"/>
      <c r="H884" s="120"/>
    </row>
    <row r="885" spans="1:8" s="119" customFormat="1" ht="12.75" x14ac:dyDescent="0.2">
      <c r="A885" s="196"/>
      <c r="B885" s="197"/>
      <c r="C885" s="198"/>
      <c r="D885" s="248"/>
      <c r="E885" s="266"/>
      <c r="F885" s="90"/>
      <c r="H885" s="120"/>
    </row>
    <row r="886" spans="1:8" s="119" customFormat="1" ht="12.75" x14ac:dyDescent="0.2">
      <c r="A886" s="196"/>
      <c r="B886" s="197"/>
      <c r="C886" s="198"/>
      <c r="D886" s="248"/>
      <c r="E886" s="266"/>
      <c r="F886" s="90"/>
      <c r="H886" s="120"/>
    </row>
    <row r="887" spans="1:8" s="119" customFormat="1" ht="12.75" x14ac:dyDescent="0.2">
      <c r="A887" s="196"/>
      <c r="B887" s="197"/>
      <c r="C887" s="198"/>
      <c r="D887" s="248"/>
      <c r="E887" s="266"/>
      <c r="F887" s="90"/>
      <c r="H887" s="120"/>
    </row>
    <row r="888" spans="1:8" s="119" customFormat="1" ht="12.75" x14ac:dyDescent="0.2">
      <c r="A888" s="196"/>
      <c r="B888" s="197"/>
      <c r="C888" s="198"/>
      <c r="D888" s="248"/>
      <c r="E888" s="266"/>
      <c r="F888" s="90"/>
      <c r="H888" s="120"/>
    </row>
    <row r="889" spans="1:8" s="119" customFormat="1" ht="12.75" x14ac:dyDescent="0.2">
      <c r="A889" s="196"/>
      <c r="B889" s="197"/>
      <c r="C889" s="198"/>
      <c r="D889" s="248"/>
      <c r="E889" s="266"/>
      <c r="F889" s="90"/>
      <c r="H889" s="120"/>
    </row>
    <row r="890" spans="1:8" s="119" customFormat="1" ht="12.75" x14ac:dyDescent="0.2">
      <c r="A890" s="196"/>
      <c r="B890" s="197"/>
      <c r="C890" s="198"/>
      <c r="D890" s="248"/>
      <c r="E890" s="266"/>
      <c r="F890" s="90"/>
      <c r="H890" s="120"/>
    </row>
    <row r="891" spans="1:8" s="119" customFormat="1" ht="12.75" x14ac:dyDescent="0.2">
      <c r="A891" s="196"/>
      <c r="B891" s="197"/>
      <c r="C891" s="198"/>
      <c r="D891" s="248"/>
      <c r="E891" s="266"/>
      <c r="F891" s="90"/>
      <c r="H891" s="120"/>
    </row>
    <row r="892" spans="1:8" s="119" customFormat="1" ht="12.75" x14ac:dyDescent="0.2">
      <c r="A892" s="196"/>
      <c r="B892" s="197"/>
      <c r="C892" s="198"/>
      <c r="D892" s="248"/>
      <c r="E892" s="266"/>
      <c r="F892" s="90"/>
      <c r="H892" s="120"/>
    </row>
    <row r="893" spans="1:8" s="119" customFormat="1" ht="12.75" x14ac:dyDescent="0.2">
      <c r="A893" s="196"/>
      <c r="B893" s="197"/>
      <c r="C893" s="198"/>
      <c r="D893" s="248"/>
      <c r="E893" s="266"/>
      <c r="F893" s="90"/>
      <c r="H893" s="120"/>
    </row>
    <row r="894" spans="1:8" s="119" customFormat="1" ht="12.75" x14ac:dyDescent="0.2">
      <c r="A894" s="196"/>
      <c r="B894" s="197"/>
      <c r="C894" s="198"/>
      <c r="D894" s="248"/>
      <c r="E894" s="266"/>
      <c r="F894" s="90"/>
      <c r="H894" s="120"/>
    </row>
    <row r="895" spans="1:8" s="119" customFormat="1" ht="12.75" x14ac:dyDescent="0.2">
      <c r="A895" s="196"/>
      <c r="B895" s="197"/>
      <c r="C895" s="198"/>
      <c r="D895" s="248"/>
      <c r="E895" s="266"/>
      <c r="F895" s="90"/>
      <c r="H895" s="120"/>
    </row>
    <row r="896" spans="1:8" s="119" customFormat="1" ht="12.75" x14ac:dyDescent="0.2">
      <c r="A896" s="196"/>
      <c r="B896" s="197"/>
      <c r="C896" s="198"/>
      <c r="D896" s="248"/>
      <c r="E896" s="266"/>
      <c r="F896" s="90"/>
      <c r="H896" s="120"/>
    </row>
    <row r="897" spans="1:8" s="119" customFormat="1" ht="12.75" x14ac:dyDescent="0.2">
      <c r="A897" s="196"/>
      <c r="B897" s="197"/>
      <c r="C897" s="198"/>
      <c r="D897" s="248"/>
      <c r="E897" s="266"/>
      <c r="F897" s="90"/>
      <c r="H897" s="120"/>
    </row>
    <row r="898" spans="1:8" s="119" customFormat="1" ht="12.75" x14ac:dyDescent="0.2">
      <c r="A898" s="196"/>
      <c r="B898" s="197"/>
      <c r="C898" s="198"/>
      <c r="D898" s="248"/>
      <c r="E898" s="266"/>
      <c r="F898" s="90"/>
      <c r="H898" s="120"/>
    </row>
    <row r="899" spans="1:8" s="119" customFormat="1" ht="12.75" x14ac:dyDescent="0.2">
      <c r="A899" s="196"/>
      <c r="B899" s="197"/>
      <c r="C899" s="198"/>
      <c r="D899" s="248"/>
      <c r="E899" s="266"/>
      <c r="F899" s="90"/>
      <c r="H899" s="120"/>
    </row>
    <row r="900" spans="1:8" s="119" customFormat="1" ht="12.75" x14ac:dyDescent="0.2">
      <c r="A900" s="196"/>
      <c r="B900" s="197"/>
      <c r="C900" s="198"/>
      <c r="D900" s="248"/>
      <c r="E900" s="266"/>
      <c r="F900" s="90"/>
      <c r="H900" s="120"/>
    </row>
    <row r="901" spans="1:8" s="119" customFormat="1" ht="12.75" x14ac:dyDescent="0.2">
      <c r="A901" s="196"/>
      <c r="B901" s="197"/>
      <c r="C901" s="198"/>
      <c r="D901" s="248"/>
      <c r="E901" s="266"/>
      <c r="F901" s="90"/>
      <c r="H901" s="120"/>
    </row>
    <row r="902" spans="1:8" s="119" customFormat="1" ht="12.75" x14ac:dyDescent="0.2">
      <c r="A902" s="196"/>
      <c r="B902" s="197"/>
      <c r="C902" s="198"/>
      <c r="D902" s="248"/>
      <c r="E902" s="266"/>
      <c r="F902" s="90"/>
      <c r="H902" s="120"/>
    </row>
    <row r="903" spans="1:8" s="119" customFormat="1" ht="12.75" x14ac:dyDescent="0.2">
      <c r="A903" s="196"/>
      <c r="B903" s="197"/>
      <c r="C903" s="198"/>
      <c r="D903" s="248"/>
      <c r="E903" s="266"/>
      <c r="F903" s="90"/>
      <c r="H903" s="120"/>
    </row>
    <row r="904" spans="1:8" s="119" customFormat="1" ht="12.75" x14ac:dyDescent="0.2">
      <c r="A904" s="196"/>
      <c r="B904" s="197"/>
      <c r="C904" s="198"/>
      <c r="D904" s="248"/>
      <c r="E904" s="266"/>
      <c r="F904" s="90"/>
      <c r="H904" s="120"/>
    </row>
    <row r="905" spans="1:8" s="119" customFormat="1" ht="12.75" x14ac:dyDescent="0.2">
      <c r="A905" s="196"/>
      <c r="B905" s="197"/>
      <c r="C905" s="198"/>
      <c r="D905" s="248"/>
      <c r="E905" s="266"/>
      <c r="F905" s="90"/>
      <c r="H905" s="120"/>
    </row>
    <row r="906" spans="1:8" s="119" customFormat="1" ht="12.75" x14ac:dyDescent="0.2">
      <c r="A906" s="196"/>
      <c r="B906" s="197"/>
      <c r="C906" s="198"/>
      <c r="D906" s="248"/>
      <c r="E906" s="266"/>
      <c r="F906" s="90"/>
      <c r="H906" s="120"/>
    </row>
    <row r="907" spans="1:8" s="119" customFormat="1" ht="12.75" x14ac:dyDescent="0.2">
      <c r="A907" s="196"/>
      <c r="B907" s="197"/>
      <c r="C907" s="198"/>
      <c r="D907" s="248"/>
      <c r="E907" s="266"/>
      <c r="F907" s="90"/>
      <c r="H907" s="120"/>
    </row>
    <row r="908" spans="1:8" s="119" customFormat="1" ht="12.75" x14ac:dyDescent="0.2">
      <c r="A908" s="196"/>
      <c r="B908" s="197"/>
      <c r="C908" s="198"/>
      <c r="D908" s="248"/>
      <c r="E908" s="266"/>
      <c r="F908" s="90"/>
      <c r="H908" s="120"/>
    </row>
    <row r="909" spans="1:8" s="119" customFormat="1" ht="12.75" x14ac:dyDescent="0.2">
      <c r="A909" s="196"/>
      <c r="B909" s="197"/>
      <c r="C909" s="198"/>
      <c r="D909" s="248"/>
      <c r="E909" s="266"/>
      <c r="F909" s="90"/>
      <c r="H909" s="120"/>
    </row>
    <row r="910" spans="1:8" s="119" customFormat="1" ht="12.75" x14ac:dyDescent="0.2">
      <c r="A910" s="196"/>
      <c r="B910" s="197"/>
      <c r="C910" s="198"/>
      <c r="D910" s="248"/>
      <c r="E910" s="266"/>
      <c r="F910" s="90"/>
      <c r="H910" s="120"/>
    </row>
    <row r="911" spans="1:8" s="119" customFormat="1" ht="12.75" x14ac:dyDescent="0.2">
      <c r="A911" s="196"/>
      <c r="B911" s="197"/>
      <c r="C911" s="198"/>
      <c r="D911" s="248"/>
      <c r="E911" s="266"/>
      <c r="F911" s="90"/>
      <c r="H911" s="120"/>
    </row>
    <row r="912" spans="1:8" s="119" customFormat="1" ht="12.75" x14ac:dyDescent="0.2">
      <c r="A912" s="196"/>
      <c r="B912" s="197"/>
      <c r="C912" s="198"/>
      <c r="D912" s="248"/>
      <c r="E912" s="266"/>
      <c r="F912" s="90"/>
      <c r="H912" s="120"/>
    </row>
    <row r="913" spans="1:8" s="119" customFormat="1" ht="12.75" x14ac:dyDescent="0.2">
      <c r="A913" s="196"/>
      <c r="B913" s="197"/>
      <c r="C913" s="198"/>
      <c r="D913" s="248"/>
      <c r="E913" s="266"/>
      <c r="F913" s="90"/>
      <c r="H913" s="120"/>
    </row>
    <row r="914" spans="1:8" s="119" customFormat="1" ht="12.75" x14ac:dyDescent="0.2">
      <c r="A914" s="196"/>
      <c r="B914" s="197"/>
      <c r="C914" s="198"/>
      <c r="D914" s="248"/>
      <c r="E914" s="266"/>
      <c r="F914" s="90"/>
      <c r="H914" s="120"/>
    </row>
    <row r="915" spans="1:8" s="119" customFormat="1" ht="12.75" x14ac:dyDescent="0.2">
      <c r="A915" s="196"/>
      <c r="B915" s="197"/>
      <c r="C915" s="198"/>
      <c r="D915" s="248"/>
      <c r="E915" s="266"/>
      <c r="F915" s="90"/>
      <c r="H915" s="120"/>
    </row>
    <row r="916" spans="1:8" s="119" customFormat="1" ht="12.75" x14ac:dyDescent="0.2">
      <c r="A916" s="196"/>
      <c r="B916" s="197"/>
      <c r="C916" s="198"/>
      <c r="D916" s="248"/>
      <c r="E916" s="266"/>
      <c r="F916" s="90"/>
      <c r="H916" s="120"/>
    </row>
    <row r="917" spans="1:8" s="119" customFormat="1" ht="12.75" x14ac:dyDescent="0.2">
      <c r="A917" s="196"/>
      <c r="B917" s="197"/>
      <c r="C917" s="198"/>
      <c r="D917" s="248"/>
      <c r="E917" s="266"/>
      <c r="F917" s="90"/>
      <c r="H917" s="120"/>
    </row>
    <row r="918" spans="1:8" s="119" customFormat="1" ht="12.75" x14ac:dyDescent="0.2">
      <c r="A918" s="196"/>
      <c r="B918" s="197"/>
      <c r="C918" s="198"/>
      <c r="D918" s="248"/>
      <c r="E918" s="266"/>
      <c r="F918" s="90"/>
      <c r="H918" s="120"/>
    </row>
    <row r="919" spans="1:8" s="119" customFormat="1" ht="12.75" x14ac:dyDescent="0.2">
      <c r="A919" s="196"/>
      <c r="B919" s="197"/>
      <c r="C919" s="198"/>
      <c r="D919" s="248"/>
      <c r="E919" s="266"/>
      <c r="F919" s="90"/>
      <c r="H919" s="120"/>
    </row>
    <row r="920" spans="1:8" s="119" customFormat="1" ht="12.75" x14ac:dyDescent="0.2">
      <c r="A920" s="196"/>
      <c r="B920" s="197"/>
      <c r="C920" s="198"/>
      <c r="D920" s="248"/>
      <c r="E920" s="266"/>
      <c r="F920" s="90"/>
      <c r="H920" s="120"/>
    </row>
    <row r="921" spans="1:8" s="119" customFormat="1" ht="12.75" x14ac:dyDescent="0.2">
      <c r="A921" s="196"/>
      <c r="B921" s="197"/>
      <c r="C921" s="198"/>
      <c r="D921" s="248"/>
      <c r="E921" s="266"/>
      <c r="F921" s="90"/>
      <c r="H921" s="120"/>
    </row>
    <row r="922" spans="1:8" s="119" customFormat="1" ht="12.75" x14ac:dyDescent="0.2">
      <c r="A922" s="196"/>
      <c r="B922" s="197"/>
      <c r="C922" s="198"/>
      <c r="D922" s="248"/>
      <c r="E922" s="266"/>
      <c r="F922" s="90"/>
      <c r="H922" s="120"/>
    </row>
    <row r="923" spans="1:8" s="119" customFormat="1" ht="12.75" x14ac:dyDescent="0.2">
      <c r="A923" s="196"/>
      <c r="B923" s="197"/>
      <c r="C923" s="198"/>
      <c r="D923" s="248"/>
      <c r="E923" s="266"/>
      <c r="F923" s="90"/>
      <c r="H923" s="120"/>
    </row>
    <row r="924" spans="1:8" s="119" customFormat="1" ht="12.75" x14ac:dyDescent="0.2">
      <c r="A924" s="196"/>
      <c r="B924" s="197"/>
      <c r="C924" s="198"/>
      <c r="D924" s="248"/>
      <c r="E924" s="266"/>
      <c r="F924" s="90"/>
      <c r="H924" s="120"/>
    </row>
    <row r="925" spans="1:8" s="119" customFormat="1" ht="12.75" x14ac:dyDescent="0.2">
      <c r="A925" s="196"/>
      <c r="B925" s="197"/>
      <c r="C925" s="198"/>
      <c r="D925" s="248"/>
      <c r="E925" s="266"/>
      <c r="F925" s="90"/>
      <c r="H925" s="120"/>
    </row>
    <row r="926" spans="1:8" s="119" customFormat="1" ht="12.75" x14ac:dyDescent="0.2">
      <c r="A926" s="196"/>
      <c r="B926" s="197"/>
      <c r="C926" s="198"/>
      <c r="D926" s="248"/>
      <c r="E926" s="266"/>
      <c r="F926" s="90"/>
      <c r="H926" s="120"/>
    </row>
    <row r="927" spans="1:8" s="119" customFormat="1" ht="12.75" x14ac:dyDescent="0.2">
      <c r="A927" s="196"/>
      <c r="B927" s="197"/>
      <c r="C927" s="198"/>
      <c r="D927" s="248"/>
      <c r="E927" s="266"/>
      <c r="F927" s="90"/>
      <c r="H927" s="120"/>
    </row>
    <row r="928" spans="1:8" s="119" customFormat="1" ht="12.75" x14ac:dyDescent="0.2">
      <c r="A928" s="196"/>
      <c r="B928" s="197"/>
      <c r="C928" s="198"/>
      <c r="D928" s="248"/>
      <c r="E928" s="266"/>
      <c r="F928" s="90"/>
      <c r="H928" s="120"/>
    </row>
    <row r="929" spans="1:8" s="119" customFormat="1" ht="12.75" x14ac:dyDescent="0.2">
      <c r="A929" s="196"/>
      <c r="B929" s="197"/>
      <c r="C929" s="198"/>
      <c r="D929" s="248"/>
      <c r="E929" s="266"/>
      <c r="F929" s="90"/>
      <c r="H929" s="120"/>
    </row>
    <row r="930" spans="1:8" s="119" customFormat="1" ht="12.75" x14ac:dyDescent="0.2">
      <c r="A930" s="196"/>
      <c r="B930" s="197"/>
      <c r="C930" s="198"/>
      <c r="D930" s="248"/>
      <c r="E930" s="266"/>
      <c r="F930" s="90"/>
      <c r="H930" s="120"/>
    </row>
    <row r="931" spans="1:8" s="119" customFormat="1" ht="12.75" x14ac:dyDescent="0.2">
      <c r="A931" s="196"/>
      <c r="B931" s="197"/>
      <c r="C931" s="198"/>
      <c r="D931" s="248"/>
      <c r="E931" s="266"/>
      <c r="F931" s="90"/>
      <c r="H931" s="120"/>
    </row>
    <row r="932" spans="1:8" s="119" customFormat="1" ht="12.75" x14ac:dyDescent="0.2">
      <c r="A932" s="196"/>
      <c r="B932" s="197"/>
      <c r="C932" s="198"/>
      <c r="D932" s="248"/>
      <c r="E932" s="266"/>
      <c r="F932" s="90"/>
      <c r="H932" s="120"/>
    </row>
    <row r="933" spans="1:8" s="119" customFormat="1" ht="12.75" x14ac:dyDescent="0.2">
      <c r="A933" s="196"/>
      <c r="B933" s="197"/>
      <c r="C933" s="198"/>
      <c r="D933" s="248"/>
      <c r="E933" s="266"/>
      <c r="F933" s="90"/>
      <c r="H933" s="120"/>
    </row>
    <row r="934" spans="1:8" s="119" customFormat="1" ht="12.75" x14ac:dyDescent="0.2">
      <c r="A934" s="196"/>
      <c r="B934" s="197"/>
      <c r="C934" s="198"/>
      <c r="D934" s="248"/>
      <c r="E934" s="266"/>
      <c r="F934" s="90"/>
      <c r="H934" s="120"/>
    </row>
    <row r="935" spans="1:8" s="119" customFormat="1" ht="12.75" x14ac:dyDescent="0.2">
      <c r="A935" s="196"/>
      <c r="B935" s="197"/>
      <c r="C935" s="198"/>
      <c r="D935" s="248"/>
      <c r="E935" s="266"/>
      <c r="F935" s="90"/>
      <c r="H935" s="120"/>
    </row>
    <row r="936" spans="1:8" s="119" customFormat="1" ht="12.75" x14ac:dyDescent="0.2">
      <c r="A936" s="196"/>
      <c r="B936" s="197"/>
      <c r="C936" s="198"/>
      <c r="D936" s="248"/>
      <c r="E936" s="266"/>
      <c r="F936" s="90"/>
      <c r="H936" s="120"/>
    </row>
    <row r="937" spans="1:8" s="119" customFormat="1" ht="12.75" x14ac:dyDescent="0.2">
      <c r="A937" s="196"/>
      <c r="B937" s="197"/>
      <c r="C937" s="198"/>
      <c r="D937" s="248"/>
      <c r="E937" s="266"/>
      <c r="F937" s="90"/>
      <c r="H937" s="120"/>
    </row>
    <row r="938" spans="1:8" s="119" customFormat="1" ht="12.75" x14ac:dyDescent="0.2">
      <c r="A938" s="196"/>
      <c r="B938" s="197"/>
      <c r="C938" s="198"/>
      <c r="D938" s="248"/>
      <c r="E938" s="266"/>
      <c r="F938" s="90"/>
      <c r="H938" s="120"/>
    </row>
    <row r="939" spans="1:8" s="119" customFormat="1" ht="12.75" x14ac:dyDescent="0.2">
      <c r="A939" s="196"/>
      <c r="B939" s="197"/>
      <c r="C939" s="198"/>
      <c r="D939" s="248"/>
      <c r="E939" s="266"/>
      <c r="F939" s="90"/>
      <c r="H939" s="120"/>
    </row>
    <row r="940" spans="1:8" s="119" customFormat="1" ht="12.75" x14ac:dyDescent="0.2">
      <c r="A940" s="196"/>
      <c r="B940" s="197"/>
      <c r="C940" s="198"/>
      <c r="D940" s="248"/>
      <c r="E940" s="266"/>
      <c r="F940" s="90"/>
      <c r="H940" s="120"/>
    </row>
    <row r="941" spans="1:8" s="119" customFormat="1" ht="12.75" x14ac:dyDescent="0.2">
      <c r="A941" s="196"/>
      <c r="B941" s="197"/>
      <c r="C941" s="198"/>
      <c r="D941" s="248"/>
      <c r="E941" s="266"/>
      <c r="F941" s="90"/>
      <c r="H941" s="120"/>
    </row>
    <row r="942" spans="1:8" s="119" customFormat="1" ht="12.75" x14ac:dyDescent="0.2">
      <c r="A942" s="196"/>
      <c r="B942" s="197"/>
      <c r="C942" s="198"/>
      <c r="D942" s="248"/>
      <c r="E942" s="266"/>
      <c r="F942" s="90"/>
      <c r="H942" s="120"/>
    </row>
    <row r="943" spans="1:8" s="119" customFormat="1" ht="12.75" x14ac:dyDescent="0.2">
      <c r="A943" s="196"/>
      <c r="B943" s="197"/>
      <c r="C943" s="198"/>
      <c r="D943" s="248"/>
      <c r="E943" s="266"/>
      <c r="F943" s="90"/>
      <c r="H943" s="120"/>
    </row>
    <row r="944" spans="1:8" s="119" customFormat="1" ht="12.75" x14ac:dyDescent="0.2">
      <c r="A944" s="196"/>
      <c r="B944" s="197"/>
      <c r="C944" s="198"/>
      <c r="D944" s="248"/>
      <c r="E944" s="266"/>
      <c r="F944" s="90"/>
      <c r="H944" s="120"/>
    </row>
    <row r="945" spans="1:8" s="119" customFormat="1" ht="12.75" x14ac:dyDescent="0.2">
      <c r="A945" s="196"/>
      <c r="B945" s="197"/>
      <c r="C945" s="198"/>
      <c r="D945" s="248"/>
      <c r="E945" s="266"/>
      <c r="F945" s="90"/>
      <c r="H945" s="120"/>
    </row>
    <row r="946" spans="1:8" s="119" customFormat="1" ht="12.75" x14ac:dyDescent="0.2">
      <c r="A946" s="196"/>
      <c r="B946" s="197"/>
      <c r="C946" s="198"/>
      <c r="D946" s="248"/>
      <c r="E946" s="266"/>
      <c r="F946" s="90"/>
      <c r="H946" s="120"/>
    </row>
    <row r="947" spans="1:8" s="119" customFormat="1" ht="12.75" x14ac:dyDescent="0.2">
      <c r="A947" s="196"/>
      <c r="B947" s="197"/>
      <c r="C947" s="198"/>
      <c r="D947" s="248"/>
      <c r="E947" s="266"/>
      <c r="F947" s="90"/>
      <c r="H947" s="120"/>
    </row>
    <row r="948" spans="1:8" s="119" customFormat="1" ht="12.75" x14ac:dyDescent="0.2">
      <c r="A948" s="196"/>
      <c r="B948" s="197"/>
      <c r="C948" s="198"/>
      <c r="D948" s="248"/>
      <c r="E948" s="266"/>
      <c r="F948" s="90"/>
      <c r="H948" s="120"/>
    </row>
    <row r="949" spans="1:8" s="119" customFormat="1" ht="12.75" x14ac:dyDescent="0.2">
      <c r="A949" s="196"/>
      <c r="B949" s="197"/>
      <c r="C949" s="198"/>
      <c r="D949" s="248"/>
      <c r="E949" s="266"/>
      <c r="F949" s="90"/>
      <c r="H949" s="120"/>
    </row>
    <row r="950" spans="1:8" s="119" customFormat="1" ht="12.75" x14ac:dyDescent="0.2">
      <c r="A950" s="196"/>
      <c r="B950" s="197"/>
      <c r="C950" s="198"/>
      <c r="D950" s="248"/>
      <c r="E950" s="266"/>
      <c r="F950" s="90"/>
      <c r="H950" s="120"/>
    </row>
    <row r="951" spans="1:8" s="119" customFormat="1" ht="12.75" x14ac:dyDescent="0.2">
      <c r="A951" s="196"/>
      <c r="B951" s="197"/>
      <c r="C951" s="198"/>
      <c r="D951" s="248"/>
      <c r="E951" s="266"/>
      <c r="F951" s="90"/>
      <c r="H951" s="120"/>
    </row>
    <row r="952" spans="1:8" s="119" customFormat="1" ht="12.75" x14ac:dyDescent="0.2">
      <c r="A952" s="196"/>
      <c r="B952" s="197"/>
      <c r="C952" s="198"/>
      <c r="D952" s="248"/>
      <c r="E952" s="266"/>
      <c r="F952" s="90"/>
      <c r="H952" s="120"/>
    </row>
    <row r="953" spans="1:8" s="119" customFormat="1" ht="12.75" x14ac:dyDescent="0.2">
      <c r="A953" s="196"/>
      <c r="B953" s="197"/>
      <c r="C953" s="198"/>
      <c r="D953" s="248"/>
      <c r="E953" s="266"/>
      <c r="F953" s="90"/>
      <c r="H953" s="120"/>
    </row>
    <row r="954" spans="1:8" s="119" customFormat="1" ht="12.75" x14ac:dyDescent="0.2">
      <c r="A954" s="196"/>
      <c r="B954" s="197"/>
      <c r="C954" s="198"/>
      <c r="D954" s="248"/>
      <c r="E954" s="266"/>
      <c r="F954" s="90"/>
      <c r="H954" s="120"/>
    </row>
    <row r="955" spans="1:8" s="119" customFormat="1" ht="12.75" x14ac:dyDescent="0.2">
      <c r="A955" s="196"/>
      <c r="B955" s="197"/>
      <c r="C955" s="198"/>
      <c r="D955" s="248"/>
      <c r="E955" s="266"/>
      <c r="F955" s="90"/>
      <c r="H955" s="120"/>
    </row>
    <row r="956" spans="1:8" s="119" customFormat="1" ht="12.75" x14ac:dyDescent="0.2">
      <c r="A956" s="196"/>
      <c r="B956" s="197"/>
      <c r="C956" s="198"/>
      <c r="D956" s="248"/>
      <c r="E956" s="266"/>
      <c r="F956" s="90"/>
      <c r="H956" s="120"/>
    </row>
    <row r="957" spans="1:8" s="119" customFormat="1" ht="12.75" x14ac:dyDescent="0.2">
      <c r="A957" s="196"/>
      <c r="B957" s="197"/>
      <c r="C957" s="198"/>
      <c r="D957" s="248"/>
      <c r="E957" s="266"/>
      <c r="F957" s="90"/>
      <c r="H957" s="120"/>
    </row>
    <row r="958" spans="1:8" s="119" customFormat="1" ht="12.75" x14ac:dyDescent="0.2">
      <c r="A958" s="196"/>
      <c r="B958" s="197"/>
      <c r="C958" s="198"/>
      <c r="D958" s="248"/>
      <c r="E958" s="266"/>
      <c r="F958" s="90"/>
      <c r="H958" s="120"/>
    </row>
    <row r="959" spans="1:8" s="119" customFormat="1" ht="12.75" x14ac:dyDescent="0.2">
      <c r="A959" s="196"/>
      <c r="B959" s="197"/>
      <c r="C959" s="198"/>
      <c r="D959" s="248"/>
      <c r="E959" s="266"/>
      <c r="F959" s="90"/>
      <c r="H959" s="120"/>
    </row>
    <row r="960" spans="1:8" s="119" customFormat="1" ht="12.75" x14ac:dyDescent="0.2">
      <c r="A960" s="196"/>
      <c r="B960" s="197"/>
      <c r="C960" s="198"/>
      <c r="D960" s="248"/>
      <c r="E960" s="266"/>
      <c r="F960" s="90"/>
      <c r="H960" s="120"/>
    </row>
    <row r="961" spans="1:8" s="119" customFormat="1" ht="12.75" x14ac:dyDescent="0.2">
      <c r="A961" s="196"/>
      <c r="B961" s="197"/>
      <c r="C961" s="198"/>
      <c r="D961" s="248"/>
      <c r="E961" s="266"/>
      <c r="F961" s="90"/>
      <c r="H961" s="120"/>
    </row>
    <row r="962" spans="1:8" s="119" customFormat="1" ht="12.75" x14ac:dyDescent="0.2">
      <c r="A962" s="196"/>
      <c r="B962" s="197"/>
      <c r="C962" s="198"/>
      <c r="D962" s="248"/>
      <c r="E962" s="266"/>
      <c r="F962" s="90"/>
      <c r="H962" s="120"/>
    </row>
    <row r="963" spans="1:8" s="119" customFormat="1" ht="12.75" x14ac:dyDescent="0.2">
      <c r="A963" s="196"/>
      <c r="B963" s="197"/>
      <c r="C963" s="198"/>
      <c r="D963" s="248"/>
      <c r="E963" s="266"/>
      <c r="F963" s="90"/>
      <c r="H963" s="120"/>
    </row>
    <row r="964" spans="1:8" s="119" customFormat="1" ht="12.75" x14ac:dyDescent="0.2">
      <c r="A964" s="196"/>
      <c r="B964" s="197"/>
      <c r="C964" s="198"/>
      <c r="D964" s="248"/>
      <c r="E964" s="266"/>
      <c r="F964" s="90"/>
      <c r="H964" s="120"/>
    </row>
    <row r="965" spans="1:8" s="119" customFormat="1" ht="12.75" x14ac:dyDescent="0.2">
      <c r="A965" s="196"/>
      <c r="B965" s="197"/>
      <c r="C965" s="198"/>
      <c r="D965" s="248"/>
      <c r="E965" s="266"/>
      <c r="F965" s="90"/>
      <c r="H965" s="120"/>
    </row>
    <row r="966" spans="1:8" s="119" customFormat="1" ht="12.75" x14ac:dyDescent="0.2">
      <c r="A966" s="196"/>
      <c r="B966" s="197"/>
      <c r="C966" s="198"/>
      <c r="D966" s="248"/>
      <c r="E966" s="266"/>
      <c r="F966" s="90"/>
      <c r="H966" s="120"/>
    </row>
    <row r="967" spans="1:8" s="119" customFormat="1" ht="12.75" x14ac:dyDescent="0.2">
      <c r="A967" s="196"/>
      <c r="B967" s="197"/>
      <c r="C967" s="198"/>
      <c r="D967" s="248"/>
      <c r="E967" s="266"/>
      <c r="F967" s="90"/>
      <c r="H967" s="120"/>
    </row>
    <row r="968" spans="1:8" s="119" customFormat="1" ht="12.75" x14ac:dyDescent="0.2">
      <c r="A968" s="196"/>
      <c r="B968" s="197"/>
      <c r="C968" s="198"/>
      <c r="D968" s="248"/>
      <c r="E968" s="266"/>
      <c r="F968" s="90"/>
      <c r="H968" s="120"/>
    </row>
    <row r="969" spans="1:8" s="119" customFormat="1" ht="12.75" x14ac:dyDescent="0.2">
      <c r="A969" s="196"/>
      <c r="B969" s="197"/>
      <c r="C969" s="198"/>
      <c r="D969" s="248"/>
      <c r="E969" s="266"/>
      <c r="F969" s="90"/>
      <c r="H969" s="120"/>
    </row>
    <row r="970" spans="1:8" s="119" customFormat="1" ht="12.75" x14ac:dyDescent="0.2">
      <c r="A970" s="196"/>
      <c r="B970" s="197"/>
      <c r="C970" s="198"/>
      <c r="D970" s="248"/>
      <c r="E970" s="266"/>
      <c r="F970" s="90"/>
      <c r="H970" s="120"/>
    </row>
    <row r="971" spans="1:8" s="119" customFormat="1" ht="12.75" x14ac:dyDescent="0.2">
      <c r="A971" s="196"/>
      <c r="B971" s="197"/>
      <c r="C971" s="198"/>
      <c r="D971" s="248"/>
      <c r="E971" s="266"/>
      <c r="F971" s="90"/>
      <c r="H971" s="120"/>
    </row>
    <row r="972" spans="1:8" s="119" customFormat="1" ht="12.75" x14ac:dyDescent="0.2">
      <c r="A972" s="196"/>
      <c r="B972" s="197"/>
      <c r="C972" s="198"/>
      <c r="D972" s="248"/>
      <c r="E972" s="266"/>
      <c r="F972" s="90"/>
      <c r="H972" s="120"/>
    </row>
    <row r="973" spans="1:8" s="119" customFormat="1" ht="12.75" x14ac:dyDescent="0.2">
      <c r="A973" s="196"/>
      <c r="B973" s="197"/>
      <c r="C973" s="198"/>
      <c r="D973" s="248"/>
      <c r="E973" s="266"/>
      <c r="F973" s="90"/>
      <c r="H973" s="120"/>
    </row>
    <row r="974" spans="1:8" s="119" customFormat="1" ht="12.75" x14ac:dyDescent="0.2">
      <c r="A974" s="196"/>
      <c r="B974" s="197"/>
      <c r="C974" s="198"/>
      <c r="D974" s="248"/>
      <c r="E974" s="266"/>
      <c r="F974" s="90"/>
      <c r="H974" s="120"/>
    </row>
    <row r="975" spans="1:8" s="119" customFormat="1" ht="12.75" x14ac:dyDescent="0.2">
      <c r="A975" s="196"/>
      <c r="B975" s="197"/>
      <c r="C975" s="198"/>
      <c r="D975" s="248"/>
      <c r="E975" s="266"/>
      <c r="F975" s="90"/>
      <c r="H975" s="120"/>
    </row>
    <row r="976" spans="1:8" s="119" customFormat="1" ht="12.75" x14ac:dyDescent="0.2">
      <c r="A976" s="196"/>
      <c r="B976" s="197"/>
      <c r="C976" s="198"/>
      <c r="D976" s="248"/>
      <c r="E976" s="266"/>
      <c r="F976" s="90"/>
      <c r="H976" s="120"/>
    </row>
    <row r="977" spans="1:8" s="119" customFormat="1" ht="12.75" x14ac:dyDescent="0.2">
      <c r="A977" s="196"/>
      <c r="B977" s="197"/>
      <c r="C977" s="198"/>
      <c r="D977" s="248"/>
      <c r="E977" s="266"/>
      <c r="F977" s="90"/>
      <c r="H977" s="120"/>
    </row>
    <row r="978" spans="1:8" s="119" customFormat="1" ht="12.75" x14ac:dyDescent="0.2">
      <c r="A978" s="196"/>
      <c r="B978" s="197"/>
      <c r="C978" s="198"/>
      <c r="D978" s="248"/>
      <c r="E978" s="266"/>
      <c r="F978" s="90"/>
      <c r="H978" s="120"/>
    </row>
    <row r="979" spans="1:8" s="119" customFormat="1" ht="12.75" x14ac:dyDescent="0.2">
      <c r="A979" s="196"/>
      <c r="B979" s="197"/>
      <c r="C979" s="198"/>
      <c r="D979" s="248"/>
      <c r="E979" s="266"/>
      <c r="F979" s="90"/>
      <c r="H979" s="120"/>
    </row>
    <row r="980" spans="1:8" s="119" customFormat="1" ht="12.75" x14ac:dyDescent="0.2">
      <c r="A980" s="196"/>
      <c r="B980" s="197"/>
      <c r="C980" s="198"/>
      <c r="D980" s="248"/>
      <c r="E980" s="266"/>
      <c r="F980" s="90"/>
      <c r="H980" s="120"/>
    </row>
    <row r="981" spans="1:8" s="119" customFormat="1" ht="12.75" x14ac:dyDescent="0.2">
      <c r="A981" s="196"/>
      <c r="B981" s="197"/>
      <c r="C981" s="198"/>
      <c r="D981" s="248"/>
      <c r="E981" s="266"/>
      <c r="F981" s="90"/>
      <c r="H981" s="120"/>
    </row>
    <row r="982" spans="1:8" s="119" customFormat="1" ht="12.75" x14ac:dyDescent="0.2">
      <c r="A982" s="196"/>
      <c r="B982" s="197"/>
      <c r="C982" s="198"/>
      <c r="D982" s="248"/>
      <c r="E982" s="266"/>
      <c r="F982" s="90"/>
      <c r="H982" s="120"/>
    </row>
    <row r="983" spans="1:8" s="119" customFormat="1" ht="12.75" x14ac:dyDescent="0.2">
      <c r="A983" s="196"/>
      <c r="B983" s="197"/>
      <c r="C983" s="198"/>
      <c r="D983" s="248"/>
      <c r="E983" s="266"/>
      <c r="F983" s="90"/>
      <c r="H983" s="120"/>
    </row>
    <row r="984" spans="1:8" s="119" customFormat="1" ht="12.75" x14ac:dyDescent="0.2">
      <c r="A984" s="196"/>
      <c r="B984" s="197"/>
      <c r="C984" s="198"/>
      <c r="D984" s="248"/>
      <c r="E984" s="266"/>
      <c r="F984" s="90"/>
      <c r="H984" s="120"/>
    </row>
    <row r="985" spans="1:8" s="119" customFormat="1" ht="12.75" x14ac:dyDescent="0.2">
      <c r="A985" s="196"/>
      <c r="B985" s="197"/>
      <c r="C985" s="198"/>
      <c r="D985" s="248"/>
      <c r="E985" s="266"/>
      <c r="F985" s="90"/>
      <c r="H985" s="120"/>
    </row>
    <row r="986" spans="1:8" s="119" customFormat="1" ht="12.75" x14ac:dyDescent="0.2">
      <c r="A986" s="196"/>
      <c r="B986" s="197"/>
      <c r="C986" s="198"/>
      <c r="D986" s="248"/>
      <c r="E986" s="266"/>
      <c r="F986" s="90"/>
      <c r="H986" s="120"/>
    </row>
    <row r="987" spans="1:8" s="119" customFormat="1" ht="12.75" x14ac:dyDescent="0.2">
      <c r="A987" s="196"/>
      <c r="B987" s="197"/>
      <c r="C987" s="198"/>
      <c r="D987" s="248"/>
      <c r="E987" s="266"/>
      <c r="F987" s="90"/>
      <c r="H987" s="120"/>
    </row>
    <row r="988" spans="1:8" s="119" customFormat="1" ht="12.75" x14ac:dyDescent="0.2">
      <c r="A988" s="196"/>
      <c r="B988" s="197"/>
      <c r="C988" s="198"/>
      <c r="D988" s="248"/>
      <c r="E988" s="266"/>
      <c r="F988" s="90"/>
      <c r="H988" s="120"/>
    </row>
    <row r="989" spans="1:8" s="119" customFormat="1" ht="12.75" x14ac:dyDescent="0.2">
      <c r="A989" s="196"/>
      <c r="B989" s="197"/>
      <c r="C989" s="198"/>
      <c r="D989" s="248"/>
      <c r="E989" s="266"/>
      <c r="F989" s="90"/>
      <c r="H989" s="120"/>
    </row>
    <row r="990" spans="1:8" s="119" customFormat="1" ht="12.75" x14ac:dyDescent="0.2">
      <c r="A990" s="196"/>
      <c r="B990" s="197"/>
      <c r="C990" s="198"/>
      <c r="D990" s="248"/>
      <c r="E990" s="266"/>
      <c r="F990" s="90"/>
      <c r="H990" s="120"/>
    </row>
    <row r="991" spans="1:8" s="119" customFormat="1" ht="12.75" x14ac:dyDescent="0.2">
      <c r="A991" s="196"/>
      <c r="B991" s="197"/>
      <c r="C991" s="198"/>
      <c r="D991" s="248"/>
      <c r="E991" s="266"/>
      <c r="F991" s="90"/>
      <c r="H991" s="120"/>
    </row>
    <row r="992" spans="1:8" s="119" customFormat="1" ht="12.75" x14ac:dyDescent="0.2">
      <c r="A992" s="196"/>
      <c r="B992" s="197"/>
      <c r="C992" s="198"/>
      <c r="D992" s="248"/>
      <c r="E992" s="266"/>
      <c r="F992" s="90"/>
      <c r="H992" s="120"/>
    </row>
    <row r="993" spans="1:8" s="119" customFormat="1" ht="12.75" x14ac:dyDescent="0.2">
      <c r="A993" s="196"/>
      <c r="B993" s="197"/>
      <c r="C993" s="198"/>
      <c r="D993" s="248"/>
      <c r="E993" s="266"/>
      <c r="F993" s="90"/>
      <c r="H993" s="120"/>
    </row>
    <row r="994" spans="1:8" s="119" customFormat="1" ht="12.75" x14ac:dyDescent="0.2">
      <c r="A994" s="196"/>
      <c r="B994" s="197"/>
      <c r="C994" s="198"/>
      <c r="D994" s="248"/>
      <c r="E994" s="266"/>
      <c r="F994" s="90"/>
      <c r="H994" s="120"/>
    </row>
    <row r="995" spans="1:8" s="119" customFormat="1" ht="12.75" x14ac:dyDescent="0.2">
      <c r="A995" s="196"/>
      <c r="B995" s="197"/>
      <c r="C995" s="198"/>
      <c r="D995" s="248"/>
      <c r="E995" s="266"/>
      <c r="F995" s="90"/>
      <c r="H995" s="120"/>
    </row>
    <row r="996" spans="1:8" s="119" customFormat="1" ht="12.75" x14ac:dyDescent="0.2">
      <c r="A996" s="196"/>
      <c r="B996" s="197"/>
      <c r="C996" s="198"/>
      <c r="D996" s="248"/>
      <c r="E996" s="266"/>
      <c r="F996" s="90"/>
      <c r="H996" s="120"/>
    </row>
    <row r="997" spans="1:8" s="119" customFormat="1" ht="12.75" x14ac:dyDescent="0.2">
      <c r="A997" s="196"/>
      <c r="B997" s="197"/>
      <c r="C997" s="198"/>
      <c r="D997" s="248"/>
      <c r="E997" s="266"/>
      <c r="F997" s="90"/>
      <c r="H997" s="120"/>
    </row>
    <row r="998" spans="1:8" s="119" customFormat="1" ht="12.75" x14ac:dyDescent="0.2">
      <c r="A998" s="196"/>
      <c r="B998" s="197"/>
      <c r="C998" s="198"/>
      <c r="D998" s="248"/>
      <c r="E998" s="266"/>
      <c r="F998" s="90"/>
      <c r="H998" s="120"/>
    </row>
    <row r="999" spans="1:8" s="119" customFormat="1" ht="12.75" x14ac:dyDescent="0.2">
      <c r="A999" s="196"/>
      <c r="B999" s="197"/>
      <c r="C999" s="198"/>
      <c r="D999" s="248"/>
      <c r="E999" s="266"/>
      <c r="F999" s="90"/>
      <c r="H999" s="120"/>
    </row>
    <row r="1000" spans="1:8" s="119" customFormat="1" ht="12.75" x14ac:dyDescent="0.2">
      <c r="A1000" s="196"/>
      <c r="B1000" s="197"/>
      <c r="C1000" s="198"/>
      <c r="D1000" s="248"/>
      <c r="E1000" s="266"/>
      <c r="F1000" s="90"/>
      <c r="H1000" s="120"/>
    </row>
    <row r="1001" spans="1:8" s="119" customFormat="1" ht="12.75" x14ac:dyDescent="0.2">
      <c r="A1001" s="196"/>
      <c r="B1001" s="197"/>
      <c r="C1001" s="198"/>
      <c r="D1001" s="248"/>
      <c r="E1001" s="266"/>
      <c r="F1001" s="90"/>
      <c r="H1001" s="120"/>
    </row>
    <row r="1002" spans="1:8" s="119" customFormat="1" ht="12.75" x14ac:dyDescent="0.2">
      <c r="A1002" s="196"/>
      <c r="B1002" s="197"/>
      <c r="C1002" s="198"/>
      <c r="D1002" s="248"/>
      <c r="E1002" s="266"/>
      <c r="F1002" s="90"/>
      <c r="H1002" s="120"/>
    </row>
    <row r="1003" spans="1:8" s="119" customFormat="1" ht="12.75" x14ac:dyDescent="0.2">
      <c r="A1003" s="196"/>
      <c r="B1003" s="197"/>
      <c r="C1003" s="198"/>
      <c r="D1003" s="248"/>
      <c r="E1003" s="266"/>
      <c r="F1003" s="90"/>
      <c r="H1003" s="120"/>
    </row>
    <row r="1004" spans="1:8" s="119" customFormat="1" ht="12.75" x14ac:dyDescent="0.2">
      <c r="A1004" s="196"/>
      <c r="B1004" s="197"/>
      <c r="C1004" s="198"/>
      <c r="D1004" s="248"/>
      <c r="E1004" s="266"/>
      <c r="F1004" s="90"/>
      <c r="H1004" s="120"/>
    </row>
    <row r="1005" spans="1:8" s="119" customFormat="1" ht="12.75" x14ac:dyDescent="0.2">
      <c r="A1005" s="196"/>
      <c r="B1005" s="197"/>
      <c r="C1005" s="198"/>
      <c r="D1005" s="248"/>
      <c r="E1005" s="266"/>
      <c r="F1005" s="90"/>
      <c r="H1005" s="120"/>
    </row>
    <row r="1006" spans="1:8" s="119" customFormat="1" ht="12.75" x14ac:dyDescent="0.2">
      <c r="A1006" s="196"/>
      <c r="B1006" s="197"/>
      <c r="C1006" s="198"/>
      <c r="D1006" s="248"/>
      <c r="E1006" s="266"/>
      <c r="F1006" s="90"/>
      <c r="H1006" s="120"/>
    </row>
    <row r="1007" spans="1:8" s="119" customFormat="1" ht="12.75" x14ac:dyDescent="0.2">
      <c r="A1007" s="196"/>
      <c r="B1007" s="197"/>
      <c r="C1007" s="198"/>
      <c r="D1007" s="248"/>
      <c r="E1007" s="266"/>
      <c r="F1007" s="90"/>
      <c r="H1007" s="120"/>
    </row>
    <row r="1008" spans="1:8" s="119" customFormat="1" ht="12.75" x14ac:dyDescent="0.2">
      <c r="A1008" s="196"/>
      <c r="B1008" s="197"/>
      <c r="C1008" s="198"/>
      <c r="D1008" s="248"/>
      <c r="E1008" s="266"/>
      <c r="F1008" s="90"/>
      <c r="H1008" s="120"/>
    </row>
    <row r="1009" spans="1:8" s="119" customFormat="1" ht="12.75" x14ac:dyDescent="0.2">
      <c r="A1009" s="196"/>
      <c r="B1009" s="197"/>
      <c r="C1009" s="198"/>
      <c r="D1009" s="248"/>
      <c r="E1009" s="266"/>
      <c r="F1009" s="90"/>
      <c r="H1009" s="120"/>
    </row>
    <row r="1010" spans="1:8" s="119" customFormat="1" ht="12.75" x14ac:dyDescent="0.2">
      <c r="A1010" s="196"/>
      <c r="B1010" s="197"/>
      <c r="C1010" s="198"/>
      <c r="D1010" s="248"/>
      <c r="E1010" s="266"/>
      <c r="F1010" s="90"/>
      <c r="H1010" s="120"/>
    </row>
    <row r="1011" spans="1:8" s="119" customFormat="1" ht="12.75" x14ac:dyDescent="0.2">
      <c r="A1011" s="196"/>
      <c r="B1011" s="197"/>
      <c r="C1011" s="198"/>
      <c r="D1011" s="248"/>
      <c r="E1011" s="266"/>
      <c r="F1011" s="90"/>
      <c r="H1011" s="120"/>
    </row>
    <row r="1012" spans="1:8" s="119" customFormat="1" ht="12.75" x14ac:dyDescent="0.2">
      <c r="A1012" s="196"/>
      <c r="B1012" s="197"/>
      <c r="C1012" s="198"/>
      <c r="D1012" s="248"/>
      <c r="E1012" s="266"/>
      <c r="F1012" s="90"/>
      <c r="H1012" s="120"/>
    </row>
    <row r="1013" spans="1:8" s="119" customFormat="1" ht="12.75" x14ac:dyDescent="0.2">
      <c r="A1013" s="196"/>
      <c r="B1013" s="197"/>
      <c r="C1013" s="198"/>
      <c r="D1013" s="248"/>
      <c r="E1013" s="266"/>
      <c r="F1013" s="90"/>
      <c r="H1013" s="120"/>
    </row>
    <row r="1014" spans="1:8" s="119" customFormat="1" ht="12.75" x14ac:dyDescent="0.2">
      <c r="A1014" s="196"/>
      <c r="B1014" s="197"/>
      <c r="C1014" s="198"/>
      <c r="D1014" s="248"/>
      <c r="E1014" s="266"/>
      <c r="F1014" s="90"/>
      <c r="H1014" s="120"/>
    </row>
    <row r="1015" spans="1:8" s="119" customFormat="1" ht="12.75" x14ac:dyDescent="0.2">
      <c r="A1015" s="196"/>
      <c r="B1015" s="197"/>
      <c r="C1015" s="198"/>
      <c r="D1015" s="248"/>
      <c r="E1015" s="266"/>
      <c r="F1015" s="90"/>
      <c r="H1015" s="120"/>
    </row>
    <row r="1016" spans="1:8" s="119" customFormat="1" ht="12.75" x14ac:dyDescent="0.2">
      <c r="A1016" s="196"/>
      <c r="B1016" s="197"/>
      <c r="C1016" s="198"/>
      <c r="D1016" s="248"/>
      <c r="E1016" s="266"/>
      <c r="F1016" s="90"/>
      <c r="H1016" s="120"/>
    </row>
    <row r="1017" spans="1:8" s="119" customFormat="1" ht="12.75" x14ac:dyDescent="0.2">
      <c r="A1017" s="196"/>
      <c r="B1017" s="197"/>
      <c r="C1017" s="198"/>
      <c r="D1017" s="248"/>
      <c r="E1017" s="266"/>
      <c r="F1017" s="90"/>
      <c r="H1017" s="120"/>
    </row>
    <row r="1018" spans="1:8" s="119" customFormat="1" ht="12.75" x14ac:dyDescent="0.2">
      <c r="A1018" s="196"/>
      <c r="B1018" s="197"/>
      <c r="C1018" s="198"/>
      <c r="D1018" s="248"/>
      <c r="E1018" s="266"/>
      <c r="F1018" s="90"/>
      <c r="H1018" s="120"/>
    </row>
    <row r="1019" spans="1:8" s="119" customFormat="1" ht="12.75" x14ac:dyDescent="0.2">
      <c r="A1019" s="196"/>
      <c r="B1019" s="197"/>
      <c r="C1019" s="198"/>
      <c r="D1019" s="248"/>
      <c r="E1019" s="266"/>
      <c r="F1019" s="90"/>
      <c r="H1019" s="120"/>
    </row>
    <row r="1020" spans="1:8" s="119" customFormat="1" ht="12.75" x14ac:dyDescent="0.2">
      <c r="A1020" s="196"/>
      <c r="B1020" s="197"/>
      <c r="C1020" s="198"/>
      <c r="D1020" s="248"/>
      <c r="E1020" s="266"/>
      <c r="F1020" s="90"/>
      <c r="H1020" s="120"/>
    </row>
    <row r="1021" spans="1:8" s="119" customFormat="1" ht="12.75" x14ac:dyDescent="0.2">
      <c r="A1021" s="196"/>
      <c r="B1021" s="197"/>
      <c r="C1021" s="198"/>
      <c r="D1021" s="248"/>
      <c r="E1021" s="266"/>
      <c r="F1021" s="90"/>
      <c r="H1021" s="120"/>
    </row>
    <row r="1022" spans="1:8" s="119" customFormat="1" ht="12.75" x14ac:dyDescent="0.2">
      <c r="A1022" s="196"/>
      <c r="B1022" s="197"/>
      <c r="C1022" s="198"/>
      <c r="D1022" s="248"/>
      <c r="E1022" s="266"/>
      <c r="F1022" s="90"/>
      <c r="H1022" s="120"/>
    </row>
    <row r="1023" spans="1:8" s="119" customFormat="1" ht="12.75" x14ac:dyDescent="0.2">
      <c r="A1023" s="196"/>
      <c r="B1023" s="197"/>
      <c r="C1023" s="198"/>
      <c r="D1023" s="248"/>
      <c r="E1023" s="266"/>
      <c r="F1023" s="90"/>
      <c r="H1023" s="120"/>
    </row>
    <row r="1024" spans="1:8" s="119" customFormat="1" ht="12.75" x14ac:dyDescent="0.2">
      <c r="A1024" s="196"/>
      <c r="B1024" s="197"/>
      <c r="C1024" s="198"/>
      <c r="D1024" s="248"/>
      <c r="E1024" s="266"/>
      <c r="F1024" s="90"/>
      <c r="H1024" s="120"/>
    </row>
    <row r="1025" spans="1:8" s="119" customFormat="1" ht="12.75" x14ac:dyDescent="0.2">
      <c r="A1025" s="196"/>
      <c r="B1025" s="197"/>
      <c r="C1025" s="198"/>
      <c r="D1025" s="248"/>
      <c r="E1025" s="266"/>
      <c r="F1025" s="90"/>
      <c r="H1025" s="120"/>
    </row>
    <row r="1026" spans="1:8" s="119" customFormat="1" ht="12.75" x14ac:dyDescent="0.2">
      <c r="A1026" s="196"/>
      <c r="B1026" s="197"/>
      <c r="C1026" s="198"/>
      <c r="D1026" s="248"/>
      <c r="E1026" s="266"/>
      <c r="F1026" s="90"/>
      <c r="H1026" s="120"/>
    </row>
    <row r="1027" spans="1:8" s="119" customFormat="1" ht="12.75" x14ac:dyDescent="0.2">
      <c r="A1027" s="196"/>
      <c r="B1027" s="197"/>
      <c r="C1027" s="198"/>
      <c r="D1027" s="248"/>
      <c r="E1027" s="266"/>
      <c r="F1027" s="90"/>
      <c r="H1027" s="120"/>
    </row>
    <row r="1028" spans="1:8" s="119" customFormat="1" ht="12.75" x14ac:dyDescent="0.2">
      <c r="A1028" s="196"/>
      <c r="B1028" s="197"/>
      <c r="C1028" s="198"/>
      <c r="D1028" s="248"/>
      <c r="E1028" s="266"/>
      <c r="F1028" s="90"/>
      <c r="H1028" s="120"/>
    </row>
    <row r="1029" spans="1:8" s="119" customFormat="1" ht="12.75" x14ac:dyDescent="0.2">
      <c r="A1029" s="196"/>
      <c r="B1029" s="197"/>
      <c r="C1029" s="198"/>
      <c r="D1029" s="248"/>
      <c r="E1029" s="266"/>
      <c r="F1029" s="90"/>
      <c r="H1029" s="120"/>
    </row>
    <row r="1030" spans="1:8" s="119" customFormat="1" ht="12.75" x14ac:dyDescent="0.2">
      <c r="A1030" s="196"/>
      <c r="B1030" s="197"/>
      <c r="C1030" s="198"/>
      <c r="D1030" s="248"/>
      <c r="E1030" s="266"/>
      <c r="F1030" s="90"/>
      <c r="H1030" s="120"/>
    </row>
    <row r="1031" spans="1:8" s="119" customFormat="1" ht="12.75" x14ac:dyDescent="0.2">
      <c r="A1031" s="196"/>
      <c r="B1031" s="197"/>
      <c r="C1031" s="198"/>
      <c r="D1031" s="248"/>
      <c r="E1031" s="266"/>
      <c r="F1031" s="90"/>
      <c r="H1031" s="120"/>
    </row>
    <row r="1032" spans="1:8" s="119" customFormat="1" ht="12.75" x14ac:dyDescent="0.2">
      <c r="A1032" s="196"/>
      <c r="B1032" s="197"/>
      <c r="C1032" s="198"/>
      <c r="D1032" s="248"/>
      <c r="E1032" s="266"/>
      <c r="F1032" s="90"/>
      <c r="H1032" s="120"/>
    </row>
    <row r="1033" spans="1:8" s="119" customFormat="1" ht="12.75" x14ac:dyDescent="0.2">
      <c r="A1033" s="196"/>
      <c r="B1033" s="197"/>
      <c r="C1033" s="198"/>
      <c r="D1033" s="248"/>
      <c r="E1033" s="266"/>
      <c r="F1033" s="90"/>
      <c r="H1033" s="120"/>
    </row>
    <row r="1034" spans="1:8" s="119" customFormat="1" ht="12.75" x14ac:dyDescent="0.2">
      <c r="A1034" s="196"/>
      <c r="B1034" s="197"/>
      <c r="C1034" s="198"/>
      <c r="D1034" s="248"/>
      <c r="E1034" s="266"/>
      <c r="F1034" s="90"/>
      <c r="H1034" s="120"/>
    </row>
    <row r="1035" spans="1:8" s="119" customFormat="1" ht="12.75" x14ac:dyDescent="0.2">
      <c r="A1035" s="196"/>
      <c r="B1035" s="197"/>
      <c r="C1035" s="198"/>
      <c r="D1035" s="248"/>
      <c r="E1035" s="266"/>
      <c r="F1035" s="90"/>
      <c r="H1035" s="120"/>
    </row>
    <row r="1036" spans="1:8" s="119" customFormat="1" ht="12.75" x14ac:dyDescent="0.2">
      <c r="A1036" s="196"/>
      <c r="B1036" s="197"/>
      <c r="C1036" s="198"/>
      <c r="D1036" s="248"/>
      <c r="E1036" s="266"/>
      <c r="F1036" s="90"/>
      <c r="H1036" s="120"/>
    </row>
    <row r="1037" spans="1:8" s="119" customFormat="1" ht="12.75" x14ac:dyDescent="0.2">
      <c r="A1037" s="196"/>
      <c r="B1037" s="197"/>
      <c r="C1037" s="198"/>
      <c r="D1037" s="248"/>
      <c r="E1037" s="266"/>
      <c r="F1037" s="90"/>
      <c r="H1037" s="120"/>
    </row>
    <row r="1038" spans="1:8" s="119" customFormat="1" ht="12.75" x14ac:dyDescent="0.2">
      <c r="A1038" s="207"/>
      <c r="B1038" s="197"/>
      <c r="C1038" s="198"/>
      <c r="D1038" s="248"/>
      <c r="E1038" s="266"/>
      <c r="F1038" s="90"/>
      <c r="H1038" s="120"/>
    </row>
    <row r="1039" spans="1:8" s="119" customFormat="1" ht="12.75" x14ac:dyDescent="0.2">
      <c r="A1039" s="207"/>
      <c r="B1039" s="197"/>
      <c r="C1039" s="198"/>
      <c r="D1039" s="248"/>
      <c r="E1039" s="266"/>
      <c r="F1039" s="90"/>
      <c r="H1039" s="120"/>
    </row>
    <row r="1040" spans="1:8" s="119" customFormat="1" ht="12.75" x14ac:dyDescent="0.2">
      <c r="A1040" s="207"/>
      <c r="B1040" s="197"/>
      <c r="C1040" s="198"/>
      <c r="D1040" s="248"/>
      <c r="E1040" s="266"/>
      <c r="F1040" s="90"/>
      <c r="H1040" s="120"/>
    </row>
    <row r="1041" spans="1:8" s="119" customFormat="1" ht="12.75" x14ac:dyDescent="0.2">
      <c r="A1041" s="207"/>
      <c r="B1041" s="197"/>
      <c r="C1041" s="198"/>
      <c r="D1041" s="248"/>
      <c r="E1041" s="266"/>
      <c r="F1041" s="90"/>
      <c r="H1041" s="120"/>
    </row>
    <row r="1042" spans="1:8" s="119" customFormat="1" ht="12.75" x14ac:dyDescent="0.2">
      <c r="A1042" s="207"/>
      <c r="B1042" s="197"/>
      <c r="C1042" s="198"/>
      <c r="D1042" s="248"/>
      <c r="E1042" s="266"/>
      <c r="F1042" s="90"/>
      <c r="H1042" s="120"/>
    </row>
    <row r="1043" spans="1:8" s="119" customFormat="1" ht="12.75" x14ac:dyDescent="0.2">
      <c r="A1043" s="207"/>
      <c r="B1043" s="197"/>
      <c r="C1043" s="198"/>
      <c r="D1043" s="248"/>
      <c r="E1043" s="266"/>
      <c r="F1043" s="90"/>
      <c r="H1043" s="120"/>
    </row>
    <row r="1044" spans="1:8" s="119" customFormat="1" ht="12.75" x14ac:dyDescent="0.2">
      <c r="A1044" s="207"/>
      <c r="B1044" s="197"/>
      <c r="C1044" s="198"/>
      <c r="D1044" s="248"/>
      <c r="E1044" s="266"/>
      <c r="F1044" s="90"/>
      <c r="H1044" s="120"/>
    </row>
    <row r="1045" spans="1:8" s="119" customFormat="1" ht="12.75" x14ac:dyDescent="0.2">
      <c r="A1045" s="207"/>
      <c r="B1045" s="197"/>
      <c r="C1045" s="198"/>
      <c r="D1045" s="248"/>
      <c r="E1045" s="266"/>
      <c r="F1045" s="90"/>
      <c r="H1045" s="120"/>
    </row>
    <row r="1046" spans="1:8" s="119" customFormat="1" ht="12.75" x14ac:dyDescent="0.2">
      <c r="A1046" s="207"/>
      <c r="B1046" s="197"/>
      <c r="C1046" s="198"/>
      <c r="D1046" s="248"/>
      <c r="E1046" s="266"/>
      <c r="F1046" s="90"/>
      <c r="H1046" s="120"/>
    </row>
    <row r="1047" spans="1:8" s="119" customFormat="1" ht="12.75" x14ac:dyDescent="0.2">
      <c r="A1047" s="207"/>
      <c r="B1047" s="197"/>
      <c r="C1047" s="198"/>
      <c r="D1047" s="248"/>
      <c r="E1047" s="266"/>
      <c r="F1047" s="90"/>
      <c r="H1047" s="120"/>
    </row>
    <row r="1048" spans="1:8" s="119" customFormat="1" ht="12.75" x14ac:dyDescent="0.2">
      <c r="A1048" s="207"/>
      <c r="B1048" s="197"/>
      <c r="C1048" s="198"/>
      <c r="D1048" s="248"/>
      <c r="E1048" s="266"/>
      <c r="F1048" s="90"/>
      <c r="H1048" s="120"/>
    </row>
    <row r="1049" spans="1:8" s="119" customFormat="1" ht="12.75" x14ac:dyDescent="0.2">
      <c r="A1049" s="207"/>
      <c r="B1049" s="197"/>
      <c r="C1049" s="198"/>
      <c r="D1049" s="248"/>
      <c r="E1049" s="266"/>
      <c r="F1049" s="90"/>
      <c r="H1049" s="120"/>
    </row>
    <row r="1050" spans="1:8" s="119" customFormat="1" ht="12.75" x14ac:dyDescent="0.2">
      <c r="A1050" s="207"/>
      <c r="B1050" s="197"/>
      <c r="C1050" s="198"/>
      <c r="D1050" s="248"/>
      <c r="E1050" s="266"/>
      <c r="F1050" s="90"/>
      <c r="H1050" s="120"/>
    </row>
    <row r="1051" spans="1:8" s="119" customFormat="1" ht="12.75" x14ac:dyDescent="0.2">
      <c r="A1051" s="207"/>
      <c r="B1051" s="197"/>
      <c r="C1051" s="198"/>
      <c r="D1051" s="248"/>
      <c r="E1051" s="266"/>
      <c r="F1051" s="90"/>
      <c r="H1051" s="120"/>
    </row>
    <row r="1052" spans="1:8" s="119" customFormat="1" ht="12.75" x14ac:dyDescent="0.2">
      <c r="A1052" s="207"/>
      <c r="B1052" s="197"/>
      <c r="C1052" s="198"/>
      <c r="D1052" s="248"/>
      <c r="E1052" s="266"/>
      <c r="F1052" s="90"/>
      <c r="H1052" s="120"/>
    </row>
    <row r="1053" spans="1:8" s="119" customFormat="1" ht="12.75" x14ac:dyDescent="0.2">
      <c r="A1053" s="207"/>
      <c r="B1053" s="197"/>
      <c r="C1053" s="198"/>
      <c r="D1053" s="248"/>
      <c r="E1053" s="266"/>
      <c r="F1053" s="90"/>
      <c r="H1053" s="120"/>
    </row>
    <row r="1054" spans="1:8" s="119" customFormat="1" ht="12.75" x14ac:dyDescent="0.2">
      <c r="A1054" s="207"/>
      <c r="B1054" s="197"/>
      <c r="C1054" s="198"/>
      <c r="D1054" s="248"/>
      <c r="E1054" s="266"/>
      <c r="F1054" s="90"/>
      <c r="H1054" s="120"/>
    </row>
    <row r="1055" spans="1:8" s="119" customFormat="1" ht="12.75" x14ac:dyDescent="0.2">
      <c r="A1055" s="207"/>
      <c r="B1055" s="197"/>
      <c r="C1055" s="198"/>
      <c r="D1055" s="248"/>
      <c r="E1055" s="266"/>
      <c r="F1055" s="90"/>
      <c r="H1055" s="120"/>
    </row>
    <row r="1056" spans="1:8" s="119" customFormat="1" ht="12.75" x14ac:dyDescent="0.2">
      <c r="A1056" s="207"/>
      <c r="B1056" s="197"/>
      <c r="C1056" s="198"/>
      <c r="D1056" s="248"/>
      <c r="E1056" s="266"/>
      <c r="F1056" s="90"/>
      <c r="H1056" s="120"/>
    </row>
    <row r="1057" spans="1:8" s="119" customFormat="1" ht="12.75" x14ac:dyDescent="0.2">
      <c r="A1057" s="207"/>
      <c r="B1057" s="197"/>
      <c r="C1057" s="198"/>
      <c r="D1057" s="248"/>
      <c r="E1057" s="266"/>
      <c r="F1057" s="90"/>
      <c r="H1057" s="120"/>
    </row>
    <row r="1058" spans="1:8" s="119" customFormat="1" ht="12.75" x14ac:dyDescent="0.2">
      <c r="A1058" s="207"/>
      <c r="B1058" s="197"/>
      <c r="C1058" s="198"/>
      <c r="D1058" s="248"/>
      <c r="E1058" s="266"/>
      <c r="F1058" s="90"/>
      <c r="H1058" s="120"/>
    </row>
    <row r="1059" spans="1:8" s="119" customFormat="1" ht="12.75" x14ac:dyDescent="0.2">
      <c r="A1059" s="207"/>
      <c r="B1059" s="197"/>
      <c r="C1059" s="198"/>
      <c r="D1059" s="248"/>
      <c r="E1059" s="266"/>
      <c r="F1059" s="90"/>
      <c r="H1059" s="120"/>
    </row>
    <row r="1060" spans="1:8" s="119" customFormat="1" ht="12.75" x14ac:dyDescent="0.2">
      <c r="A1060" s="207"/>
      <c r="B1060" s="197"/>
      <c r="C1060" s="198"/>
      <c r="D1060" s="248"/>
      <c r="E1060" s="266"/>
      <c r="F1060" s="90"/>
      <c r="H1060" s="120"/>
    </row>
    <row r="1061" spans="1:8" s="119" customFormat="1" ht="12.75" x14ac:dyDescent="0.2">
      <c r="A1061" s="207"/>
      <c r="B1061" s="197"/>
      <c r="C1061" s="198"/>
      <c r="D1061" s="248"/>
      <c r="E1061" s="266"/>
      <c r="F1061" s="90"/>
      <c r="H1061" s="120"/>
    </row>
    <row r="1062" spans="1:8" s="119" customFormat="1" ht="12.75" x14ac:dyDescent="0.2">
      <c r="A1062" s="207"/>
      <c r="B1062" s="197"/>
      <c r="C1062" s="198"/>
      <c r="D1062" s="248"/>
      <c r="E1062" s="266"/>
      <c r="F1062" s="90"/>
      <c r="H1062" s="120"/>
    </row>
    <row r="1063" spans="1:8" s="119" customFormat="1" ht="12.75" x14ac:dyDescent="0.2">
      <c r="A1063" s="207"/>
      <c r="B1063" s="197"/>
      <c r="C1063" s="198"/>
      <c r="D1063" s="248"/>
      <c r="E1063" s="266"/>
      <c r="F1063" s="90"/>
      <c r="H1063" s="120"/>
    </row>
    <row r="1064" spans="1:8" s="119" customFormat="1" ht="12.75" x14ac:dyDescent="0.2">
      <c r="A1064" s="207"/>
      <c r="B1064" s="197"/>
      <c r="C1064" s="198"/>
      <c r="D1064" s="248"/>
      <c r="E1064" s="266"/>
      <c r="F1064" s="90"/>
      <c r="H1064" s="120"/>
    </row>
    <row r="1065" spans="1:8" s="119" customFormat="1" ht="12.75" x14ac:dyDescent="0.2">
      <c r="A1065" s="207"/>
      <c r="B1065" s="197"/>
      <c r="C1065" s="198"/>
      <c r="D1065" s="248"/>
      <c r="E1065" s="266"/>
      <c r="F1065" s="90"/>
      <c r="H1065" s="120"/>
    </row>
    <row r="1066" spans="1:8" s="119" customFormat="1" ht="12.75" x14ac:dyDescent="0.2">
      <c r="A1066" s="207"/>
      <c r="B1066" s="197"/>
      <c r="C1066" s="198"/>
      <c r="D1066" s="248"/>
      <c r="E1066" s="266"/>
      <c r="F1066" s="90"/>
      <c r="H1066" s="120"/>
    </row>
    <row r="1067" spans="1:8" s="119" customFormat="1" ht="12.75" x14ac:dyDescent="0.2">
      <c r="A1067" s="207"/>
      <c r="B1067" s="197"/>
      <c r="C1067" s="198"/>
      <c r="D1067" s="248"/>
      <c r="E1067" s="266"/>
      <c r="F1067" s="90"/>
      <c r="H1067" s="120"/>
    </row>
    <row r="1068" spans="1:8" s="119" customFormat="1" ht="12.75" x14ac:dyDescent="0.2">
      <c r="A1068" s="207"/>
      <c r="B1068" s="197"/>
      <c r="C1068" s="198"/>
      <c r="D1068" s="248"/>
      <c r="E1068" s="266"/>
      <c r="F1068" s="90"/>
      <c r="H1068" s="120"/>
    </row>
    <row r="1069" spans="1:8" s="119" customFormat="1" ht="12.75" x14ac:dyDescent="0.2">
      <c r="A1069" s="207"/>
      <c r="B1069" s="197"/>
      <c r="C1069" s="198"/>
      <c r="D1069" s="248"/>
      <c r="E1069" s="266"/>
      <c r="F1069" s="90"/>
      <c r="H1069" s="120"/>
    </row>
    <row r="1070" spans="1:8" s="119" customFormat="1" ht="12.75" x14ac:dyDescent="0.2">
      <c r="A1070" s="207"/>
      <c r="B1070" s="197"/>
      <c r="C1070" s="198"/>
      <c r="D1070" s="248"/>
      <c r="E1070" s="266"/>
      <c r="F1070" s="90"/>
      <c r="H1070" s="120"/>
    </row>
    <row r="1071" spans="1:8" s="119" customFormat="1" ht="12.75" x14ac:dyDescent="0.2">
      <c r="A1071" s="207"/>
      <c r="B1071" s="197"/>
      <c r="C1071" s="198"/>
      <c r="D1071" s="248"/>
      <c r="E1071" s="266"/>
      <c r="F1071" s="90"/>
      <c r="H1071" s="120"/>
    </row>
    <row r="1072" spans="1:8" s="119" customFormat="1" ht="12.75" x14ac:dyDescent="0.2">
      <c r="A1072" s="207"/>
      <c r="B1072" s="197"/>
      <c r="C1072" s="198"/>
      <c r="D1072" s="248"/>
      <c r="E1072" s="266"/>
      <c r="F1072" s="90"/>
      <c r="H1072" s="120"/>
    </row>
    <row r="1073" spans="1:8" s="119" customFormat="1" ht="12.75" x14ac:dyDescent="0.2">
      <c r="A1073" s="207"/>
      <c r="B1073" s="197"/>
      <c r="C1073" s="198"/>
      <c r="D1073" s="248"/>
      <c r="E1073" s="266"/>
      <c r="F1073" s="90"/>
      <c r="H1073" s="120"/>
    </row>
    <row r="1074" spans="1:8" s="119" customFormat="1" ht="12.75" x14ac:dyDescent="0.2">
      <c r="A1074" s="207"/>
      <c r="B1074" s="197"/>
      <c r="C1074" s="198"/>
      <c r="D1074" s="248"/>
      <c r="E1074" s="266"/>
      <c r="F1074" s="90"/>
      <c r="H1074" s="120"/>
    </row>
    <row r="1075" spans="1:8" s="119" customFormat="1" ht="12.75" x14ac:dyDescent="0.2">
      <c r="A1075" s="207"/>
      <c r="B1075" s="197"/>
      <c r="C1075" s="198"/>
      <c r="D1075" s="248"/>
      <c r="E1075" s="266"/>
      <c r="F1075" s="90"/>
      <c r="H1075" s="120"/>
    </row>
    <row r="1076" spans="1:8" s="119" customFormat="1" ht="12.75" x14ac:dyDescent="0.2">
      <c r="A1076" s="207"/>
      <c r="B1076" s="197"/>
      <c r="C1076" s="198"/>
      <c r="D1076" s="248"/>
      <c r="E1076" s="266"/>
      <c r="F1076" s="90"/>
      <c r="H1076" s="120"/>
    </row>
    <row r="1077" spans="1:8" s="119" customFormat="1" ht="12.75" x14ac:dyDescent="0.2">
      <c r="A1077" s="207"/>
      <c r="B1077" s="197"/>
      <c r="C1077" s="198"/>
      <c r="D1077" s="248"/>
      <c r="E1077" s="266"/>
      <c r="F1077" s="90"/>
      <c r="H1077" s="120"/>
    </row>
    <row r="1078" spans="1:8" s="119" customFormat="1" ht="12.75" x14ac:dyDescent="0.2">
      <c r="A1078" s="207"/>
      <c r="B1078" s="197"/>
      <c r="C1078" s="198"/>
      <c r="D1078" s="248"/>
      <c r="E1078" s="266"/>
      <c r="F1078" s="90"/>
      <c r="H1078" s="120"/>
    </row>
    <row r="1079" spans="1:8" s="119" customFormat="1" ht="12.75" x14ac:dyDescent="0.2">
      <c r="A1079" s="207"/>
      <c r="B1079" s="197"/>
      <c r="C1079" s="198"/>
      <c r="D1079" s="248"/>
      <c r="E1079" s="266"/>
      <c r="F1079" s="90"/>
      <c r="H1079" s="120"/>
    </row>
    <row r="1080" spans="1:8" s="119" customFormat="1" ht="12.75" x14ac:dyDescent="0.2">
      <c r="A1080" s="207"/>
      <c r="B1080" s="197"/>
      <c r="C1080" s="198"/>
      <c r="D1080" s="248"/>
      <c r="E1080" s="266"/>
      <c r="F1080" s="90"/>
      <c r="H1080" s="120"/>
    </row>
    <row r="1081" spans="1:8" s="119" customFormat="1" ht="12.75" x14ac:dyDescent="0.2">
      <c r="A1081" s="207"/>
      <c r="B1081" s="197"/>
      <c r="C1081" s="198"/>
      <c r="D1081" s="248"/>
      <c r="E1081" s="266"/>
      <c r="F1081" s="90"/>
      <c r="H1081" s="120"/>
    </row>
    <row r="1082" spans="1:8" s="119" customFormat="1" ht="12.75" x14ac:dyDescent="0.2">
      <c r="A1082" s="207"/>
      <c r="B1082" s="197"/>
      <c r="C1082" s="198"/>
      <c r="D1082" s="248"/>
      <c r="E1082" s="266"/>
      <c r="F1082" s="90"/>
      <c r="H1082" s="120"/>
    </row>
    <row r="1083" spans="1:8" s="119" customFormat="1" ht="12.75" x14ac:dyDescent="0.2">
      <c r="A1083" s="207"/>
      <c r="B1083" s="197"/>
      <c r="C1083" s="198"/>
      <c r="D1083" s="248"/>
      <c r="E1083" s="266"/>
      <c r="F1083" s="90"/>
      <c r="H1083" s="120"/>
    </row>
    <row r="1084" spans="1:8" s="119" customFormat="1" ht="12.75" x14ac:dyDescent="0.2">
      <c r="A1084" s="207"/>
      <c r="B1084" s="197"/>
      <c r="C1084" s="198"/>
      <c r="D1084" s="248"/>
      <c r="E1084" s="266"/>
      <c r="F1084" s="90"/>
      <c r="H1084" s="120"/>
    </row>
    <row r="1085" spans="1:8" s="119" customFormat="1" ht="12.75" x14ac:dyDescent="0.2">
      <c r="A1085" s="207"/>
      <c r="B1085" s="197"/>
      <c r="C1085" s="198"/>
      <c r="D1085" s="248"/>
      <c r="E1085" s="266"/>
      <c r="F1085" s="90"/>
      <c r="H1085" s="120"/>
    </row>
    <row r="1086" spans="1:8" s="119" customFormat="1" ht="12.75" x14ac:dyDescent="0.2">
      <c r="A1086" s="207"/>
      <c r="B1086" s="197"/>
      <c r="C1086" s="198"/>
      <c r="D1086" s="248"/>
      <c r="E1086" s="266"/>
      <c r="F1086" s="90"/>
      <c r="H1086" s="120"/>
    </row>
    <row r="1087" spans="1:8" s="119" customFormat="1" ht="12.75" x14ac:dyDescent="0.2">
      <c r="A1087" s="207"/>
      <c r="B1087" s="197"/>
      <c r="C1087" s="198"/>
      <c r="D1087" s="248"/>
      <c r="E1087" s="266"/>
      <c r="F1087" s="90"/>
      <c r="H1087" s="120"/>
    </row>
    <row r="1088" spans="1:8" s="119" customFormat="1" ht="12.75" x14ac:dyDescent="0.2">
      <c r="A1088" s="207"/>
      <c r="B1088" s="197"/>
      <c r="C1088" s="198"/>
      <c r="D1088" s="248"/>
      <c r="E1088" s="266"/>
      <c r="F1088" s="90"/>
      <c r="H1088" s="120"/>
    </row>
    <row r="1089" spans="1:8" s="119" customFormat="1" ht="12.75" x14ac:dyDescent="0.2">
      <c r="A1089" s="207"/>
      <c r="B1089" s="197"/>
      <c r="C1089" s="198"/>
      <c r="D1089" s="248"/>
      <c r="E1089" s="266"/>
      <c r="F1089" s="90"/>
      <c r="H1089" s="120"/>
    </row>
    <row r="1090" spans="1:8" s="119" customFormat="1" ht="12.75" x14ac:dyDescent="0.2">
      <c r="A1090" s="207"/>
      <c r="B1090" s="197"/>
      <c r="C1090" s="198"/>
      <c r="D1090" s="248"/>
      <c r="E1090" s="266"/>
      <c r="F1090" s="90"/>
      <c r="H1090" s="120"/>
    </row>
    <row r="1091" spans="1:8" s="119" customFormat="1" ht="12.75" x14ac:dyDescent="0.2">
      <c r="A1091" s="207"/>
      <c r="B1091" s="197"/>
      <c r="C1091" s="198"/>
      <c r="D1091" s="248"/>
      <c r="E1091" s="266"/>
      <c r="F1091" s="90"/>
      <c r="H1091" s="120"/>
    </row>
    <row r="1092" spans="1:8" s="119" customFormat="1" ht="12.75" x14ac:dyDescent="0.2">
      <c r="A1092" s="207"/>
      <c r="B1092" s="197"/>
      <c r="C1092" s="198"/>
      <c r="D1092" s="248"/>
      <c r="E1092" s="266"/>
      <c r="F1092" s="90"/>
      <c r="H1092" s="120"/>
    </row>
    <row r="1093" spans="1:8" s="119" customFormat="1" ht="12.75" x14ac:dyDescent="0.2">
      <c r="A1093" s="207"/>
      <c r="B1093" s="197"/>
      <c r="C1093" s="198"/>
      <c r="D1093" s="248"/>
      <c r="E1093" s="266"/>
      <c r="F1093" s="90"/>
      <c r="H1093" s="120"/>
    </row>
    <row r="1094" spans="1:8" s="119" customFormat="1" ht="12.75" x14ac:dyDescent="0.2">
      <c r="A1094" s="207"/>
      <c r="B1094" s="197"/>
      <c r="C1094" s="198"/>
      <c r="D1094" s="248"/>
      <c r="E1094" s="266"/>
      <c r="F1094" s="90"/>
      <c r="H1094" s="120"/>
    </row>
    <row r="1095" spans="1:8" s="119" customFormat="1" ht="12.75" x14ac:dyDescent="0.2">
      <c r="A1095" s="207"/>
      <c r="B1095" s="197"/>
      <c r="C1095" s="198"/>
      <c r="D1095" s="248"/>
      <c r="E1095" s="266"/>
      <c r="F1095" s="90"/>
      <c r="H1095" s="120"/>
    </row>
    <row r="1096" spans="1:8" s="119" customFormat="1" ht="12.75" x14ac:dyDescent="0.2">
      <c r="A1096" s="207"/>
      <c r="B1096" s="197"/>
      <c r="C1096" s="198"/>
      <c r="D1096" s="248"/>
      <c r="E1096" s="266"/>
      <c r="F1096" s="90"/>
      <c r="H1096" s="120"/>
    </row>
    <row r="1097" spans="1:8" s="119" customFormat="1" ht="12.75" x14ac:dyDescent="0.2">
      <c r="A1097" s="207"/>
      <c r="B1097" s="197"/>
      <c r="C1097" s="198"/>
      <c r="D1097" s="248"/>
      <c r="E1097" s="266"/>
      <c r="F1097" s="90"/>
      <c r="H1097" s="120"/>
    </row>
    <row r="1098" spans="1:8" s="119" customFormat="1" ht="12.75" x14ac:dyDescent="0.2">
      <c r="A1098" s="207"/>
      <c r="B1098" s="197"/>
      <c r="C1098" s="198"/>
      <c r="D1098" s="248"/>
      <c r="E1098" s="266"/>
      <c r="F1098" s="90"/>
      <c r="H1098" s="120"/>
    </row>
    <row r="1099" spans="1:8" s="119" customFormat="1" ht="12.75" x14ac:dyDescent="0.2">
      <c r="A1099" s="207"/>
      <c r="B1099" s="197"/>
      <c r="C1099" s="198"/>
      <c r="D1099" s="248"/>
      <c r="E1099" s="266"/>
      <c r="F1099" s="90"/>
      <c r="H1099" s="120"/>
    </row>
    <row r="1100" spans="1:8" s="119" customFormat="1" ht="12.75" x14ac:dyDescent="0.2">
      <c r="A1100" s="207"/>
      <c r="B1100" s="197"/>
      <c r="C1100" s="198"/>
      <c r="D1100" s="248"/>
      <c r="E1100" s="266"/>
      <c r="F1100" s="90"/>
      <c r="H1100" s="120"/>
    </row>
    <row r="1101" spans="1:8" s="119" customFormat="1" ht="12.75" x14ac:dyDescent="0.2">
      <c r="A1101" s="207"/>
      <c r="B1101" s="197"/>
      <c r="C1101" s="198"/>
      <c r="D1101" s="248"/>
      <c r="E1101" s="266"/>
      <c r="F1101" s="90"/>
      <c r="H1101" s="120"/>
    </row>
    <row r="1102" spans="1:8" s="119" customFormat="1" ht="12.75" x14ac:dyDescent="0.2">
      <c r="A1102" s="207"/>
      <c r="B1102" s="197"/>
      <c r="C1102" s="198"/>
      <c r="D1102" s="248"/>
      <c r="E1102" s="266"/>
      <c r="F1102" s="90"/>
      <c r="H1102" s="120"/>
    </row>
    <row r="1103" spans="1:8" s="119" customFormat="1" ht="12.75" x14ac:dyDescent="0.2">
      <c r="A1103" s="207"/>
      <c r="B1103" s="197"/>
      <c r="C1103" s="198"/>
      <c r="D1103" s="248"/>
      <c r="E1103" s="266"/>
      <c r="F1103" s="90"/>
      <c r="H1103" s="120"/>
    </row>
    <row r="1104" spans="1:8" s="119" customFormat="1" ht="12.75" x14ac:dyDescent="0.2">
      <c r="A1104" s="207"/>
      <c r="B1104" s="197"/>
      <c r="C1104" s="198"/>
      <c r="D1104" s="248"/>
      <c r="E1104" s="266"/>
      <c r="F1104" s="90"/>
      <c r="H1104" s="120"/>
    </row>
    <row r="1105" spans="1:8" s="119" customFormat="1" ht="12.75" x14ac:dyDescent="0.2">
      <c r="A1105" s="207"/>
      <c r="B1105" s="197"/>
      <c r="C1105" s="198"/>
      <c r="D1105" s="248"/>
      <c r="E1105" s="266"/>
      <c r="F1105" s="90"/>
      <c r="H1105" s="120"/>
    </row>
    <row r="1106" spans="1:8" s="119" customFormat="1" ht="12.75" x14ac:dyDescent="0.2">
      <c r="A1106" s="207"/>
      <c r="B1106" s="197"/>
      <c r="C1106" s="198"/>
      <c r="D1106" s="248"/>
      <c r="E1106" s="266"/>
      <c r="F1106" s="90"/>
      <c r="H1106" s="120"/>
    </row>
    <row r="1107" spans="1:8" s="119" customFormat="1" ht="12.75" x14ac:dyDescent="0.2">
      <c r="A1107" s="207"/>
      <c r="B1107" s="197"/>
      <c r="C1107" s="198"/>
      <c r="D1107" s="248"/>
      <c r="E1107" s="266"/>
      <c r="F1107" s="90"/>
      <c r="H1107" s="120"/>
    </row>
    <row r="1108" spans="1:8" s="119" customFormat="1" ht="12.75" x14ac:dyDescent="0.2">
      <c r="A1108" s="207"/>
      <c r="B1108" s="197"/>
      <c r="C1108" s="198"/>
      <c r="D1108" s="248"/>
      <c r="E1108" s="266"/>
      <c r="F1108" s="90"/>
      <c r="H1108" s="120"/>
    </row>
    <row r="1109" spans="1:8" s="119" customFormat="1" ht="12.75" x14ac:dyDescent="0.2">
      <c r="A1109" s="207"/>
      <c r="B1109" s="197"/>
      <c r="C1109" s="198"/>
      <c r="D1109" s="248"/>
      <c r="E1109" s="266"/>
      <c r="F1109" s="90"/>
      <c r="H1109" s="120"/>
    </row>
    <row r="1110" spans="1:8" s="119" customFormat="1" ht="12.75" x14ac:dyDescent="0.2">
      <c r="A1110" s="207"/>
      <c r="B1110" s="197"/>
      <c r="C1110" s="198"/>
      <c r="D1110" s="248"/>
      <c r="E1110" s="266"/>
      <c r="F1110" s="90"/>
      <c r="H1110" s="120"/>
    </row>
    <row r="1111" spans="1:8" s="119" customFormat="1" ht="12.75" x14ac:dyDescent="0.2">
      <c r="A1111" s="207"/>
      <c r="B1111" s="197"/>
      <c r="C1111" s="198"/>
      <c r="D1111" s="248"/>
      <c r="E1111" s="266"/>
      <c r="F1111" s="90"/>
      <c r="H1111" s="120"/>
    </row>
    <row r="1112" spans="1:8" s="119" customFormat="1" ht="12.75" x14ac:dyDescent="0.2">
      <c r="A1112" s="207"/>
      <c r="B1112" s="197"/>
      <c r="C1112" s="198"/>
      <c r="D1112" s="248"/>
      <c r="E1112" s="266"/>
      <c r="F1112" s="90"/>
      <c r="H1112" s="120"/>
    </row>
    <row r="1113" spans="1:8" s="119" customFormat="1" ht="12.75" x14ac:dyDescent="0.2">
      <c r="A1113" s="207"/>
      <c r="B1113" s="197"/>
      <c r="C1113" s="198"/>
      <c r="D1113" s="248"/>
      <c r="E1113" s="266"/>
      <c r="F1113" s="90"/>
      <c r="H1113" s="120"/>
    </row>
    <row r="1114" spans="1:8" s="119" customFormat="1" ht="12.75" x14ac:dyDescent="0.2">
      <c r="A1114" s="207"/>
      <c r="B1114" s="197"/>
      <c r="C1114" s="198"/>
      <c r="D1114" s="248"/>
      <c r="E1114" s="266"/>
      <c r="F1114" s="90"/>
      <c r="H1114" s="120"/>
    </row>
    <row r="1115" spans="1:8" s="119" customFormat="1" ht="12.75" x14ac:dyDescent="0.2">
      <c r="A1115" s="114"/>
      <c r="B1115" s="208"/>
      <c r="C1115" s="165"/>
      <c r="D1115" s="243"/>
      <c r="E1115" s="267"/>
      <c r="F1115" s="90"/>
      <c r="H1115" s="120"/>
    </row>
    <row r="1116" spans="1:8" s="119" customFormat="1" ht="12.75" x14ac:dyDescent="0.2">
      <c r="A1116" s="114"/>
      <c r="B1116" s="208"/>
      <c r="C1116" s="165"/>
      <c r="D1116" s="243"/>
      <c r="E1116" s="267"/>
      <c r="F1116" s="90"/>
      <c r="H1116" s="120"/>
    </row>
    <row r="1117" spans="1:8" s="119" customFormat="1" ht="12.75" x14ac:dyDescent="0.2">
      <c r="A1117" s="114"/>
      <c r="B1117" s="208"/>
      <c r="C1117" s="165"/>
      <c r="D1117" s="243"/>
      <c r="E1117" s="267"/>
      <c r="F1117" s="90"/>
      <c r="H1117" s="120"/>
    </row>
    <row r="1118" spans="1:8" s="119" customFormat="1" ht="12.75" x14ac:dyDescent="0.2">
      <c r="A1118" s="114"/>
      <c r="B1118" s="208"/>
      <c r="C1118" s="165"/>
      <c r="D1118" s="243"/>
      <c r="E1118" s="267"/>
      <c r="F1118" s="90"/>
      <c r="H1118" s="120"/>
    </row>
    <row r="1119" spans="1:8" s="119" customFormat="1" ht="12.75" x14ac:dyDescent="0.2">
      <c r="A1119" s="114"/>
      <c r="B1119" s="208"/>
      <c r="C1119" s="165"/>
      <c r="D1119" s="243"/>
      <c r="E1119" s="267"/>
      <c r="F1119" s="90"/>
      <c r="H1119" s="120"/>
    </row>
    <row r="1120" spans="1:8" s="119" customFormat="1" ht="12.75" x14ac:dyDescent="0.2">
      <c r="A1120" s="114"/>
      <c r="B1120" s="208"/>
      <c r="C1120" s="165"/>
      <c r="D1120" s="243"/>
      <c r="E1120" s="267"/>
      <c r="F1120" s="90"/>
      <c r="H1120" s="120"/>
    </row>
    <row r="1121" spans="1:8" s="119" customFormat="1" ht="12.75" x14ac:dyDescent="0.2">
      <c r="A1121" s="114"/>
      <c r="B1121" s="208"/>
      <c r="C1121" s="165"/>
      <c r="D1121" s="243"/>
      <c r="E1121" s="267"/>
      <c r="F1121" s="90"/>
      <c r="H1121" s="120"/>
    </row>
    <row r="1122" spans="1:8" s="119" customFormat="1" ht="12.75" x14ac:dyDescent="0.2">
      <c r="A1122" s="114"/>
      <c r="B1122" s="208"/>
      <c r="C1122" s="165"/>
      <c r="D1122" s="243"/>
      <c r="E1122" s="267"/>
      <c r="F1122" s="90"/>
      <c r="H1122" s="120"/>
    </row>
    <row r="1123" spans="1:8" s="119" customFormat="1" ht="12.75" x14ac:dyDescent="0.2">
      <c r="A1123" s="114"/>
      <c r="B1123" s="208"/>
      <c r="C1123" s="165"/>
      <c r="D1123" s="243"/>
      <c r="E1123" s="267"/>
      <c r="F1123" s="90"/>
      <c r="H1123" s="120"/>
    </row>
    <row r="1124" spans="1:8" s="119" customFormat="1" ht="12.75" x14ac:dyDescent="0.2">
      <c r="A1124" s="114"/>
      <c r="B1124" s="208"/>
      <c r="C1124" s="165"/>
      <c r="D1124" s="243"/>
      <c r="E1124" s="267"/>
      <c r="F1124" s="90"/>
      <c r="H1124" s="120"/>
    </row>
    <row r="1125" spans="1:8" s="119" customFormat="1" ht="12.75" x14ac:dyDescent="0.2">
      <c r="A1125" s="114"/>
      <c r="B1125" s="208"/>
      <c r="C1125" s="165"/>
      <c r="D1125" s="243"/>
      <c r="E1125" s="267"/>
      <c r="F1125" s="90"/>
      <c r="H1125" s="120"/>
    </row>
    <row r="1126" spans="1:8" s="119" customFormat="1" ht="12.75" x14ac:dyDescent="0.2">
      <c r="A1126" s="114"/>
      <c r="B1126" s="208"/>
      <c r="C1126" s="165"/>
      <c r="D1126" s="243"/>
      <c r="E1126" s="267"/>
      <c r="F1126" s="90"/>
      <c r="H1126" s="120"/>
    </row>
    <row r="1127" spans="1:8" s="119" customFormat="1" ht="12.75" x14ac:dyDescent="0.2">
      <c r="A1127" s="114"/>
      <c r="B1127" s="208"/>
      <c r="C1127" s="165"/>
      <c r="D1127" s="243"/>
      <c r="E1127" s="267"/>
      <c r="F1127" s="90"/>
      <c r="H1127" s="120"/>
    </row>
    <row r="1128" spans="1:8" s="119" customFormat="1" ht="12.75" x14ac:dyDescent="0.2">
      <c r="A1128" s="114"/>
      <c r="B1128" s="208"/>
      <c r="C1128" s="165"/>
      <c r="D1128" s="243"/>
      <c r="E1128" s="267"/>
      <c r="F1128" s="90"/>
      <c r="H1128" s="120"/>
    </row>
    <row r="1129" spans="1:8" s="119" customFormat="1" ht="12.75" x14ac:dyDescent="0.2">
      <c r="A1129" s="114"/>
      <c r="B1129" s="208"/>
      <c r="C1129" s="165"/>
      <c r="D1129" s="243"/>
      <c r="E1129" s="267"/>
      <c r="F1129" s="90"/>
      <c r="H1129" s="120"/>
    </row>
    <row r="1130" spans="1:8" s="119" customFormat="1" ht="12.75" x14ac:dyDescent="0.2">
      <c r="A1130" s="114"/>
      <c r="B1130" s="208"/>
      <c r="C1130" s="165"/>
      <c r="D1130" s="243"/>
      <c r="E1130" s="267"/>
      <c r="F1130" s="90"/>
      <c r="H1130" s="120"/>
    </row>
    <row r="1131" spans="1:8" s="119" customFormat="1" ht="12.75" x14ac:dyDescent="0.2">
      <c r="A1131" s="114"/>
      <c r="B1131" s="208"/>
      <c r="C1131" s="165"/>
      <c r="D1131" s="243"/>
      <c r="E1131" s="267"/>
      <c r="F1131" s="90"/>
      <c r="H1131" s="120"/>
    </row>
    <row r="1132" spans="1:8" s="119" customFormat="1" ht="12.75" x14ac:dyDescent="0.2">
      <c r="A1132" s="114"/>
      <c r="B1132" s="208"/>
      <c r="C1132" s="165"/>
      <c r="D1132" s="243"/>
      <c r="E1132" s="267"/>
      <c r="F1132" s="90"/>
      <c r="H1132" s="120"/>
    </row>
    <row r="1133" spans="1:8" s="119" customFormat="1" ht="12.75" x14ac:dyDescent="0.2">
      <c r="A1133" s="114"/>
      <c r="B1133" s="208"/>
      <c r="C1133" s="165"/>
      <c r="D1133" s="243"/>
      <c r="E1133" s="267"/>
      <c r="F1133" s="90"/>
      <c r="H1133" s="120"/>
    </row>
    <row r="1134" spans="1:8" s="119" customFormat="1" ht="12.75" x14ac:dyDescent="0.2">
      <c r="A1134" s="114"/>
      <c r="B1134" s="208"/>
      <c r="C1134" s="165"/>
      <c r="D1134" s="243"/>
      <c r="E1134" s="267"/>
      <c r="F1134" s="90"/>
      <c r="H1134" s="120"/>
    </row>
    <row r="1135" spans="1:8" s="119" customFormat="1" ht="12.75" x14ac:dyDescent="0.2">
      <c r="A1135" s="114"/>
      <c r="B1135" s="208"/>
      <c r="C1135" s="165"/>
      <c r="D1135" s="243"/>
      <c r="E1135" s="267"/>
      <c r="F1135" s="90"/>
      <c r="H1135" s="120"/>
    </row>
    <row r="1136" spans="1:8" s="119" customFormat="1" ht="12.75" x14ac:dyDescent="0.2">
      <c r="A1136" s="114"/>
      <c r="B1136" s="208"/>
      <c r="C1136" s="165"/>
      <c r="D1136" s="243"/>
      <c r="E1136" s="267"/>
      <c r="F1136" s="90"/>
      <c r="H1136" s="120"/>
    </row>
    <row r="1137" spans="1:8" s="119" customFormat="1" ht="12.75" x14ac:dyDescent="0.2">
      <c r="A1137" s="114"/>
      <c r="B1137" s="208"/>
      <c r="C1137" s="165"/>
      <c r="D1137" s="243"/>
      <c r="E1137" s="267"/>
      <c r="F1137" s="90"/>
      <c r="H1137" s="120"/>
    </row>
    <row r="1138" spans="1:8" s="119" customFormat="1" ht="12.75" x14ac:dyDescent="0.2">
      <c r="A1138" s="114"/>
      <c r="B1138" s="208"/>
      <c r="C1138" s="165"/>
      <c r="D1138" s="243"/>
      <c r="E1138" s="267"/>
      <c r="F1138" s="90"/>
      <c r="H1138" s="120"/>
    </row>
    <row r="1139" spans="1:8" s="119" customFormat="1" ht="12.75" x14ac:dyDescent="0.2">
      <c r="A1139" s="114"/>
      <c r="B1139" s="208"/>
      <c r="C1139" s="165"/>
      <c r="D1139" s="243"/>
      <c r="E1139" s="267"/>
      <c r="F1139" s="90"/>
      <c r="H1139" s="120"/>
    </row>
    <row r="1140" spans="1:8" s="119" customFormat="1" ht="12.75" x14ac:dyDescent="0.2">
      <c r="A1140" s="114"/>
      <c r="B1140" s="208"/>
      <c r="C1140" s="165"/>
      <c r="D1140" s="243"/>
      <c r="E1140" s="267"/>
      <c r="F1140" s="90"/>
      <c r="H1140" s="120"/>
    </row>
    <row r="1141" spans="1:8" s="119" customFormat="1" ht="12.75" x14ac:dyDescent="0.2">
      <c r="A1141" s="114"/>
      <c r="B1141" s="208"/>
      <c r="C1141" s="165"/>
      <c r="D1141" s="243"/>
      <c r="E1141" s="267"/>
      <c r="F1141" s="90"/>
      <c r="H1141" s="120"/>
    </row>
    <row r="1142" spans="1:8" s="119" customFormat="1" ht="12.75" x14ac:dyDescent="0.2">
      <c r="A1142" s="114"/>
      <c r="B1142" s="208"/>
      <c r="C1142" s="165"/>
      <c r="D1142" s="243"/>
      <c r="E1142" s="267"/>
      <c r="F1142" s="90"/>
      <c r="H1142" s="120"/>
    </row>
    <row r="1143" spans="1:8" s="119" customFormat="1" ht="12.75" x14ac:dyDescent="0.2">
      <c r="A1143" s="114"/>
      <c r="B1143" s="208"/>
      <c r="C1143" s="165"/>
      <c r="D1143" s="243"/>
      <c r="E1143" s="267"/>
      <c r="F1143" s="90"/>
      <c r="H1143" s="120"/>
    </row>
    <row r="1144" spans="1:8" s="119" customFormat="1" ht="12.75" x14ac:dyDescent="0.2">
      <c r="A1144" s="114"/>
      <c r="B1144" s="208"/>
      <c r="C1144" s="165"/>
      <c r="D1144" s="243"/>
      <c r="E1144" s="267"/>
      <c r="F1144" s="90"/>
      <c r="H1144" s="120"/>
    </row>
    <row r="1145" spans="1:8" s="119" customFormat="1" ht="12.75" x14ac:dyDescent="0.2">
      <c r="A1145" s="114"/>
      <c r="B1145" s="208"/>
      <c r="C1145" s="165"/>
      <c r="D1145" s="243"/>
      <c r="E1145" s="267"/>
      <c r="F1145" s="90"/>
      <c r="H1145" s="120"/>
    </row>
    <row r="1146" spans="1:8" s="119" customFormat="1" ht="12.75" x14ac:dyDescent="0.2">
      <c r="A1146" s="114"/>
      <c r="B1146" s="208"/>
      <c r="C1146" s="165"/>
      <c r="D1146" s="243"/>
      <c r="E1146" s="267"/>
      <c r="F1146" s="90"/>
      <c r="H1146" s="120"/>
    </row>
    <row r="1147" spans="1:8" s="119" customFormat="1" ht="12.75" x14ac:dyDescent="0.2">
      <c r="A1147" s="114"/>
      <c r="B1147" s="208"/>
      <c r="C1147" s="165"/>
      <c r="D1147" s="243"/>
      <c r="E1147" s="267"/>
      <c r="F1147" s="90"/>
      <c r="H1147" s="120"/>
    </row>
    <row r="1148" spans="1:8" s="119" customFormat="1" ht="12.75" x14ac:dyDescent="0.2">
      <c r="A1148" s="114"/>
      <c r="B1148" s="208"/>
      <c r="C1148" s="165"/>
      <c r="D1148" s="243"/>
      <c r="E1148" s="267"/>
      <c r="F1148" s="90"/>
      <c r="H1148" s="120"/>
    </row>
    <row r="1149" spans="1:8" s="119" customFormat="1" ht="12.75" x14ac:dyDescent="0.2">
      <c r="A1149" s="114"/>
      <c r="B1149" s="208"/>
      <c r="C1149" s="165"/>
      <c r="D1149" s="243"/>
      <c r="E1149" s="267"/>
      <c r="F1149" s="90"/>
      <c r="H1149" s="120"/>
    </row>
    <row r="1150" spans="1:8" s="119" customFormat="1" ht="12.75" x14ac:dyDescent="0.2">
      <c r="A1150" s="114"/>
      <c r="B1150" s="208"/>
      <c r="C1150" s="165"/>
      <c r="D1150" s="243"/>
      <c r="E1150" s="267"/>
      <c r="F1150" s="90"/>
      <c r="H1150" s="120"/>
    </row>
    <row r="1151" spans="1:8" s="119" customFormat="1" ht="12.75" x14ac:dyDescent="0.2">
      <c r="A1151" s="114"/>
      <c r="B1151" s="208"/>
      <c r="C1151" s="165"/>
      <c r="D1151" s="243"/>
      <c r="E1151" s="267"/>
      <c r="F1151" s="90"/>
      <c r="H1151" s="120"/>
    </row>
    <row r="1152" spans="1:8" s="119" customFormat="1" ht="12.75" x14ac:dyDescent="0.2">
      <c r="A1152" s="114"/>
      <c r="B1152" s="208"/>
      <c r="C1152" s="165"/>
      <c r="D1152" s="243"/>
      <c r="E1152" s="267"/>
      <c r="F1152" s="90"/>
      <c r="H1152" s="120"/>
    </row>
    <row r="1153" spans="1:8" s="119" customFormat="1" ht="12.75" x14ac:dyDescent="0.2">
      <c r="A1153" s="114"/>
      <c r="B1153" s="208"/>
      <c r="C1153" s="165"/>
      <c r="D1153" s="243"/>
      <c r="E1153" s="267"/>
      <c r="F1153" s="90"/>
      <c r="H1153" s="120"/>
    </row>
    <row r="1154" spans="1:8" s="119" customFormat="1" ht="12.75" x14ac:dyDescent="0.2">
      <c r="A1154" s="114"/>
      <c r="B1154" s="208"/>
      <c r="C1154" s="165"/>
      <c r="D1154" s="243"/>
      <c r="E1154" s="267"/>
      <c r="F1154" s="90"/>
      <c r="H1154" s="120"/>
    </row>
    <row r="1155" spans="1:8" s="119" customFormat="1" ht="12.75" x14ac:dyDescent="0.2">
      <c r="A1155" s="114"/>
      <c r="B1155" s="208"/>
      <c r="C1155" s="165"/>
      <c r="D1155" s="243"/>
      <c r="E1155" s="267"/>
      <c r="F1155" s="90"/>
      <c r="H1155" s="120"/>
    </row>
    <row r="1156" spans="1:8" s="119" customFormat="1" ht="12.75" x14ac:dyDescent="0.2">
      <c r="A1156" s="114"/>
      <c r="B1156" s="208"/>
      <c r="C1156" s="165"/>
      <c r="D1156" s="243"/>
      <c r="E1156" s="267"/>
      <c r="F1156" s="90"/>
      <c r="H1156" s="120"/>
    </row>
    <row r="1157" spans="1:8" s="119" customFormat="1" ht="12.75" x14ac:dyDescent="0.2">
      <c r="A1157" s="114"/>
      <c r="B1157" s="208"/>
      <c r="C1157" s="165"/>
      <c r="D1157" s="243"/>
      <c r="E1157" s="267"/>
      <c r="F1157" s="90"/>
      <c r="H1157" s="120"/>
    </row>
    <row r="1158" spans="1:8" s="119" customFormat="1" ht="12.75" x14ac:dyDescent="0.2">
      <c r="A1158" s="114"/>
      <c r="B1158" s="208"/>
      <c r="C1158" s="165"/>
      <c r="D1158" s="243"/>
      <c r="E1158" s="267"/>
      <c r="F1158" s="90"/>
      <c r="H1158" s="120"/>
    </row>
    <row r="1159" spans="1:8" s="119" customFormat="1" ht="12.75" x14ac:dyDescent="0.2">
      <c r="A1159" s="114"/>
      <c r="B1159" s="208"/>
      <c r="C1159" s="165"/>
      <c r="D1159" s="243"/>
      <c r="E1159" s="267"/>
      <c r="F1159" s="90"/>
      <c r="H1159" s="120"/>
    </row>
    <row r="1160" spans="1:8" s="119" customFormat="1" ht="12.75" x14ac:dyDescent="0.2">
      <c r="A1160" s="114"/>
      <c r="B1160" s="208"/>
      <c r="C1160" s="165"/>
      <c r="D1160" s="243"/>
      <c r="E1160" s="267"/>
      <c r="F1160" s="90"/>
      <c r="H1160" s="120"/>
    </row>
    <row r="1161" spans="1:8" s="119" customFormat="1" ht="12.75" x14ac:dyDescent="0.2">
      <c r="A1161" s="114"/>
      <c r="B1161" s="208"/>
      <c r="C1161" s="165"/>
      <c r="D1161" s="243"/>
      <c r="E1161" s="267"/>
      <c r="F1161" s="90"/>
      <c r="H1161" s="120"/>
    </row>
    <row r="1162" spans="1:8" s="119" customFormat="1" ht="12.75" x14ac:dyDescent="0.2">
      <c r="A1162" s="114"/>
      <c r="B1162" s="208"/>
      <c r="C1162" s="165"/>
      <c r="D1162" s="243"/>
      <c r="E1162" s="267"/>
      <c r="F1162" s="90"/>
      <c r="H1162" s="120"/>
    </row>
    <row r="1163" spans="1:8" s="119" customFormat="1" ht="12.75" x14ac:dyDescent="0.2">
      <c r="A1163" s="114"/>
      <c r="B1163" s="208"/>
      <c r="C1163" s="165"/>
      <c r="D1163" s="243"/>
      <c r="E1163" s="267"/>
      <c r="F1163" s="90"/>
      <c r="H1163" s="120"/>
    </row>
    <row r="1164" spans="1:8" s="119" customFormat="1" ht="12.75" x14ac:dyDescent="0.2">
      <c r="A1164" s="114"/>
      <c r="B1164" s="208"/>
      <c r="C1164" s="165"/>
      <c r="D1164" s="243"/>
      <c r="E1164" s="267"/>
      <c r="F1164" s="90"/>
      <c r="H1164" s="120"/>
    </row>
    <row r="1165" spans="1:8" s="119" customFormat="1" ht="12.75" x14ac:dyDescent="0.2">
      <c r="A1165" s="114"/>
      <c r="B1165" s="208"/>
      <c r="C1165" s="165"/>
      <c r="D1165" s="243"/>
      <c r="E1165" s="267"/>
      <c r="F1165" s="90"/>
      <c r="H1165" s="120"/>
    </row>
    <row r="1166" spans="1:8" s="119" customFormat="1" ht="12.75" x14ac:dyDescent="0.2">
      <c r="A1166" s="114"/>
      <c r="B1166" s="208"/>
      <c r="C1166" s="165"/>
      <c r="D1166" s="243"/>
      <c r="E1166" s="267"/>
      <c r="F1166" s="90"/>
      <c r="H1166" s="120"/>
    </row>
    <row r="1167" spans="1:8" s="119" customFormat="1" ht="12.75" x14ac:dyDescent="0.2">
      <c r="A1167" s="114"/>
      <c r="B1167" s="208"/>
      <c r="C1167" s="165"/>
      <c r="D1167" s="243"/>
      <c r="E1167" s="267"/>
      <c r="F1167" s="90"/>
      <c r="H1167" s="120"/>
    </row>
    <row r="1168" spans="1:8" s="119" customFormat="1" ht="12.75" x14ac:dyDescent="0.2">
      <c r="A1168" s="114"/>
      <c r="B1168" s="208"/>
      <c r="C1168" s="165"/>
      <c r="D1168" s="243"/>
      <c r="E1168" s="267"/>
      <c r="F1168" s="90"/>
      <c r="H1168" s="120"/>
    </row>
    <row r="1169" spans="1:8" s="119" customFormat="1" ht="12.75" x14ac:dyDescent="0.2">
      <c r="A1169" s="114"/>
      <c r="B1169" s="208"/>
      <c r="C1169" s="165"/>
      <c r="D1169" s="243"/>
      <c r="E1169" s="267"/>
      <c r="F1169" s="90"/>
      <c r="H1169" s="120"/>
    </row>
    <row r="1170" spans="1:8" s="119" customFormat="1" ht="12.75" x14ac:dyDescent="0.2">
      <c r="A1170" s="114"/>
      <c r="B1170" s="208"/>
      <c r="C1170" s="165"/>
      <c r="D1170" s="243"/>
      <c r="E1170" s="267"/>
      <c r="F1170" s="90"/>
      <c r="H1170" s="120"/>
    </row>
    <row r="1171" spans="1:8" s="119" customFormat="1" ht="12.75" x14ac:dyDescent="0.2">
      <c r="A1171" s="114"/>
      <c r="B1171" s="208"/>
      <c r="C1171" s="165"/>
      <c r="D1171" s="243"/>
      <c r="E1171" s="267"/>
      <c r="F1171" s="90"/>
      <c r="H1171" s="120"/>
    </row>
    <row r="1172" spans="1:8" s="119" customFormat="1" ht="12.75" x14ac:dyDescent="0.2">
      <c r="A1172" s="114"/>
      <c r="B1172" s="208"/>
      <c r="C1172" s="165"/>
      <c r="D1172" s="243"/>
      <c r="E1172" s="267"/>
      <c r="F1172" s="90"/>
      <c r="H1172" s="120"/>
    </row>
    <row r="1173" spans="1:8" s="119" customFormat="1" ht="12.75" x14ac:dyDescent="0.2">
      <c r="A1173" s="114"/>
      <c r="B1173" s="208"/>
      <c r="C1173" s="165"/>
      <c r="D1173" s="243"/>
      <c r="E1173" s="267"/>
      <c r="F1173" s="90"/>
      <c r="H1173" s="120"/>
    </row>
    <row r="1174" spans="1:8" s="119" customFormat="1" ht="12.75" x14ac:dyDescent="0.2">
      <c r="A1174" s="114"/>
      <c r="B1174" s="208"/>
      <c r="C1174" s="165"/>
      <c r="D1174" s="243"/>
      <c r="E1174" s="267"/>
      <c r="F1174" s="90"/>
      <c r="H1174" s="120"/>
    </row>
    <row r="1175" spans="1:8" s="119" customFormat="1" ht="12.75" x14ac:dyDescent="0.2">
      <c r="A1175" s="114"/>
      <c r="B1175" s="208"/>
      <c r="C1175" s="165"/>
      <c r="D1175" s="243"/>
      <c r="E1175" s="267"/>
      <c r="F1175" s="90"/>
      <c r="H1175" s="120"/>
    </row>
    <row r="1176" spans="1:8" s="119" customFormat="1" ht="12.75" x14ac:dyDescent="0.2">
      <c r="A1176" s="114"/>
      <c r="B1176" s="208"/>
      <c r="C1176" s="165"/>
      <c r="D1176" s="243"/>
      <c r="E1176" s="267"/>
      <c r="F1176" s="90"/>
      <c r="H1176" s="120"/>
    </row>
    <row r="1177" spans="1:8" s="119" customFormat="1" ht="12.75" x14ac:dyDescent="0.2">
      <c r="A1177" s="114"/>
      <c r="B1177" s="208"/>
      <c r="C1177" s="165"/>
      <c r="D1177" s="243"/>
      <c r="E1177" s="267"/>
      <c r="F1177" s="90"/>
      <c r="H1177" s="120"/>
    </row>
    <row r="1178" spans="1:8" s="119" customFormat="1" ht="12.75" x14ac:dyDescent="0.2">
      <c r="A1178" s="114"/>
      <c r="B1178" s="208"/>
      <c r="C1178" s="165"/>
      <c r="D1178" s="243"/>
      <c r="E1178" s="267"/>
      <c r="F1178" s="90"/>
      <c r="H1178" s="120"/>
    </row>
    <row r="1179" spans="1:8" s="119" customFormat="1" ht="12.75" x14ac:dyDescent="0.2">
      <c r="A1179" s="114"/>
      <c r="B1179" s="208"/>
      <c r="C1179" s="165"/>
      <c r="D1179" s="243"/>
      <c r="E1179" s="267"/>
      <c r="F1179" s="90"/>
      <c r="H1179" s="120"/>
    </row>
    <row r="1180" spans="1:8" s="119" customFormat="1" ht="12.75" x14ac:dyDescent="0.2">
      <c r="A1180" s="114"/>
      <c r="B1180" s="208"/>
      <c r="C1180" s="165"/>
      <c r="D1180" s="243"/>
      <c r="E1180" s="267"/>
      <c r="F1180" s="90"/>
      <c r="H1180" s="120"/>
    </row>
    <row r="1181" spans="1:8" s="119" customFormat="1" ht="12.75" x14ac:dyDescent="0.2">
      <c r="A1181" s="114"/>
      <c r="B1181" s="208"/>
      <c r="C1181" s="165"/>
      <c r="D1181" s="243"/>
      <c r="E1181" s="267"/>
      <c r="F1181" s="90"/>
      <c r="H1181" s="120"/>
    </row>
    <row r="1182" spans="1:8" s="119" customFormat="1" ht="12.75" x14ac:dyDescent="0.2">
      <c r="A1182" s="114"/>
      <c r="B1182" s="208"/>
      <c r="C1182" s="165"/>
      <c r="D1182" s="243"/>
      <c r="E1182" s="267"/>
      <c r="F1182" s="90"/>
      <c r="H1182" s="120"/>
    </row>
    <row r="1183" spans="1:8" s="119" customFormat="1" ht="12.75" x14ac:dyDescent="0.2">
      <c r="A1183" s="114"/>
      <c r="B1183" s="208"/>
      <c r="C1183" s="165"/>
      <c r="D1183" s="243"/>
      <c r="E1183" s="267"/>
      <c r="F1183" s="90"/>
      <c r="H1183" s="120"/>
    </row>
    <row r="1184" spans="1:8" s="119" customFormat="1" ht="12.75" x14ac:dyDescent="0.2">
      <c r="A1184" s="114"/>
      <c r="B1184" s="208"/>
      <c r="C1184" s="165"/>
      <c r="D1184" s="243"/>
      <c r="E1184" s="267"/>
      <c r="F1184" s="90"/>
      <c r="H1184" s="120"/>
    </row>
    <row r="1185" spans="1:8" s="119" customFormat="1" ht="12.75" x14ac:dyDescent="0.2">
      <c r="A1185" s="114"/>
      <c r="B1185" s="208"/>
      <c r="C1185" s="165"/>
      <c r="D1185" s="243"/>
      <c r="E1185" s="267"/>
      <c r="F1185" s="90"/>
      <c r="H1185" s="120"/>
    </row>
    <row r="1186" spans="1:8" s="119" customFormat="1" ht="12.75" x14ac:dyDescent="0.2">
      <c r="A1186" s="114"/>
      <c r="B1186" s="208"/>
      <c r="C1186" s="165"/>
      <c r="D1186" s="243"/>
      <c r="E1186" s="267"/>
      <c r="F1186" s="90"/>
      <c r="H1186" s="120"/>
    </row>
    <row r="1187" spans="1:8" s="119" customFormat="1" ht="12.75" x14ac:dyDescent="0.2">
      <c r="A1187" s="114"/>
      <c r="B1187" s="208"/>
      <c r="C1187" s="165"/>
      <c r="D1187" s="243"/>
      <c r="E1187" s="267"/>
      <c r="F1187" s="90"/>
      <c r="H1187" s="120"/>
    </row>
    <row r="1188" spans="1:8" s="119" customFormat="1" ht="12.75" x14ac:dyDescent="0.2">
      <c r="A1188" s="114"/>
      <c r="B1188" s="208"/>
      <c r="C1188" s="165"/>
      <c r="D1188" s="243"/>
      <c r="E1188" s="267"/>
      <c r="F1188" s="90"/>
      <c r="H1188" s="120"/>
    </row>
    <row r="1189" spans="1:8" s="119" customFormat="1" ht="12.75" x14ac:dyDescent="0.2">
      <c r="A1189" s="114"/>
      <c r="B1189" s="208"/>
      <c r="C1189" s="165"/>
      <c r="D1189" s="243"/>
      <c r="E1189" s="267"/>
      <c r="F1189" s="90"/>
      <c r="H1189" s="120"/>
    </row>
    <row r="1190" spans="1:8" s="119" customFormat="1" ht="12.75" x14ac:dyDescent="0.2">
      <c r="A1190" s="114"/>
      <c r="B1190" s="208"/>
      <c r="C1190" s="165"/>
      <c r="D1190" s="243"/>
      <c r="E1190" s="267"/>
      <c r="F1190" s="90"/>
      <c r="H1190" s="120"/>
    </row>
    <row r="1191" spans="1:8" s="119" customFormat="1" ht="12.75" x14ac:dyDescent="0.2">
      <c r="A1191" s="114"/>
      <c r="B1191" s="208"/>
      <c r="C1191" s="165"/>
      <c r="D1191" s="243"/>
      <c r="E1191" s="267"/>
      <c r="F1191" s="90"/>
      <c r="H1191" s="120"/>
    </row>
    <row r="1192" spans="1:8" s="119" customFormat="1" ht="12.75" x14ac:dyDescent="0.2">
      <c r="A1192" s="114"/>
      <c r="B1192" s="208"/>
      <c r="C1192" s="165"/>
      <c r="D1192" s="243"/>
      <c r="E1192" s="267"/>
      <c r="F1192" s="90"/>
      <c r="H1192" s="120"/>
    </row>
    <row r="1193" spans="1:8" s="119" customFormat="1" ht="12.75" x14ac:dyDescent="0.2">
      <c r="A1193" s="114"/>
      <c r="B1193" s="208"/>
      <c r="C1193" s="165"/>
      <c r="D1193" s="243"/>
      <c r="E1193" s="267"/>
      <c r="F1193" s="90"/>
      <c r="H1193" s="120"/>
    </row>
    <row r="1194" spans="1:8" s="119" customFormat="1" ht="12.75" x14ac:dyDescent="0.2">
      <c r="A1194" s="114"/>
      <c r="B1194" s="208"/>
      <c r="C1194" s="165"/>
      <c r="D1194" s="243"/>
      <c r="E1194" s="267"/>
      <c r="F1194" s="90"/>
      <c r="H1194" s="120"/>
    </row>
    <row r="1195" spans="1:8" s="119" customFormat="1" ht="12.75" x14ac:dyDescent="0.2">
      <c r="A1195" s="114"/>
      <c r="B1195" s="208"/>
      <c r="C1195" s="165"/>
      <c r="D1195" s="243"/>
      <c r="E1195" s="267"/>
      <c r="F1195" s="90"/>
      <c r="H1195" s="120"/>
    </row>
    <row r="1196" spans="1:8" s="119" customFormat="1" ht="12.75" x14ac:dyDescent="0.2">
      <c r="A1196" s="114"/>
      <c r="B1196" s="208"/>
      <c r="C1196" s="165"/>
      <c r="D1196" s="243"/>
      <c r="E1196" s="267"/>
      <c r="F1196" s="90"/>
      <c r="H1196" s="120"/>
    </row>
    <row r="1197" spans="1:8" s="119" customFormat="1" ht="12.75" x14ac:dyDescent="0.2">
      <c r="A1197" s="114"/>
      <c r="B1197" s="208"/>
      <c r="C1197" s="165"/>
      <c r="D1197" s="243"/>
      <c r="E1197" s="267"/>
      <c r="F1197" s="90"/>
      <c r="H1197" s="120"/>
    </row>
    <row r="1198" spans="1:8" s="119" customFormat="1" ht="12.75" x14ac:dyDescent="0.2">
      <c r="A1198" s="114"/>
      <c r="B1198" s="208"/>
      <c r="C1198" s="165"/>
      <c r="D1198" s="243"/>
      <c r="E1198" s="267"/>
      <c r="F1198" s="90"/>
      <c r="H1198" s="120"/>
    </row>
    <row r="1199" spans="1:8" s="119" customFormat="1" ht="12.75" x14ac:dyDescent="0.2">
      <c r="A1199" s="114"/>
      <c r="B1199" s="208"/>
      <c r="C1199" s="165"/>
      <c r="D1199" s="243"/>
      <c r="E1199" s="267"/>
      <c r="F1199" s="90"/>
      <c r="H1199" s="120"/>
    </row>
    <row r="1200" spans="1:8" s="119" customFormat="1" ht="12.75" x14ac:dyDescent="0.2">
      <c r="A1200" s="114"/>
      <c r="B1200" s="208"/>
      <c r="C1200" s="165"/>
      <c r="D1200" s="243"/>
      <c r="E1200" s="267"/>
      <c r="F1200" s="90"/>
      <c r="H1200" s="120"/>
    </row>
    <row r="1201" spans="1:8" s="119" customFormat="1" ht="12.75" x14ac:dyDescent="0.2">
      <c r="A1201" s="114"/>
      <c r="B1201" s="208"/>
      <c r="C1201" s="165"/>
      <c r="D1201" s="243"/>
      <c r="E1201" s="267"/>
      <c r="F1201" s="90"/>
      <c r="H1201" s="120"/>
    </row>
    <row r="1202" spans="1:8" s="119" customFormat="1" ht="12.75" x14ac:dyDescent="0.2">
      <c r="A1202" s="114"/>
      <c r="B1202" s="208"/>
      <c r="C1202" s="165"/>
      <c r="D1202" s="243"/>
      <c r="E1202" s="267"/>
      <c r="F1202" s="90"/>
      <c r="H1202" s="120"/>
    </row>
    <row r="1203" spans="1:8" s="119" customFormat="1" ht="12.75" x14ac:dyDescent="0.2">
      <c r="A1203" s="114"/>
      <c r="B1203" s="208"/>
      <c r="C1203" s="165"/>
      <c r="D1203" s="243"/>
      <c r="E1203" s="267"/>
      <c r="F1203" s="90"/>
      <c r="H1203" s="120"/>
    </row>
    <row r="1204" spans="1:8" s="119" customFormat="1" ht="12.75" x14ac:dyDescent="0.2">
      <c r="A1204" s="114"/>
      <c r="B1204" s="208"/>
      <c r="C1204" s="165"/>
      <c r="D1204" s="243"/>
      <c r="E1204" s="267"/>
      <c r="F1204" s="90"/>
      <c r="H1204" s="120"/>
    </row>
    <row r="1205" spans="1:8" s="119" customFormat="1" ht="12.75" x14ac:dyDescent="0.2">
      <c r="A1205" s="114"/>
      <c r="B1205" s="208"/>
      <c r="C1205" s="165"/>
      <c r="D1205" s="243"/>
      <c r="E1205" s="267"/>
      <c r="F1205" s="90"/>
      <c r="H1205" s="120"/>
    </row>
    <row r="1206" spans="1:8" s="119" customFormat="1" ht="12.75" x14ac:dyDescent="0.2">
      <c r="A1206" s="114"/>
      <c r="B1206" s="208"/>
      <c r="C1206" s="165"/>
      <c r="D1206" s="243"/>
      <c r="E1206" s="267"/>
      <c r="F1206" s="90"/>
      <c r="H1206" s="120"/>
    </row>
    <row r="1207" spans="1:8" s="119" customFormat="1" ht="12.75" x14ac:dyDescent="0.2">
      <c r="A1207" s="114"/>
      <c r="B1207" s="208"/>
      <c r="C1207" s="165"/>
      <c r="D1207" s="243"/>
      <c r="E1207" s="267"/>
      <c r="F1207" s="90"/>
      <c r="H1207" s="120"/>
    </row>
    <row r="1208" spans="1:8" s="119" customFormat="1" ht="12.75" x14ac:dyDescent="0.2">
      <c r="A1208" s="114"/>
      <c r="B1208" s="208"/>
      <c r="C1208" s="165"/>
      <c r="D1208" s="243"/>
      <c r="E1208" s="267"/>
      <c r="F1208" s="90"/>
      <c r="H1208" s="120"/>
    </row>
    <row r="1209" spans="1:8" s="119" customFormat="1" ht="12.75" x14ac:dyDescent="0.2">
      <c r="A1209" s="114"/>
      <c r="B1209" s="208"/>
      <c r="C1209" s="165"/>
      <c r="D1209" s="243"/>
      <c r="E1209" s="267"/>
      <c r="F1209" s="90"/>
      <c r="H1209" s="120"/>
    </row>
    <row r="1210" spans="1:8" s="119" customFormat="1" ht="12.75" x14ac:dyDescent="0.2">
      <c r="A1210" s="114"/>
      <c r="B1210" s="208"/>
      <c r="C1210" s="165"/>
      <c r="D1210" s="243"/>
      <c r="E1210" s="267"/>
      <c r="F1210" s="90"/>
      <c r="H1210" s="120"/>
    </row>
    <row r="1211" spans="1:8" s="119" customFormat="1" ht="12.75" x14ac:dyDescent="0.2">
      <c r="A1211" s="114"/>
      <c r="B1211" s="208"/>
      <c r="C1211" s="165"/>
      <c r="D1211" s="243"/>
      <c r="E1211" s="267"/>
      <c r="F1211" s="90"/>
      <c r="H1211" s="120"/>
    </row>
    <row r="1212" spans="1:8" s="119" customFormat="1" ht="12.75" x14ac:dyDescent="0.2">
      <c r="A1212" s="114"/>
      <c r="B1212" s="208"/>
      <c r="C1212" s="165"/>
      <c r="D1212" s="243"/>
      <c r="E1212" s="267"/>
      <c r="F1212" s="90"/>
      <c r="H1212" s="120"/>
    </row>
    <row r="1213" spans="1:8" s="119" customFormat="1" ht="12.75" x14ac:dyDescent="0.2">
      <c r="A1213" s="114"/>
      <c r="B1213" s="208"/>
      <c r="C1213" s="165"/>
      <c r="D1213" s="243"/>
      <c r="E1213" s="267"/>
      <c r="F1213" s="90"/>
      <c r="H1213" s="120"/>
    </row>
    <row r="1214" spans="1:8" s="119" customFormat="1" ht="12.75" x14ac:dyDescent="0.2">
      <c r="A1214" s="114"/>
      <c r="B1214" s="208"/>
      <c r="C1214" s="165"/>
      <c r="D1214" s="243"/>
      <c r="E1214" s="267"/>
      <c r="F1214" s="90"/>
      <c r="H1214" s="120"/>
    </row>
    <row r="1215" spans="1:8" s="119" customFormat="1" ht="12.75" x14ac:dyDescent="0.2">
      <c r="A1215" s="114"/>
      <c r="B1215" s="208"/>
      <c r="C1215" s="165"/>
      <c r="D1215" s="243"/>
      <c r="E1215" s="267"/>
      <c r="F1215" s="90"/>
      <c r="H1215" s="120"/>
    </row>
    <row r="1216" spans="1:8" s="119" customFormat="1" ht="12.75" x14ac:dyDescent="0.2">
      <c r="A1216" s="114"/>
      <c r="B1216" s="208"/>
      <c r="C1216" s="165"/>
      <c r="D1216" s="243"/>
      <c r="E1216" s="267"/>
      <c r="F1216" s="90"/>
      <c r="H1216" s="120"/>
    </row>
    <row r="1217" spans="1:8" s="119" customFormat="1" ht="12.75" x14ac:dyDescent="0.2">
      <c r="A1217" s="114"/>
      <c r="B1217" s="208"/>
      <c r="C1217" s="165"/>
      <c r="D1217" s="243"/>
      <c r="E1217" s="267"/>
      <c r="F1217" s="90"/>
      <c r="H1217" s="120"/>
    </row>
    <row r="1218" spans="1:8" s="119" customFormat="1" ht="12.75" x14ac:dyDescent="0.2">
      <c r="A1218" s="114"/>
      <c r="B1218" s="208"/>
      <c r="C1218" s="165"/>
      <c r="D1218" s="243"/>
      <c r="E1218" s="267"/>
      <c r="F1218" s="90"/>
      <c r="H1218" s="120"/>
    </row>
    <row r="1219" spans="1:8" s="119" customFormat="1" ht="12.75" x14ac:dyDescent="0.2">
      <c r="A1219" s="114"/>
      <c r="B1219" s="208"/>
      <c r="C1219" s="165"/>
      <c r="D1219" s="243"/>
      <c r="E1219" s="267"/>
      <c r="F1219" s="90"/>
      <c r="H1219" s="120"/>
    </row>
    <row r="1220" spans="1:8" s="119" customFormat="1" ht="12.75" x14ac:dyDescent="0.2">
      <c r="A1220" s="114"/>
      <c r="B1220" s="208"/>
      <c r="C1220" s="165"/>
      <c r="D1220" s="243"/>
      <c r="E1220" s="267"/>
      <c r="F1220" s="90"/>
      <c r="H1220" s="120"/>
    </row>
    <row r="1221" spans="1:8" s="119" customFormat="1" ht="12.75" x14ac:dyDescent="0.2">
      <c r="A1221" s="114"/>
      <c r="B1221" s="208"/>
      <c r="C1221" s="165"/>
      <c r="D1221" s="243"/>
      <c r="E1221" s="267"/>
      <c r="F1221" s="90"/>
      <c r="H1221" s="120"/>
    </row>
    <row r="1222" spans="1:8" s="119" customFormat="1" ht="12.75" x14ac:dyDescent="0.2">
      <c r="A1222" s="114"/>
      <c r="B1222" s="208"/>
      <c r="C1222" s="165"/>
      <c r="D1222" s="243"/>
      <c r="E1222" s="267"/>
      <c r="F1222" s="90"/>
      <c r="H1222" s="120"/>
    </row>
    <row r="1223" spans="1:8" s="119" customFormat="1" ht="12.75" x14ac:dyDescent="0.2">
      <c r="A1223" s="114"/>
      <c r="B1223" s="208"/>
      <c r="C1223" s="165"/>
      <c r="D1223" s="243"/>
      <c r="E1223" s="267"/>
      <c r="F1223" s="90"/>
      <c r="H1223" s="120"/>
    </row>
    <row r="1224" spans="1:8" s="119" customFormat="1" ht="12.75" x14ac:dyDescent="0.2">
      <c r="A1224" s="114"/>
      <c r="B1224" s="208"/>
      <c r="C1224" s="165"/>
      <c r="D1224" s="243"/>
      <c r="E1224" s="267"/>
      <c r="F1224" s="90"/>
      <c r="H1224" s="120"/>
    </row>
    <row r="1225" spans="1:8" s="119" customFormat="1" ht="12.75" x14ac:dyDescent="0.2">
      <c r="A1225" s="114"/>
      <c r="B1225" s="208"/>
      <c r="C1225" s="165"/>
      <c r="D1225" s="243"/>
      <c r="E1225" s="267"/>
      <c r="F1225" s="90"/>
      <c r="H1225" s="120"/>
    </row>
    <row r="1226" spans="1:8" s="119" customFormat="1" ht="12.75" x14ac:dyDescent="0.2">
      <c r="A1226" s="114"/>
      <c r="B1226" s="208"/>
      <c r="C1226" s="165"/>
      <c r="D1226" s="243"/>
      <c r="E1226" s="267"/>
      <c r="F1226" s="90"/>
      <c r="H1226" s="120"/>
    </row>
    <row r="1227" spans="1:8" s="119" customFormat="1" ht="12.75" x14ac:dyDescent="0.2">
      <c r="A1227" s="114"/>
      <c r="B1227" s="208"/>
      <c r="C1227" s="165"/>
      <c r="D1227" s="243"/>
      <c r="E1227" s="267"/>
      <c r="F1227" s="90"/>
      <c r="H1227" s="120"/>
    </row>
    <row r="1228" spans="1:8" s="119" customFormat="1" ht="12.75" x14ac:dyDescent="0.2">
      <c r="A1228" s="114"/>
      <c r="B1228" s="208"/>
      <c r="C1228" s="165"/>
      <c r="D1228" s="243"/>
      <c r="E1228" s="267"/>
      <c r="F1228" s="90"/>
      <c r="H1228" s="120"/>
    </row>
    <row r="1229" spans="1:8" s="119" customFormat="1" ht="12.75" x14ac:dyDescent="0.2">
      <c r="A1229" s="114"/>
      <c r="B1229" s="208"/>
      <c r="C1229" s="165"/>
      <c r="D1229" s="243"/>
      <c r="E1229" s="267"/>
      <c r="F1229" s="90"/>
      <c r="H1229" s="120"/>
    </row>
    <row r="1230" spans="1:8" s="119" customFormat="1" ht="12.75" x14ac:dyDescent="0.2">
      <c r="A1230" s="114"/>
      <c r="B1230" s="208"/>
      <c r="C1230" s="165"/>
      <c r="D1230" s="243"/>
      <c r="E1230" s="267"/>
      <c r="F1230" s="90"/>
      <c r="H1230" s="120"/>
    </row>
    <row r="1231" spans="1:8" s="119" customFormat="1" ht="12.75" x14ac:dyDescent="0.2">
      <c r="A1231" s="114"/>
      <c r="B1231" s="208"/>
      <c r="C1231" s="165"/>
      <c r="D1231" s="243"/>
      <c r="E1231" s="267"/>
      <c r="F1231" s="90"/>
      <c r="H1231" s="120"/>
    </row>
    <row r="1232" spans="1:8" s="119" customFormat="1" ht="12.75" x14ac:dyDescent="0.2">
      <c r="A1232" s="114"/>
      <c r="B1232" s="208"/>
      <c r="C1232" s="165"/>
      <c r="D1232" s="243"/>
      <c r="E1232" s="267"/>
      <c r="F1232" s="90"/>
      <c r="H1232" s="120"/>
    </row>
    <row r="1233" spans="1:8" s="119" customFormat="1" ht="12.75" x14ac:dyDescent="0.2">
      <c r="A1233" s="114"/>
      <c r="B1233" s="208"/>
      <c r="C1233" s="165"/>
      <c r="D1233" s="243"/>
      <c r="E1233" s="267"/>
      <c r="F1233" s="90"/>
      <c r="H1233" s="120"/>
    </row>
    <row r="1234" spans="1:8" s="119" customFormat="1" ht="12.75" x14ac:dyDescent="0.2">
      <c r="A1234" s="114"/>
      <c r="B1234" s="208"/>
      <c r="C1234" s="165"/>
      <c r="D1234" s="243"/>
      <c r="E1234" s="267"/>
      <c r="F1234" s="90"/>
      <c r="H1234" s="120"/>
    </row>
    <row r="1235" spans="1:8" s="119" customFormat="1" ht="12.75" x14ac:dyDescent="0.2">
      <c r="A1235" s="114"/>
      <c r="B1235" s="208"/>
      <c r="C1235" s="165"/>
      <c r="D1235" s="243"/>
      <c r="E1235" s="267"/>
      <c r="F1235" s="90"/>
      <c r="H1235" s="120"/>
    </row>
    <row r="1236" spans="1:8" s="119" customFormat="1" ht="12.75" x14ac:dyDescent="0.2">
      <c r="A1236" s="114"/>
      <c r="B1236" s="208"/>
      <c r="C1236" s="165"/>
      <c r="D1236" s="243"/>
      <c r="E1236" s="267"/>
      <c r="F1236" s="90"/>
      <c r="H1236" s="120"/>
    </row>
    <row r="1237" spans="1:8" s="119" customFormat="1" ht="12.75" x14ac:dyDescent="0.2">
      <c r="A1237" s="114"/>
      <c r="B1237" s="208"/>
      <c r="C1237" s="165"/>
      <c r="D1237" s="243"/>
      <c r="E1237" s="267"/>
      <c r="F1237" s="90"/>
      <c r="H1237" s="120"/>
    </row>
    <row r="1238" spans="1:8" s="119" customFormat="1" ht="12.75" x14ac:dyDescent="0.2">
      <c r="A1238" s="114"/>
      <c r="B1238" s="208"/>
      <c r="C1238" s="165"/>
      <c r="D1238" s="243"/>
      <c r="E1238" s="267"/>
      <c r="F1238" s="90"/>
      <c r="H1238" s="120"/>
    </row>
    <row r="1239" spans="1:8" s="119" customFormat="1" ht="12.75" x14ac:dyDescent="0.2">
      <c r="A1239" s="114"/>
      <c r="B1239" s="208"/>
      <c r="C1239" s="165"/>
      <c r="D1239" s="243"/>
      <c r="E1239" s="267"/>
      <c r="F1239" s="90"/>
      <c r="H1239" s="120"/>
    </row>
    <row r="1240" spans="1:8" s="119" customFormat="1" ht="12.75" x14ac:dyDescent="0.2">
      <c r="A1240" s="114"/>
      <c r="B1240" s="208"/>
      <c r="C1240" s="165"/>
      <c r="D1240" s="243"/>
      <c r="E1240" s="267"/>
      <c r="F1240" s="90"/>
      <c r="H1240" s="120"/>
    </row>
    <row r="1241" spans="1:8" s="119" customFormat="1" ht="12.75" x14ac:dyDescent="0.2">
      <c r="A1241" s="114"/>
      <c r="B1241" s="208"/>
      <c r="C1241" s="165"/>
      <c r="D1241" s="243"/>
      <c r="E1241" s="267"/>
      <c r="F1241" s="90"/>
      <c r="H1241" s="120"/>
    </row>
    <row r="1242" spans="1:8" s="119" customFormat="1" ht="12.75" x14ac:dyDescent="0.2">
      <c r="A1242" s="114"/>
      <c r="B1242" s="208"/>
      <c r="C1242" s="165"/>
      <c r="D1242" s="243"/>
      <c r="E1242" s="267"/>
      <c r="F1242" s="90"/>
      <c r="H1242" s="120"/>
    </row>
    <row r="1243" spans="1:8" s="119" customFormat="1" ht="12.75" x14ac:dyDescent="0.2">
      <c r="A1243" s="114"/>
      <c r="B1243" s="208"/>
      <c r="C1243" s="165"/>
      <c r="D1243" s="243"/>
      <c r="E1243" s="267"/>
      <c r="F1243" s="90"/>
      <c r="H1243" s="120"/>
    </row>
    <row r="1244" spans="1:8" s="119" customFormat="1" ht="12.75" x14ac:dyDescent="0.2">
      <c r="A1244" s="114"/>
      <c r="B1244" s="208"/>
      <c r="C1244" s="165"/>
      <c r="D1244" s="243"/>
      <c r="E1244" s="267"/>
      <c r="F1244" s="90"/>
      <c r="H1244" s="120"/>
    </row>
    <row r="1245" spans="1:8" s="119" customFormat="1" ht="12.75" x14ac:dyDescent="0.2">
      <c r="A1245" s="114"/>
      <c r="B1245" s="208"/>
      <c r="C1245" s="165"/>
      <c r="D1245" s="243"/>
      <c r="E1245" s="267"/>
      <c r="F1245" s="90"/>
      <c r="H1245" s="120"/>
    </row>
    <row r="1246" spans="1:8" s="119" customFormat="1" ht="12.75" x14ac:dyDescent="0.2">
      <c r="A1246" s="114"/>
      <c r="B1246" s="208"/>
      <c r="C1246" s="165"/>
      <c r="D1246" s="243"/>
      <c r="E1246" s="267"/>
      <c r="F1246" s="90"/>
      <c r="H1246" s="120"/>
    </row>
    <row r="1247" spans="1:8" s="119" customFormat="1" ht="12.75" x14ac:dyDescent="0.2">
      <c r="A1247" s="114"/>
      <c r="B1247" s="208"/>
      <c r="C1247" s="165"/>
      <c r="D1247" s="243"/>
      <c r="E1247" s="267"/>
      <c r="F1247" s="90"/>
      <c r="H1247" s="120"/>
    </row>
    <row r="1248" spans="1:8" s="119" customFormat="1" ht="12.75" x14ac:dyDescent="0.2">
      <c r="A1248" s="114"/>
      <c r="B1248" s="208"/>
      <c r="C1248" s="165"/>
      <c r="D1248" s="243"/>
      <c r="E1248" s="267"/>
      <c r="F1248" s="90"/>
      <c r="H1248" s="120"/>
    </row>
    <row r="1249" spans="1:8" s="119" customFormat="1" ht="12.75" x14ac:dyDescent="0.2">
      <c r="A1249" s="114"/>
      <c r="B1249" s="208"/>
      <c r="C1249" s="165"/>
      <c r="D1249" s="243"/>
      <c r="E1249" s="267"/>
      <c r="F1249" s="90"/>
      <c r="H1249" s="120"/>
    </row>
    <row r="1250" spans="1:8" s="119" customFormat="1" ht="12.75" x14ac:dyDescent="0.2">
      <c r="A1250" s="114"/>
      <c r="B1250" s="208"/>
      <c r="C1250" s="165"/>
      <c r="D1250" s="243"/>
      <c r="E1250" s="267"/>
      <c r="F1250" s="90"/>
      <c r="H1250" s="120"/>
    </row>
    <row r="1251" spans="1:8" s="119" customFormat="1" ht="12.75" x14ac:dyDescent="0.2">
      <c r="A1251" s="114"/>
      <c r="B1251" s="208"/>
      <c r="C1251" s="165"/>
      <c r="D1251" s="243"/>
      <c r="E1251" s="267"/>
      <c r="F1251" s="90"/>
      <c r="H1251" s="120"/>
    </row>
    <row r="1252" spans="1:8" s="119" customFormat="1" ht="12.75" x14ac:dyDescent="0.2">
      <c r="A1252" s="114"/>
      <c r="B1252" s="208"/>
      <c r="C1252" s="165"/>
      <c r="D1252" s="243"/>
      <c r="E1252" s="267"/>
      <c r="F1252" s="90"/>
      <c r="H1252" s="120"/>
    </row>
    <row r="1253" spans="1:8" s="119" customFormat="1" ht="12.75" x14ac:dyDescent="0.2">
      <c r="A1253" s="114"/>
      <c r="B1253" s="208"/>
      <c r="C1253" s="165"/>
      <c r="D1253" s="243"/>
      <c r="E1253" s="267"/>
      <c r="F1253" s="90"/>
      <c r="H1253" s="120"/>
    </row>
    <row r="1254" spans="1:8" s="119" customFormat="1" ht="12.75" x14ac:dyDescent="0.2">
      <c r="A1254" s="114"/>
      <c r="B1254" s="208"/>
      <c r="C1254" s="165"/>
      <c r="D1254" s="243"/>
      <c r="E1254" s="267"/>
      <c r="F1254" s="90"/>
      <c r="H1254" s="120"/>
    </row>
    <row r="1255" spans="1:8" s="119" customFormat="1" ht="12.75" x14ac:dyDescent="0.2">
      <c r="A1255" s="114"/>
      <c r="B1255" s="208"/>
      <c r="C1255" s="165"/>
      <c r="D1255" s="243"/>
      <c r="E1255" s="267"/>
      <c r="F1255" s="90"/>
      <c r="H1255" s="120"/>
    </row>
    <row r="1256" spans="1:8" s="119" customFormat="1" ht="12.75" x14ac:dyDescent="0.2">
      <c r="A1256" s="114"/>
      <c r="B1256" s="208"/>
      <c r="C1256" s="165"/>
      <c r="D1256" s="243"/>
      <c r="E1256" s="267"/>
      <c r="F1256" s="90"/>
      <c r="H1256" s="120"/>
    </row>
    <row r="1257" spans="1:8" s="119" customFormat="1" ht="12.75" x14ac:dyDescent="0.2">
      <c r="A1257" s="114"/>
      <c r="B1257" s="208"/>
      <c r="C1257" s="165"/>
      <c r="D1257" s="243"/>
      <c r="E1257" s="267"/>
      <c r="F1257" s="90"/>
      <c r="H1257" s="120"/>
    </row>
    <row r="1258" spans="1:8" s="119" customFormat="1" ht="12.75" x14ac:dyDescent="0.2">
      <c r="A1258" s="114"/>
      <c r="B1258" s="208"/>
      <c r="C1258" s="165"/>
      <c r="D1258" s="243"/>
      <c r="E1258" s="267"/>
      <c r="F1258" s="90"/>
      <c r="H1258" s="120"/>
    </row>
    <row r="1259" spans="1:8" s="119" customFormat="1" ht="12.75" x14ac:dyDescent="0.2">
      <c r="A1259" s="114"/>
      <c r="B1259" s="208"/>
      <c r="C1259" s="165"/>
      <c r="D1259" s="243"/>
      <c r="E1259" s="267"/>
      <c r="F1259" s="90"/>
      <c r="H1259" s="120"/>
    </row>
    <row r="1260" spans="1:8" s="119" customFormat="1" ht="12.75" x14ac:dyDescent="0.2">
      <c r="A1260" s="114"/>
      <c r="B1260" s="208"/>
      <c r="C1260" s="165"/>
      <c r="D1260" s="243"/>
      <c r="E1260" s="267"/>
      <c r="F1260" s="90"/>
      <c r="H1260" s="120"/>
    </row>
    <row r="1261" spans="1:8" s="119" customFormat="1" ht="12.75" x14ac:dyDescent="0.2">
      <c r="A1261" s="114"/>
      <c r="B1261" s="208"/>
      <c r="C1261" s="165"/>
      <c r="D1261" s="243"/>
      <c r="E1261" s="267"/>
      <c r="F1261" s="90"/>
      <c r="H1261" s="120"/>
    </row>
    <row r="1262" spans="1:8" s="119" customFormat="1" ht="12.75" x14ac:dyDescent="0.2">
      <c r="A1262" s="114"/>
      <c r="B1262" s="208"/>
      <c r="C1262" s="165"/>
      <c r="D1262" s="243"/>
      <c r="E1262" s="267"/>
      <c r="F1262" s="90"/>
      <c r="H1262" s="120"/>
    </row>
    <row r="1263" spans="1:8" s="119" customFormat="1" ht="12.75" x14ac:dyDescent="0.2">
      <c r="A1263" s="114"/>
      <c r="B1263" s="208"/>
      <c r="C1263" s="165"/>
      <c r="D1263" s="243"/>
      <c r="E1263" s="267"/>
      <c r="F1263" s="90"/>
      <c r="H1263" s="120"/>
    </row>
    <row r="1264" spans="1:8" s="119" customFormat="1" ht="12.75" x14ac:dyDescent="0.2">
      <c r="A1264" s="114"/>
      <c r="B1264" s="208"/>
      <c r="C1264" s="165"/>
      <c r="D1264" s="243"/>
      <c r="E1264" s="267"/>
      <c r="F1264" s="90"/>
      <c r="H1264" s="120"/>
    </row>
    <row r="1265" spans="1:8" s="119" customFormat="1" ht="12.75" x14ac:dyDescent="0.2">
      <c r="A1265" s="114"/>
      <c r="B1265" s="208"/>
      <c r="C1265" s="165"/>
      <c r="D1265" s="243"/>
      <c r="E1265" s="267"/>
      <c r="F1265" s="90"/>
      <c r="H1265" s="120"/>
    </row>
    <row r="1266" spans="1:8" s="119" customFormat="1" ht="12.75" x14ac:dyDescent="0.2">
      <c r="A1266" s="114"/>
      <c r="B1266" s="208"/>
      <c r="C1266" s="165"/>
      <c r="D1266" s="243"/>
      <c r="E1266" s="267"/>
      <c r="F1266" s="90"/>
      <c r="H1266" s="120"/>
    </row>
    <row r="1267" spans="1:8" s="119" customFormat="1" ht="12.75" x14ac:dyDescent="0.2">
      <c r="A1267" s="114"/>
      <c r="B1267" s="208"/>
      <c r="C1267" s="165"/>
      <c r="D1267" s="243"/>
      <c r="E1267" s="267"/>
      <c r="F1267" s="90"/>
      <c r="H1267" s="120"/>
    </row>
    <row r="1268" spans="1:8" s="119" customFormat="1" ht="12.75" x14ac:dyDescent="0.2">
      <c r="A1268" s="114"/>
      <c r="B1268" s="208"/>
      <c r="C1268" s="165"/>
      <c r="D1268" s="243"/>
      <c r="E1268" s="267"/>
      <c r="F1268" s="90"/>
      <c r="H1268" s="120"/>
    </row>
    <row r="1269" spans="1:8" s="119" customFormat="1" ht="12.75" x14ac:dyDescent="0.2">
      <c r="A1269" s="114"/>
      <c r="B1269" s="208"/>
      <c r="C1269" s="165"/>
      <c r="D1269" s="243"/>
      <c r="E1269" s="267"/>
      <c r="F1269" s="90"/>
      <c r="H1269" s="120"/>
    </row>
    <row r="1270" spans="1:8" s="119" customFormat="1" ht="12.75" x14ac:dyDescent="0.2">
      <c r="A1270" s="114"/>
      <c r="B1270" s="208"/>
      <c r="C1270" s="165"/>
      <c r="D1270" s="243"/>
      <c r="E1270" s="267"/>
      <c r="F1270" s="90"/>
      <c r="H1270" s="120"/>
    </row>
    <row r="1271" spans="1:8" s="119" customFormat="1" ht="12.75" x14ac:dyDescent="0.2">
      <c r="A1271" s="114"/>
      <c r="B1271" s="208"/>
      <c r="C1271" s="165"/>
      <c r="D1271" s="243"/>
      <c r="E1271" s="267"/>
      <c r="F1271" s="90"/>
      <c r="H1271" s="120"/>
    </row>
    <row r="1272" spans="1:8" s="119" customFormat="1" ht="12.75" x14ac:dyDescent="0.2">
      <c r="A1272" s="114"/>
      <c r="B1272" s="208"/>
      <c r="C1272" s="165"/>
      <c r="D1272" s="243"/>
      <c r="E1272" s="267"/>
      <c r="F1272" s="90"/>
      <c r="H1272" s="120"/>
    </row>
    <row r="1273" spans="1:8" s="119" customFormat="1" ht="12.75" x14ac:dyDescent="0.2">
      <c r="A1273" s="114"/>
      <c r="B1273" s="208"/>
      <c r="C1273" s="165"/>
      <c r="D1273" s="243"/>
      <c r="E1273" s="267"/>
      <c r="F1273" s="90"/>
      <c r="H1273" s="120"/>
    </row>
    <row r="1274" spans="1:8" s="119" customFormat="1" ht="12.75" x14ac:dyDescent="0.2">
      <c r="A1274" s="114"/>
      <c r="B1274" s="208"/>
      <c r="C1274" s="165"/>
      <c r="D1274" s="243"/>
      <c r="E1274" s="267"/>
      <c r="F1274" s="90"/>
      <c r="H1274" s="120"/>
    </row>
    <row r="1275" spans="1:8" s="119" customFormat="1" ht="12.75" x14ac:dyDescent="0.2">
      <c r="A1275" s="114"/>
      <c r="B1275" s="208"/>
      <c r="C1275" s="165"/>
      <c r="D1275" s="243"/>
      <c r="E1275" s="267"/>
      <c r="F1275" s="90"/>
      <c r="H1275" s="120"/>
    </row>
    <row r="1276" spans="1:8" s="119" customFormat="1" ht="12.75" x14ac:dyDescent="0.2">
      <c r="A1276" s="114"/>
      <c r="B1276" s="208"/>
      <c r="C1276" s="165"/>
      <c r="D1276" s="243"/>
      <c r="E1276" s="267"/>
      <c r="F1276" s="90"/>
      <c r="H1276" s="120"/>
    </row>
    <row r="1277" spans="1:8" s="119" customFormat="1" ht="12.75" x14ac:dyDescent="0.2">
      <c r="A1277" s="114"/>
      <c r="B1277" s="208"/>
      <c r="C1277" s="165"/>
      <c r="D1277" s="243"/>
      <c r="E1277" s="267"/>
      <c r="F1277" s="90"/>
      <c r="H1277" s="120"/>
    </row>
    <row r="1278" spans="1:8" s="119" customFormat="1" ht="12.75" x14ac:dyDescent="0.2">
      <c r="A1278" s="114"/>
      <c r="B1278" s="208"/>
      <c r="C1278" s="165"/>
      <c r="D1278" s="243"/>
      <c r="E1278" s="267"/>
      <c r="F1278" s="90"/>
      <c r="H1278" s="120"/>
    </row>
    <row r="1279" spans="1:8" s="119" customFormat="1" ht="12.75" x14ac:dyDescent="0.2">
      <c r="A1279" s="114"/>
      <c r="B1279" s="208"/>
      <c r="C1279" s="165"/>
      <c r="D1279" s="243"/>
      <c r="E1279" s="267"/>
      <c r="F1279" s="90"/>
      <c r="H1279" s="120"/>
    </row>
    <row r="1280" spans="1:8" s="119" customFormat="1" ht="12.75" x14ac:dyDescent="0.2">
      <c r="A1280" s="114"/>
      <c r="B1280" s="208"/>
      <c r="C1280" s="165"/>
      <c r="D1280" s="243"/>
      <c r="E1280" s="267"/>
      <c r="F1280" s="90"/>
      <c r="H1280" s="120"/>
    </row>
    <row r="1281" spans="1:8" s="119" customFormat="1" ht="12.75" x14ac:dyDescent="0.2">
      <c r="A1281" s="114"/>
      <c r="B1281" s="208"/>
      <c r="C1281" s="165"/>
      <c r="D1281" s="243"/>
      <c r="E1281" s="267"/>
      <c r="F1281" s="90"/>
      <c r="H1281" s="120"/>
    </row>
    <row r="1282" spans="1:8" s="119" customFormat="1" ht="12.75" x14ac:dyDescent="0.2">
      <c r="A1282" s="114"/>
      <c r="B1282" s="208"/>
      <c r="C1282" s="165"/>
      <c r="D1282" s="243"/>
      <c r="E1282" s="267"/>
      <c r="F1282" s="90"/>
      <c r="H1282" s="120"/>
    </row>
    <row r="1283" spans="1:8" s="119" customFormat="1" ht="12.75" x14ac:dyDescent="0.2">
      <c r="A1283" s="114"/>
      <c r="B1283" s="208"/>
      <c r="C1283" s="165"/>
      <c r="D1283" s="243"/>
      <c r="E1283" s="267"/>
      <c r="F1283" s="90"/>
      <c r="H1283" s="120"/>
    </row>
    <row r="1284" spans="1:8" s="119" customFormat="1" ht="12.75" x14ac:dyDescent="0.2">
      <c r="A1284" s="114"/>
      <c r="B1284" s="208"/>
      <c r="C1284" s="165"/>
      <c r="D1284" s="243"/>
      <c r="E1284" s="267"/>
      <c r="F1284" s="90"/>
      <c r="H1284" s="120"/>
    </row>
    <row r="1285" spans="1:8" s="119" customFormat="1" ht="12.75" x14ac:dyDescent="0.2">
      <c r="A1285" s="114"/>
      <c r="B1285" s="208"/>
      <c r="C1285" s="165"/>
      <c r="D1285" s="243"/>
      <c r="E1285" s="267"/>
      <c r="F1285" s="90"/>
      <c r="H1285" s="120"/>
    </row>
    <row r="1286" spans="1:8" s="119" customFormat="1" ht="12.75" x14ac:dyDescent="0.2">
      <c r="A1286" s="114"/>
      <c r="B1286" s="208"/>
      <c r="C1286" s="165"/>
      <c r="D1286" s="243"/>
      <c r="E1286" s="267"/>
      <c r="F1286" s="90"/>
      <c r="H1286" s="120"/>
    </row>
    <row r="1287" spans="1:8" s="119" customFormat="1" ht="12.75" x14ac:dyDescent="0.2">
      <c r="A1287" s="114"/>
      <c r="B1287" s="208"/>
      <c r="C1287" s="165"/>
      <c r="D1287" s="243"/>
      <c r="E1287" s="267"/>
      <c r="F1287" s="90"/>
      <c r="H1287" s="120"/>
    </row>
    <row r="1288" spans="1:8" s="119" customFormat="1" ht="12.75" x14ac:dyDescent="0.2">
      <c r="A1288" s="114"/>
      <c r="B1288" s="208"/>
      <c r="C1288" s="165"/>
      <c r="D1288" s="243"/>
      <c r="E1288" s="267"/>
      <c r="F1288" s="90"/>
      <c r="H1288" s="120"/>
    </row>
    <row r="1289" spans="1:8" s="119" customFormat="1" ht="12.75" x14ac:dyDescent="0.2">
      <c r="A1289" s="114"/>
      <c r="B1289" s="208"/>
      <c r="C1289" s="165"/>
      <c r="D1289" s="243"/>
      <c r="E1289" s="267"/>
      <c r="F1289" s="90"/>
      <c r="H1289" s="120"/>
    </row>
    <row r="1290" spans="1:8" s="119" customFormat="1" ht="12.75" x14ac:dyDescent="0.2">
      <c r="A1290" s="114"/>
      <c r="B1290" s="208"/>
      <c r="C1290" s="165"/>
      <c r="D1290" s="243"/>
      <c r="E1290" s="267"/>
      <c r="F1290" s="90"/>
      <c r="H1290" s="120"/>
    </row>
    <row r="1291" spans="1:8" s="119" customFormat="1" ht="12.75" x14ac:dyDescent="0.2">
      <c r="A1291" s="114"/>
      <c r="B1291" s="208"/>
      <c r="C1291" s="165"/>
      <c r="D1291" s="243"/>
      <c r="E1291" s="267"/>
      <c r="F1291" s="90"/>
      <c r="H1291" s="120"/>
    </row>
    <row r="1292" spans="1:8" s="119" customFormat="1" ht="12.75" x14ac:dyDescent="0.2">
      <c r="A1292" s="114"/>
      <c r="B1292" s="208"/>
      <c r="C1292" s="165"/>
      <c r="D1292" s="243"/>
      <c r="E1292" s="267"/>
      <c r="F1292" s="90"/>
      <c r="H1292" s="120"/>
    </row>
    <row r="1293" spans="1:8" s="119" customFormat="1" ht="12.75" x14ac:dyDescent="0.2">
      <c r="A1293" s="114"/>
      <c r="B1293" s="208"/>
      <c r="C1293" s="165"/>
      <c r="D1293" s="243"/>
      <c r="E1293" s="267"/>
      <c r="F1293" s="90"/>
      <c r="H1293" s="120"/>
    </row>
    <row r="1294" spans="1:8" s="119" customFormat="1" ht="12.75" x14ac:dyDescent="0.2">
      <c r="A1294" s="114"/>
      <c r="B1294" s="208"/>
      <c r="C1294" s="165"/>
      <c r="D1294" s="243"/>
      <c r="E1294" s="267"/>
      <c r="F1294" s="90"/>
      <c r="H1294" s="120"/>
    </row>
    <row r="1295" spans="1:8" s="119" customFormat="1" ht="12.75" x14ac:dyDescent="0.2">
      <c r="A1295" s="114"/>
      <c r="B1295" s="208"/>
      <c r="C1295" s="165"/>
      <c r="D1295" s="243"/>
      <c r="E1295" s="267"/>
      <c r="F1295" s="90"/>
      <c r="H1295" s="120"/>
    </row>
    <row r="1296" spans="1:8" s="119" customFormat="1" ht="12.75" x14ac:dyDescent="0.2">
      <c r="A1296" s="114"/>
      <c r="B1296" s="208"/>
      <c r="C1296" s="165"/>
      <c r="D1296" s="243"/>
      <c r="E1296" s="267"/>
      <c r="F1296" s="90"/>
      <c r="H1296" s="120"/>
    </row>
    <row r="1297" spans="1:8" s="119" customFormat="1" ht="12.75" x14ac:dyDescent="0.2">
      <c r="A1297" s="114"/>
      <c r="B1297" s="208"/>
      <c r="C1297" s="165"/>
      <c r="D1297" s="243"/>
      <c r="E1297" s="267"/>
      <c r="F1297" s="90"/>
      <c r="H1297" s="120"/>
    </row>
    <row r="1298" spans="1:8" s="119" customFormat="1" ht="12.75" x14ac:dyDescent="0.2">
      <c r="A1298" s="114"/>
      <c r="B1298" s="208"/>
      <c r="C1298" s="165"/>
      <c r="D1298" s="243"/>
      <c r="E1298" s="267"/>
      <c r="F1298" s="90"/>
      <c r="H1298" s="120"/>
    </row>
    <row r="1299" spans="1:8" s="119" customFormat="1" ht="12.75" x14ac:dyDescent="0.2">
      <c r="A1299" s="114"/>
      <c r="B1299" s="208"/>
      <c r="C1299" s="165"/>
      <c r="D1299" s="243"/>
      <c r="E1299" s="267"/>
      <c r="F1299" s="90"/>
      <c r="H1299" s="120"/>
    </row>
    <row r="1300" spans="1:8" s="119" customFormat="1" ht="12.75" x14ac:dyDescent="0.2">
      <c r="A1300" s="114"/>
      <c r="B1300" s="208"/>
      <c r="C1300" s="165"/>
      <c r="D1300" s="243"/>
      <c r="E1300" s="267"/>
      <c r="F1300" s="90"/>
      <c r="H1300" s="120"/>
    </row>
    <row r="1301" spans="1:8" s="119" customFormat="1" ht="12.75" x14ac:dyDescent="0.2">
      <c r="A1301" s="114"/>
      <c r="B1301" s="208"/>
      <c r="C1301" s="165"/>
      <c r="D1301" s="243"/>
      <c r="E1301" s="267"/>
      <c r="F1301" s="90"/>
      <c r="H1301" s="120"/>
    </row>
    <row r="1302" spans="1:8" s="119" customFormat="1" ht="12.75" x14ac:dyDescent="0.2">
      <c r="A1302" s="114"/>
      <c r="B1302" s="208"/>
      <c r="C1302" s="165"/>
      <c r="D1302" s="243"/>
      <c r="E1302" s="267"/>
      <c r="F1302" s="90"/>
      <c r="H1302" s="120"/>
    </row>
    <row r="1303" spans="1:8" s="119" customFormat="1" ht="12.75" x14ac:dyDescent="0.2">
      <c r="A1303" s="114"/>
      <c r="B1303" s="208"/>
      <c r="C1303" s="165"/>
      <c r="D1303" s="243"/>
      <c r="E1303" s="267"/>
      <c r="F1303" s="90"/>
      <c r="H1303" s="120"/>
    </row>
    <row r="1304" spans="1:8" s="119" customFormat="1" ht="12.75" x14ac:dyDescent="0.2">
      <c r="A1304" s="114"/>
      <c r="B1304" s="208"/>
      <c r="C1304" s="165"/>
      <c r="D1304" s="243"/>
      <c r="E1304" s="267"/>
      <c r="F1304" s="90"/>
      <c r="H1304" s="120"/>
    </row>
    <row r="1305" spans="1:8" s="119" customFormat="1" ht="12.75" x14ac:dyDescent="0.2">
      <c r="A1305" s="114"/>
      <c r="B1305" s="208"/>
      <c r="C1305" s="165"/>
      <c r="D1305" s="243"/>
      <c r="E1305" s="267"/>
      <c r="F1305" s="90"/>
      <c r="H1305" s="120"/>
    </row>
    <row r="1306" spans="1:8" s="119" customFormat="1" ht="12.75" x14ac:dyDescent="0.2">
      <c r="A1306" s="114"/>
      <c r="B1306" s="208"/>
      <c r="C1306" s="165"/>
      <c r="D1306" s="243"/>
      <c r="E1306" s="267"/>
      <c r="F1306" s="90"/>
      <c r="H1306" s="120"/>
    </row>
    <row r="1307" spans="1:8" s="119" customFormat="1" ht="12.75" x14ac:dyDescent="0.2">
      <c r="A1307" s="114"/>
      <c r="B1307" s="208"/>
      <c r="C1307" s="165"/>
      <c r="D1307" s="243"/>
      <c r="E1307" s="267"/>
      <c r="F1307" s="90"/>
      <c r="H1307" s="120"/>
    </row>
    <row r="1308" spans="1:8" s="119" customFormat="1" ht="12.75" x14ac:dyDescent="0.2">
      <c r="A1308" s="114"/>
      <c r="B1308" s="208"/>
      <c r="C1308" s="165"/>
      <c r="D1308" s="243"/>
      <c r="E1308" s="267"/>
      <c r="F1308" s="90"/>
      <c r="H1308" s="120"/>
    </row>
    <row r="1309" spans="1:8" s="119" customFormat="1" ht="12.75" x14ac:dyDescent="0.2">
      <c r="A1309" s="114"/>
      <c r="B1309" s="208"/>
      <c r="C1309" s="165"/>
      <c r="D1309" s="243"/>
      <c r="E1309" s="267"/>
      <c r="F1309" s="90"/>
      <c r="H1309" s="120"/>
    </row>
    <row r="1310" spans="1:8" s="119" customFormat="1" ht="12.75" x14ac:dyDescent="0.2">
      <c r="A1310" s="114"/>
      <c r="B1310" s="208"/>
      <c r="C1310" s="165"/>
      <c r="D1310" s="243"/>
      <c r="E1310" s="267"/>
      <c r="F1310" s="90"/>
      <c r="H1310" s="120"/>
    </row>
    <row r="1311" spans="1:8" s="119" customFormat="1" ht="12.75" x14ac:dyDescent="0.2">
      <c r="A1311" s="114"/>
      <c r="B1311" s="208"/>
      <c r="C1311" s="165"/>
      <c r="D1311" s="243"/>
      <c r="E1311" s="267"/>
      <c r="F1311" s="90"/>
      <c r="H1311" s="120"/>
    </row>
    <row r="1312" spans="1:8" s="119" customFormat="1" ht="12.75" x14ac:dyDescent="0.2">
      <c r="A1312" s="114"/>
      <c r="B1312" s="208"/>
      <c r="C1312" s="165"/>
      <c r="D1312" s="243"/>
      <c r="E1312" s="267"/>
      <c r="F1312" s="90"/>
      <c r="H1312" s="120"/>
    </row>
    <row r="1313" spans="1:8" s="119" customFormat="1" ht="12.75" x14ac:dyDescent="0.2">
      <c r="A1313" s="114"/>
      <c r="B1313" s="208"/>
      <c r="C1313" s="165"/>
      <c r="D1313" s="243"/>
      <c r="E1313" s="267"/>
      <c r="F1313" s="90"/>
      <c r="H1313" s="120"/>
    </row>
    <row r="1314" spans="1:8" s="119" customFormat="1" ht="12.75" x14ac:dyDescent="0.2">
      <c r="A1314" s="114"/>
      <c r="B1314" s="208"/>
      <c r="C1314" s="165"/>
      <c r="D1314" s="243"/>
      <c r="E1314" s="267"/>
      <c r="F1314" s="90"/>
      <c r="H1314" s="120"/>
    </row>
    <row r="1315" spans="1:8" s="119" customFormat="1" ht="12.75" x14ac:dyDescent="0.2">
      <c r="A1315" s="114"/>
      <c r="B1315" s="208"/>
      <c r="C1315" s="165"/>
      <c r="D1315" s="243"/>
      <c r="E1315" s="267"/>
      <c r="F1315" s="90"/>
      <c r="H1315" s="120"/>
    </row>
    <row r="1316" spans="1:8" s="119" customFormat="1" ht="12.75" x14ac:dyDescent="0.2">
      <c r="A1316" s="114"/>
      <c r="B1316" s="208"/>
      <c r="C1316" s="165"/>
      <c r="D1316" s="243"/>
      <c r="E1316" s="267"/>
      <c r="F1316" s="90"/>
      <c r="H1316" s="120"/>
    </row>
    <row r="1317" spans="1:8" s="119" customFormat="1" ht="12.75" x14ac:dyDescent="0.2">
      <c r="A1317" s="114"/>
      <c r="B1317" s="208"/>
      <c r="C1317" s="165"/>
      <c r="D1317" s="243"/>
      <c r="E1317" s="267"/>
      <c r="F1317" s="90"/>
      <c r="H1317" s="120"/>
    </row>
    <row r="1318" spans="1:8" s="119" customFormat="1" ht="12.75" x14ac:dyDescent="0.2">
      <c r="A1318" s="114"/>
      <c r="B1318" s="208"/>
      <c r="C1318" s="165"/>
      <c r="D1318" s="243"/>
      <c r="E1318" s="267"/>
      <c r="F1318" s="90"/>
      <c r="H1318" s="120"/>
    </row>
    <row r="1319" spans="1:8" s="119" customFormat="1" ht="12.75" x14ac:dyDescent="0.2">
      <c r="A1319" s="114"/>
      <c r="B1319" s="208"/>
      <c r="C1319" s="165"/>
      <c r="D1319" s="243"/>
      <c r="E1319" s="267"/>
      <c r="F1319" s="90"/>
      <c r="H1319" s="120"/>
    </row>
    <row r="1320" spans="1:8" s="119" customFormat="1" ht="12.75" x14ac:dyDescent="0.2">
      <c r="A1320" s="114"/>
      <c r="B1320" s="208"/>
      <c r="C1320" s="165"/>
      <c r="D1320" s="243"/>
      <c r="E1320" s="267"/>
      <c r="F1320" s="90"/>
      <c r="H1320" s="120"/>
    </row>
    <row r="1321" spans="1:8" s="119" customFormat="1" ht="12.75" x14ac:dyDescent="0.2">
      <c r="A1321" s="114"/>
      <c r="B1321" s="208"/>
      <c r="C1321" s="165"/>
      <c r="D1321" s="243"/>
      <c r="E1321" s="267"/>
      <c r="F1321" s="90"/>
      <c r="H1321" s="120"/>
    </row>
    <row r="1322" spans="1:8" s="119" customFormat="1" ht="12.75" x14ac:dyDescent="0.2">
      <c r="A1322" s="114"/>
      <c r="B1322" s="208"/>
      <c r="C1322" s="165"/>
      <c r="D1322" s="243"/>
      <c r="E1322" s="267"/>
      <c r="F1322" s="90"/>
      <c r="H1322" s="120"/>
    </row>
    <row r="1323" spans="1:8" s="119" customFormat="1" ht="12.75" x14ac:dyDescent="0.2">
      <c r="A1323" s="114"/>
      <c r="B1323" s="208"/>
      <c r="C1323" s="165"/>
      <c r="D1323" s="243"/>
      <c r="E1323" s="267"/>
      <c r="F1323" s="90"/>
      <c r="H1323" s="120"/>
    </row>
    <row r="1324" spans="1:8" s="119" customFormat="1" ht="12.75" x14ac:dyDescent="0.2">
      <c r="A1324" s="114"/>
      <c r="B1324" s="208"/>
      <c r="C1324" s="165"/>
      <c r="D1324" s="243"/>
      <c r="E1324" s="267"/>
      <c r="F1324" s="90"/>
      <c r="H1324" s="120"/>
    </row>
    <row r="1325" spans="1:8" s="119" customFormat="1" ht="12.75" x14ac:dyDescent="0.2">
      <c r="A1325" s="114"/>
      <c r="B1325" s="208"/>
      <c r="C1325" s="165"/>
      <c r="D1325" s="243"/>
      <c r="E1325" s="267"/>
      <c r="F1325" s="90"/>
      <c r="H1325" s="120"/>
    </row>
    <row r="1326" spans="1:8" s="119" customFormat="1" ht="12.75" x14ac:dyDescent="0.2">
      <c r="A1326" s="114"/>
      <c r="B1326" s="208"/>
      <c r="C1326" s="165"/>
      <c r="D1326" s="243"/>
      <c r="E1326" s="267"/>
      <c r="F1326" s="90"/>
      <c r="H1326" s="120"/>
    </row>
    <row r="1327" spans="1:8" s="119" customFormat="1" ht="12.75" x14ac:dyDescent="0.2">
      <c r="A1327" s="114"/>
      <c r="B1327" s="208"/>
      <c r="C1327" s="165"/>
      <c r="D1327" s="243"/>
      <c r="E1327" s="267"/>
      <c r="F1327" s="90"/>
      <c r="H1327" s="120"/>
    </row>
    <row r="1328" spans="1:8" s="119" customFormat="1" ht="12.75" x14ac:dyDescent="0.2">
      <c r="A1328" s="114"/>
      <c r="B1328" s="208"/>
      <c r="C1328" s="165"/>
      <c r="D1328" s="243"/>
      <c r="E1328" s="267"/>
      <c r="F1328" s="90"/>
      <c r="H1328" s="120"/>
    </row>
    <row r="1329" spans="1:8" s="119" customFormat="1" ht="12.75" x14ac:dyDescent="0.2">
      <c r="A1329" s="114"/>
      <c r="B1329" s="208"/>
      <c r="C1329" s="165"/>
      <c r="D1329" s="243"/>
      <c r="E1329" s="267"/>
      <c r="F1329" s="90"/>
      <c r="H1329" s="120"/>
    </row>
    <row r="1330" spans="1:8" s="119" customFormat="1" ht="12.75" x14ac:dyDescent="0.2">
      <c r="A1330" s="114"/>
      <c r="B1330" s="208"/>
      <c r="C1330" s="165"/>
      <c r="D1330" s="243"/>
      <c r="E1330" s="267"/>
      <c r="F1330" s="90"/>
      <c r="H1330" s="120"/>
    </row>
    <row r="1331" spans="1:8" s="119" customFormat="1" ht="12.75" x14ac:dyDescent="0.2">
      <c r="A1331" s="114"/>
      <c r="B1331" s="208"/>
      <c r="C1331" s="165"/>
      <c r="D1331" s="243"/>
      <c r="E1331" s="267"/>
      <c r="F1331" s="90"/>
      <c r="H1331" s="120"/>
    </row>
    <row r="1332" spans="1:8" s="119" customFormat="1" ht="12.75" x14ac:dyDescent="0.2">
      <c r="A1332" s="114"/>
      <c r="B1332" s="208"/>
      <c r="C1332" s="165"/>
      <c r="D1332" s="243"/>
      <c r="E1332" s="267"/>
      <c r="F1332" s="90"/>
      <c r="H1332" s="120"/>
    </row>
    <row r="1333" spans="1:8" s="119" customFormat="1" ht="12.75" x14ac:dyDescent="0.2">
      <c r="A1333" s="114"/>
      <c r="B1333" s="208"/>
      <c r="C1333" s="165"/>
      <c r="D1333" s="243"/>
      <c r="E1333" s="267"/>
      <c r="F1333" s="90"/>
      <c r="H1333" s="120"/>
    </row>
    <row r="1334" spans="1:8" s="119" customFormat="1" ht="12.75" x14ac:dyDescent="0.2">
      <c r="A1334" s="114"/>
      <c r="B1334" s="208"/>
      <c r="C1334" s="165"/>
      <c r="D1334" s="243"/>
      <c r="E1334" s="267"/>
      <c r="F1334" s="90"/>
      <c r="H1334" s="120"/>
    </row>
    <row r="1335" spans="1:8" s="119" customFormat="1" ht="12.75" x14ac:dyDescent="0.2">
      <c r="A1335" s="114"/>
      <c r="B1335" s="208"/>
      <c r="C1335" s="165"/>
      <c r="D1335" s="243"/>
      <c r="E1335" s="267"/>
      <c r="F1335" s="90"/>
      <c r="H1335" s="120"/>
    </row>
    <row r="1336" spans="1:8" s="119" customFormat="1" ht="12.75" x14ac:dyDescent="0.2">
      <c r="A1336" s="114"/>
      <c r="B1336" s="208"/>
      <c r="C1336" s="165"/>
      <c r="D1336" s="243"/>
      <c r="E1336" s="267"/>
      <c r="F1336" s="90"/>
      <c r="H1336" s="120"/>
    </row>
    <row r="1337" spans="1:8" s="119" customFormat="1" ht="12.75" x14ac:dyDescent="0.2">
      <c r="A1337" s="114"/>
      <c r="B1337" s="208"/>
      <c r="C1337" s="165"/>
      <c r="D1337" s="243"/>
      <c r="E1337" s="267"/>
      <c r="F1337" s="90"/>
      <c r="H1337" s="120"/>
    </row>
    <row r="1338" spans="1:8" s="119" customFormat="1" ht="12.75" x14ac:dyDescent="0.2">
      <c r="A1338" s="114"/>
      <c r="B1338" s="208"/>
      <c r="C1338" s="165"/>
      <c r="D1338" s="243"/>
      <c r="E1338" s="267"/>
      <c r="F1338" s="90"/>
      <c r="H1338" s="120"/>
    </row>
    <row r="1339" spans="1:8" s="119" customFormat="1" ht="12.75" x14ac:dyDescent="0.2">
      <c r="A1339" s="114"/>
      <c r="B1339" s="208"/>
      <c r="C1339" s="165"/>
      <c r="D1339" s="243"/>
      <c r="E1339" s="267"/>
      <c r="F1339" s="90"/>
      <c r="H1339" s="120"/>
    </row>
    <row r="1340" spans="1:8" s="119" customFormat="1" ht="12.75" x14ac:dyDescent="0.2">
      <c r="A1340" s="114"/>
      <c r="B1340" s="208"/>
      <c r="C1340" s="165"/>
      <c r="D1340" s="243"/>
      <c r="E1340" s="267"/>
      <c r="F1340" s="90"/>
      <c r="H1340" s="120"/>
    </row>
    <row r="1341" spans="1:8" s="119" customFormat="1" ht="12.75" x14ac:dyDescent="0.2">
      <c r="A1341" s="114"/>
      <c r="B1341" s="208"/>
      <c r="C1341" s="165"/>
      <c r="D1341" s="243"/>
      <c r="E1341" s="267"/>
      <c r="F1341" s="90"/>
      <c r="H1341" s="120"/>
    </row>
    <row r="1342" spans="1:8" s="119" customFormat="1" ht="12.75" x14ac:dyDescent="0.2">
      <c r="A1342" s="114"/>
      <c r="B1342" s="208"/>
      <c r="C1342" s="165"/>
      <c r="D1342" s="243"/>
      <c r="E1342" s="267"/>
      <c r="F1342" s="90"/>
      <c r="H1342" s="120"/>
    </row>
    <row r="1343" spans="1:8" s="119" customFormat="1" ht="12.75" x14ac:dyDescent="0.2">
      <c r="A1343" s="114"/>
      <c r="B1343" s="208"/>
      <c r="C1343" s="165"/>
      <c r="D1343" s="243"/>
      <c r="E1343" s="267"/>
      <c r="F1343" s="90"/>
      <c r="H1343" s="120"/>
    </row>
    <row r="1344" spans="1:8" s="119" customFormat="1" ht="12.75" x14ac:dyDescent="0.2">
      <c r="A1344" s="114"/>
      <c r="B1344" s="208"/>
      <c r="C1344" s="165"/>
      <c r="D1344" s="243"/>
      <c r="E1344" s="267"/>
      <c r="F1344" s="90"/>
      <c r="H1344" s="120"/>
    </row>
    <row r="1345" spans="1:8" s="119" customFormat="1" ht="12.75" x14ac:dyDescent="0.2">
      <c r="A1345" s="114"/>
      <c r="B1345" s="208"/>
      <c r="C1345" s="165"/>
      <c r="D1345" s="243"/>
      <c r="E1345" s="267"/>
      <c r="F1345" s="90"/>
      <c r="H1345" s="120"/>
    </row>
    <row r="1346" spans="1:8" s="119" customFormat="1" ht="12.75" x14ac:dyDescent="0.2">
      <c r="A1346" s="114"/>
      <c r="B1346" s="208"/>
      <c r="C1346" s="165"/>
      <c r="D1346" s="243"/>
      <c r="E1346" s="267"/>
      <c r="F1346" s="90"/>
      <c r="H1346" s="120"/>
    </row>
    <row r="1347" spans="1:8" s="119" customFormat="1" ht="12.75" x14ac:dyDescent="0.2">
      <c r="A1347" s="114"/>
      <c r="B1347" s="208"/>
      <c r="C1347" s="165"/>
      <c r="D1347" s="243"/>
      <c r="E1347" s="267"/>
      <c r="F1347" s="90"/>
      <c r="H1347" s="120"/>
    </row>
    <row r="1348" spans="1:8" s="119" customFormat="1" ht="12.75" x14ac:dyDescent="0.2">
      <c r="A1348" s="114"/>
      <c r="B1348" s="208"/>
      <c r="C1348" s="165"/>
      <c r="D1348" s="243"/>
      <c r="E1348" s="267"/>
      <c r="F1348" s="90"/>
      <c r="H1348" s="120"/>
    </row>
    <row r="1349" spans="1:8" s="119" customFormat="1" ht="12.75" x14ac:dyDescent="0.2">
      <c r="A1349" s="114"/>
      <c r="B1349" s="208"/>
      <c r="C1349" s="165"/>
      <c r="D1349" s="243"/>
      <c r="E1349" s="267"/>
      <c r="F1349" s="90"/>
      <c r="H1349" s="120"/>
    </row>
    <row r="1350" spans="1:8" s="119" customFormat="1" ht="12.75" x14ac:dyDescent="0.2">
      <c r="A1350" s="114"/>
      <c r="B1350" s="208"/>
      <c r="C1350" s="165"/>
      <c r="D1350" s="243"/>
      <c r="E1350" s="267"/>
      <c r="F1350" s="90"/>
      <c r="H1350" s="120"/>
    </row>
    <row r="1351" spans="1:8" s="119" customFormat="1" ht="12.75" x14ac:dyDescent="0.2">
      <c r="A1351" s="114"/>
      <c r="B1351" s="208"/>
      <c r="C1351" s="165"/>
      <c r="D1351" s="243"/>
      <c r="E1351" s="267"/>
      <c r="F1351" s="90"/>
      <c r="H1351" s="120"/>
    </row>
    <row r="1352" spans="1:8" s="119" customFormat="1" ht="12.75" x14ac:dyDescent="0.2">
      <c r="A1352" s="114"/>
      <c r="B1352" s="208"/>
      <c r="C1352" s="165"/>
      <c r="D1352" s="243"/>
      <c r="E1352" s="267"/>
      <c r="F1352" s="90"/>
      <c r="H1352" s="120"/>
    </row>
    <row r="1353" spans="1:8" s="119" customFormat="1" ht="12.75" x14ac:dyDescent="0.2">
      <c r="A1353" s="114"/>
      <c r="B1353" s="208"/>
      <c r="C1353" s="165"/>
      <c r="D1353" s="243"/>
      <c r="E1353" s="267"/>
      <c r="F1353" s="90"/>
      <c r="H1353" s="120"/>
    </row>
    <row r="1354" spans="1:8" s="119" customFormat="1" ht="12.75" x14ac:dyDescent="0.2">
      <c r="A1354" s="114"/>
      <c r="B1354" s="208"/>
      <c r="C1354" s="165"/>
      <c r="D1354" s="243"/>
      <c r="E1354" s="267"/>
      <c r="F1354" s="90"/>
      <c r="H1354" s="120"/>
    </row>
    <row r="1355" spans="1:8" s="119" customFormat="1" ht="12.75" x14ac:dyDescent="0.2">
      <c r="A1355" s="114"/>
      <c r="B1355" s="208"/>
      <c r="C1355" s="165"/>
      <c r="D1355" s="243"/>
      <c r="E1355" s="267"/>
      <c r="F1355" s="90"/>
      <c r="H1355" s="120"/>
    </row>
    <row r="1356" spans="1:8" s="119" customFormat="1" ht="12.75" x14ac:dyDescent="0.2">
      <c r="A1356" s="114"/>
      <c r="B1356" s="208"/>
      <c r="C1356" s="165"/>
      <c r="D1356" s="243"/>
      <c r="E1356" s="267"/>
      <c r="F1356" s="90"/>
      <c r="H1356" s="120"/>
    </row>
    <row r="1357" spans="1:8" s="119" customFormat="1" ht="12.75" x14ac:dyDescent="0.2">
      <c r="A1357" s="114"/>
      <c r="B1357" s="208"/>
      <c r="C1357" s="165"/>
      <c r="D1357" s="243"/>
      <c r="E1357" s="267"/>
      <c r="F1357" s="90"/>
      <c r="H1357" s="120"/>
    </row>
    <row r="1358" spans="1:8" s="119" customFormat="1" ht="12.75" x14ac:dyDescent="0.2">
      <c r="A1358" s="114"/>
      <c r="B1358" s="208"/>
      <c r="C1358" s="165"/>
      <c r="D1358" s="243"/>
      <c r="E1358" s="267"/>
      <c r="F1358" s="90"/>
      <c r="H1358" s="120"/>
    </row>
    <row r="1359" spans="1:8" s="119" customFormat="1" ht="12.75" x14ac:dyDescent="0.2">
      <c r="A1359" s="114"/>
      <c r="B1359" s="208"/>
      <c r="C1359" s="165"/>
      <c r="D1359" s="243"/>
      <c r="E1359" s="267"/>
      <c r="F1359" s="90"/>
      <c r="H1359" s="120"/>
    </row>
    <row r="1360" spans="1:8" s="119" customFormat="1" ht="12.75" x14ac:dyDescent="0.2">
      <c r="A1360" s="114"/>
      <c r="B1360" s="208"/>
      <c r="C1360" s="165"/>
      <c r="D1360" s="243"/>
      <c r="E1360" s="267"/>
      <c r="F1360" s="90"/>
      <c r="H1360" s="120"/>
    </row>
    <row r="1361" spans="1:8" s="119" customFormat="1" ht="12.75" x14ac:dyDescent="0.2">
      <c r="A1361" s="114"/>
      <c r="B1361" s="208"/>
      <c r="C1361" s="165"/>
      <c r="D1361" s="243"/>
      <c r="E1361" s="267"/>
      <c r="F1361" s="90"/>
      <c r="H1361" s="120"/>
    </row>
    <row r="1362" spans="1:8" s="119" customFormat="1" ht="12.75" x14ac:dyDescent="0.2">
      <c r="A1362" s="114"/>
      <c r="B1362" s="208"/>
      <c r="C1362" s="165"/>
      <c r="D1362" s="243"/>
      <c r="E1362" s="267"/>
      <c r="F1362" s="90"/>
      <c r="H1362" s="120"/>
    </row>
    <row r="1363" spans="1:8" s="119" customFormat="1" ht="12.75" x14ac:dyDescent="0.2">
      <c r="A1363" s="114"/>
      <c r="B1363" s="208"/>
      <c r="C1363" s="165"/>
      <c r="D1363" s="243"/>
      <c r="E1363" s="267"/>
      <c r="F1363" s="90"/>
      <c r="H1363" s="120"/>
    </row>
    <row r="1364" spans="1:8" s="119" customFormat="1" ht="12.75" x14ac:dyDescent="0.2">
      <c r="A1364" s="114"/>
      <c r="B1364" s="208"/>
      <c r="C1364" s="165"/>
      <c r="D1364" s="243"/>
      <c r="E1364" s="267"/>
      <c r="F1364" s="90"/>
      <c r="H1364" s="120"/>
    </row>
    <row r="1365" spans="1:8" s="119" customFormat="1" ht="12.75" x14ac:dyDescent="0.2">
      <c r="A1365" s="114"/>
      <c r="B1365" s="208"/>
      <c r="C1365" s="165"/>
      <c r="D1365" s="243"/>
      <c r="E1365" s="267"/>
      <c r="F1365" s="90"/>
      <c r="H1365" s="120"/>
    </row>
    <row r="1366" spans="1:8" s="119" customFormat="1" ht="12.75" x14ac:dyDescent="0.2">
      <c r="A1366" s="114"/>
      <c r="B1366" s="208"/>
      <c r="C1366" s="165"/>
      <c r="D1366" s="243"/>
      <c r="E1366" s="267"/>
      <c r="F1366" s="90"/>
      <c r="H1366" s="120"/>
    </row>
    <row r="1367" spans="1:8" s="119" customFormat="1" ht="12.75" x14ac:dyDescent="0.2">
      <c r="A1367" s="114"/>
      <c r="B1367" s="208"/>
      <c r="C1367" s="165"/>
      <c r="D1367" s="243"/>
      <c r="E1367" s="267"/>
      <c r="F1367" s="90"/>
      <c r="H1367" s="120"/>
    </row>
    <row r="1368" spans="1:8" s="119" customFormat="1" ht="12.75" x14ac:dyDescent="0.2">
      <c r="A1368" s="114"/>
      <c r="B1368" s="208"/>
      <c r="C1368" s="165"/>
      <c r="D1368" s="243"/>
      <c r="E1368" s="267"/>
      <c r="F1368" s="90"/>
      <c r="H1368" s="120"/>
    </row>
    <row r="1369" spans="1:8" s="119" customFormat="1" ht="12.75" x14ac:dyDescent="0.2">
      <c r="A1369" s="114"/>
      <c r="B1369" s="208"/>
      <c r="C1369" s="165"/>
      <c r="D1369" s="243"/>
      <c r="E1369" s="267"/>
      <c r="F1369" s="90"/>
      <c r="H1369" s="120"/>
    </row>
    <row r="1370" spans="1:8" s="119" customFormat="1" ht="12.75" x14ac:dyDescent="0.2">
      <c r="A1370" s="114"/>
      <c r="B1370" s="208"/>
      <c r="C1370" s="165"/>
      <c r="D1370" s="243"/>
      <c r="E1370" s="267"/>
      <c r="F1370" s="90"/>
      <c r="H1370" s="120"/>
    </row>
    <row r="1371" spans="1:8" s="119" customFormat="1" ht="12.75" x14ac:dyDescent="0.2">
      <c r="A1371" s="114"/>
      <c r="B1371" s="208"/>
      <c r="C1371" s="165"/>
      <c r="D1371" s="243"/>
      <c r="E1371" s="267"/>
      <c r="F1371" s="90"/>
      <c r="H1371" s="120"/>
    </row>
    <row r="1372" spans="1:8" s="119" customFormat="1" ht="12.75" x14ac:dyDescent="0.2">
      <c r="A1372" s="114"/>
      <c r="B1372" s="208"/>
      <c r="C1372" s="165"/>
      <c r="D1372" s="243"/>
      <c r="E1372" s="267"/>
      <c r="F1372" s="90"/>
      <c r="H1372" s="120"/>
    </row>
    <row r="1373" spans="1:8" s="119" customFormat="1" ht="12.75" x14ac:dyDescent="0.2">
      <c r="A1373" s="114"/>
      <c r="B1373" s="208"/>
      <c r="C1373" s="165"/>
      <c r="D1373" s="243"/>
      <c r="E1373" s="267"/>
      <c r="F1373" s="90"/>
      <c r="H1373" s="120"/>
    </row>
    <row r="1374" spans="1:8" s="119" customFormat="1" ht="12.75" x14ac:dyDescent="0.2">
      <c r="A1374" s="114"/>
      <c r="B1374" s="208"/>
      <c r="C1374" s="165"/>
      <c r="D1374" s="243"/>
      <c r="E1374" s="267"/>
      <c r="F1374" s="90"/>
      <c r="H1374" s="120"/>
    </row>
    <row r="1375" spans="1:8" s="119" customFormat="1" ht="12.75" x14ac:dyDescent="0.2">
      <c r="A1375" s="114"/>
      <c r="B1375" s="208"/>
      <c r="C1375" s="165"/>
      <c r="D1375" s="243"/>
      <c r="E1375" s="267"/>
      <c r="F1375" s="90"/>
      <c r="H1375" s="120"/>
    </row>
    <row r="1376" spans="1:8" s="119" customFormat="1" ht="12.75" x14ac:dyDescent="0.2">
      <c r="A1376" s="114"/>
      <c r="B1376" s="208"/>
      <c r="C1376" s="165"/>
      <c r="D1376" s="243"/>
      <c r="E1376" s="267"/>
      <c r="F1376" s="90"/>
      <c r="H1376" s="120"/>
    </row>
    <row r="1377" spans="1:8" s="119" customFormat="1" ht="12.75" x14ac:dyDescent="0.2">
      <c r="A1377" s="114"/>
      <c r="B1377" s="208"/>
      <c r="C1377" s="165"/>
      <c r="D1377" s="243"/>
      <c r="E1377" s="267"/>
      <c r="F1377" s="90"/>
      <c r="H1377" s="120"/>
    </row>
    <row r="1378" spans="1:8" s="119" customFormat="1" ht="12.75" x14ac:dyDescent="0.2">
      <c r="A1378" s="114"/>
      <c r="B1378" s="208"/>
      <c r="C1378" s="165"/>
      <c r="D1378" s="243"/>
      <c r="E1378" s="267"/>
      <c r="F1378" s="90"/>
      <c r="H1378" s="120"/>
    </row>
    <row r="1379" spans="1:8" s="119" customFormat="1" ht="12.75" x14ac:dyDescent="0.2">
      <c r="A1379" s="114"/>
      <c r="B1379" s="208"/>
      <c r="C1379" s="165"/>
      <c r="D1379" s="243"/>
      <c r="E1379" s="267"/>
      <c r="F1379" s="90"/>
      <c r="H1379" s="120"/>
    </row>
    <row r="1380" spans="1:8" s="119" customFormat="1" ht="12.75" x14ac:dyDescent="0.2">
      <c r="A1380" s="114"/>
      <c r="B1380" s="208"/>
      <c r="C1380" s="165"/>
      <c r="D1380" s="243"/>
      <c r="E1380" s="267"/>
      <c r="F1380" s="90"/>
      <c r="H1380" s="120"/>
    </row>
    <row r="1381" spans="1:8" s="119" customFormat="1" ht="12.75" x14ac:dyDescent="0.2">
      <c r="A1381" s="114"/>
      <c r="B1381" s="208"/>
      <c r="C1381" s="165"/>
      <c r="D1381" s="243"/>
      <c r="E1381" s="267"/>
      <c r="F1381" s="90"/>
      <c r="H1381" s="120"/>
    </row>
    <row r="1382" spans="1:8" s="119" customFormat="1" ht="12.75" x14ac:dyDescent="0.2">
      <c r="A1382" s="114"/>
      <c r="B1382" s="208"/>
      <c r="C1382" s="165"/>
      <c r="D1382" s="243"/>
      <c r="E1382" s="267"/>
      <c r="F1382" s="90"/>
      <c r="H1382" s="120"/>
    </row>
    <row r="1383" spans="1:8" s="119" customFormat="1" ht="12.75" x14ac:dyDescent="0.2">
      <c r="A1383" s="114"/>
      <c r="B1383" s="208"/>
      <c r="C1383" s="165"/>
      <c r="D1383" s="243"/>
      <c r="E1383" s="267"/>
      <c r="F1383" s="90"/>
      <c r="H1383" s="120"/>
    </row>
    <row r="1384" spans="1:8" s="119" customFormat="1" ht="12.75" x14ac:dyDescent="0.2">
      <c r="A1384" s="114"/>
      <c r="B1384" s="208"/>
      <c r="C1384" s="165"/>
      <c r="D1384" s="243"/>
      <c r="E1384" s="267"/>
      <c r="F1384" s="90"/>
      <c r="H1384" s="120"/>
    </row>
    <row r="1385" spans="1:8" s="119" customFormat="1" ht="12.75" x14ac:dyDescent="0.2">
      <c r="A1385" s="114"/>
      <c r="B1385" s="208"/>
      <c r="C1385" s="165"/>
      <c r="D1385" s="243"/>
      <c r="E1385" s="267"/>
      <c r="F1385" s="90"/>
      <c r="H1385" s="120"/>
    </row>
    <row r="1386" spans="1:8" s="119" customFormat="1" ht="12.75" x14ac:dyDescent="0.2">
      <c r="A1386" s="114"/>
      <c r="B1386" s="208"/>
      <c r="C1386" s="165"/>
      <c r="D1386" s="243"/>
      <c r="E1386" s="267"/>
      <c r="F1386" s="90"/>
      <c r="H1386" s="120"/>
    </row>
    <row r="1387" spans="1:8" s="119" customFormat="1" ht="12.75" x14ac:dyDescent="0.2">
      <c r="A1387" s="114"/>
      <c r="B1387" s="208"/>
      <c r="C1387" s="165"/>
      <c r="D1387" s="243"/>
      <c r="E1387" s="267"/>
      <c r="F1387" s="90"/>
      <c r="H1387" s="120"/>
    </row>
    <row r="1388" spans="1:8" s="119" customFormat="1" ht="12.75" x14ac:dyDescent="0.2">
      <c r="A1388" s="114"/>
      <c r="B1388" s="208"/>
      <c r="C1388" s="165"/>
      <c r="D1388" s="243"/>
      <c r="E1388" s="267"/>
      <c r="F1388" s="90"/>
      <c r="H1388" s="120"/>
    </row>
    <row r="1389" spans="1:8" s="119" customFormat="1" ht="12.75" x14ac:dyDescent="0.2">
      <c r="A1389" s="114"/>
      <c r="B1389" s="208"/>
      <c r="C1389" s="165"/>
      <c r="D1389" s="243"/>
      <c r="E1389" s="267"/>
      <c r="F1389" s="90"/>
      <c r="H1389" s="120"/>
    </row>
    <row r="1390" spans="1:8" s="119" customFormat="1" ht="12.75" x14ac:dyDescent="0.2">
      <c r="A1390" s="114"/>
      <c r="B1390" s="208"/>
      <c r="C1390" s="165"/>
      <c r="D1390" s="243"/>
      <c r="E1390" s="267"/>
      <c r="F1390" s="90"/>
      <c r="H1390" s="120"/>
    </row>
    <row r="1391" spans="1:8" s="119" customFormat="1" ht="12.75" x14ac:dyDescent="0.2">
      <c r="A1391" s="114"/>
      <c r="B1391" s="208"/>
      <c r="C1391" s="165"/>
      <c r="D1391" s="243"/>
      <c r="E1391" s="267"/>
      <c r="F1391" s="90"/>
      <c r="H1391" s="120"/>
    </row>
    <row r="1392" spans="1:8" s="119" customFormat="1" ht="12.75" x14ac:dyDescent="0.2">
      <c r="A1392" s="114"/>
      <c r="B1392" s="208"/>
      <c r="C1392" s="165"/>
      <c r="D1392" s="243"/>
      <c r="E1392" s="267"/>
      <c r="F1392" s="90"/>
      <c r="H1392" s="120"/>
    </row>
    <row r="1393" spans="1:8" s="119" customFormat="1" ht="12.75" x14ac:dyDescent="0.2">
      <c r="A1393" s="114"/>
      <c r="B1393" s="208"/>
      <c r="C1393" s="165"/>
      <c r="D1393" s="243"/>
      <c r="E1393" s="267"/>
      <c r="F1393" s="90"/>
      <c r="H1393" s="120"/>
    </row>
    <row r="1394" spans="1:8" s="119" customFormat="1" ht="12.75" x14ac:dyDescent="0.2">
      <c r="A1394" s="114"/>
      <c r="B1394" s="208"/>
      <c r="C1394" s="165"/>
      <c r="D1394" s="243"/>
      <c r="E1394" s="267"/>
      <c r="F1394" s="90"/>
      <c r="H1394" s="120"/>
    </row>
    <row r="1395" spans="1:8" s="119" customFormat="1" ht="12.75" x14ac:dyDescent="0.2">
      <c r="A1395" s="114"/>
      <c r="B1395" s="208"/>
      <c r="C1395" s="165"/>
      <c r="D1395" s="243"/>
      <c r="E1395" s="267"/>
      <c r="F1395" s="90"/>
      <c r="H1395" s="120"/>
    </row>
    <row r="1396" spans="1:8" s="119" customFormat="1" ht="12.75" x14ac:dyDescent="0.2">
      <c r="A1396" s="114"/>
      <c r="B1396" s="208"/>
      <c r="C1396" s="165"/>
      <c r="D1396" s="243"/>
      <c r="E1396" s="267"/>
      <c r="F1396" s="90"/>
      <c r="H1396" s="120"/>
    </row>
    <row r="1397" spans="1:8" s="119" customFormat="1" ht="12.75" x14ac:dyDescent="0.2">
      <c r="A1397" s="114"/>
      <c r="B1397" s="208"/>
      <c r="C1397" s="165"/>
      <c r="D1397" s="243"/>
      <c r="E1397" s="267"/>
      <c r="F1397" s="90"/>
      <c r="H1397" s="120"/>
    </row>
    <row r="1398" spans="1:8" s="119" customFormat="1" ht="12.75" x14ac:dyDescent="0.2">
      <c r="A1398" s="114"/>
      <c r="B1398" s="208"/>
      <c r="C1398" s="165"/>
      <c r="D1398" s="243"/>
      <c r="E1398" s="267"/>
      <c r="F1398" s="90"/>
      <c r="H1398" s="120"/>
    </row>
    <row r="1399" spans="1:8" s="119" customFormat="1" ht="12.75" x14ac:dyDescent="0.2">
      <c r="A1399" s="114"/>
      <c r="B1399" s="208"/>
      <c r="C1399" s="165"/>
      <c r="D1399" s="243"/>
      <c r="E1399" s="267"/>
      <c r="F1399" s="90"/>
      <c r="H1399" s="120"/>
    </row>
    <row r="1400" spans="1:8" s="119" customFormat="1" ht="12.75" x14ac:dyDescent="0.2">
      <c r="A1400" s="114"/>
      <c r="B1400" s="208"/>
      <c r="C1400" s="165"/>
      <c r="D1400" s="243"/>
      <c r="E1400" s="267"/>
      <c r="F1400" s="90"/>
      <c r="H1400" s="120"/>
    </row>
    <row r="1401" spans="1:8" s="119" customFormat="1" ht="12.75" x14ac:dyDescent="0.2">
      <c r="A1401" s="114"/>
      <c r="B1401" s="208"/>
      <c r="C1401" s="165"/>
      <c r="D1401" s="243"/>
      <c r="E1401" s="267"/>
      <c r="F1401" s="90"/>
      <c r="H1401" s="120"/>
    </row>
    <row r="1402" spans="1:8" s="119" customFormat="1" ht="12.75" x14ac:dyDescent="0.2">
      <c r="A1402" s="114"/>
      <c r="B1402" s="208"/>
      <c r="C1402" s="165"/>
      <c r="D1402" s="243"/>
      <c r="E1402" s="267"/>
      <c r="F1402" s="90"/>
      <c r="H1402" s="120"/>
    </row>
    <row r="1403" spans="1:8" s="119" customFormat="1" ht="12.75" x14ac:dyDescent="0.2">
      <c r="A1403" s="114"/>
      <c r="B1403" s="208"/>
      <c r="C1403" s="165"/>
      <c r="D1403" s="243"/>
      <c r="E1403" s="267"/>
      <c r="F1403" s="90"/>
      <c r="H1403" s="120"/>
    </row>
    <row r="1404" spans="1:8" s="119" customFormat="1" ht="12.75" x14ac:dyDescent="0.2">
      <c r="A1404" s="114"/>
      <c r="B1404" s="208"/>
      <c r="C1404" s="165"/>
      <c r="D1404" s="243"/>
      <c r="E1404" s="267"/>
      <c r="F1404" s="90"/>
      <c r="H1404" s="120"/>
    </row>
    <row r="1405" spans="1:8" s="119" customFormat="1" ht="12.75" x14ac:dyDescent="0.2">
      <c r="A1405" s="114"/>
      <c r="B1405" s="208"/>
      <c r="C1405" s="165"/>
      <c r="D1405" s="243"/>
      <c r="E1405" s="267"/>
      <c r="F1405" s="90"/>
      <c r="H1405" s="120"/>
    </row>
    <row r="1406" spans="1:8" s="119" customFormat="1" ht="12.75" x14ac:dyDescent="0.2">
      <c r="A1406" s="114"/>
      <c r="B1406" s="208"/>
      <c r="C1406" s="165"/>
      <c r="D1406" s="243"/>
      <c r="E1406" s="267"/>
      <c r="F1406" s="90"/>
      <c r="H1406" s="120"/>
    </row>
    <row r="1407" spans="1:8" s="119" customFormat="1" ht="12.75" x14ac:dyDescent="0.2">
      <c r="A1407" s="114"/>
      <c r="B1407" s="208"/>
      <c r="C1407" s="165"/>
      <c r="D1407" s="243"/>
      <c r="E1407" s="267"/>
      <c r="F1407" s="90"/>
      <c r="H1407" s="120"/>
    </row>
    <row r="1408" spans="1:8" s="119" customFormat="1" ht="12.75" x14ac:dyDescent="0.2">
      <c r="A1408" s="114"/>
      <c r="B1408" s="208"/>
      <c r="C1408" s="165"/>
      <c r="D1408" s="243"/>
      <c r="E1408" s="267"/>
      <c r="F1408" s="90"/>
      <c r="H1408" s="120"/>
    </row>
    <row r="1409" spans="1:8" s="119" customFormat="1" ht="12.75" x14ac:dyDescent="0.2">
      <c r="A1409" s="114"/>
      <c r="B1409" s="208"/>
      <c r="C1409" s="165"/>
      <c r="D1409" s="243"/>
      <c r="E1409" s="267"/>
      <c r="F1409" s="90"/>
      <c r="H1409" s="120"/>
    </row>
    <row r="1410" spans="1:8" s="119" customFormat="1" ht="12.75" x14ac:dyDescent="0.2">
      <c r="A1410" s="114"/>
      <c r="B1410" s="208"/>
      <c r="C1410" s="165"/>
      <c r="D1410" s="243"/>
      <c r="E1410" s="267"/>
      <c r="F1410" s="90"/>
      <c r="H1410" s="120"/>
    </row>
    <row r="1411" spans="1:8" s="119" customFormat="1" ht="12.75" x14ac:dyDescent="0.2">
      <c r="A1411" s="114"/>
      <c r="B1411" s="208"/>
      <c r="C1411" s="165"/>
      <c r="D1411" s="243"/>
      <c r="E1411" s="267"/>
      <c r="F1411" s="90"/>
      <c r="H1411" s="120"/>
    </row>
    <row r="1412" spans="1:8" s="119" customFormat="1" ht="12.75" x14ac:dyDescent="0.2">
      <c r="A1412" s="114"/>
      <c r="B1412" s="208"/>
      <c r="C1412" s="165"/>
      <c r="D1412" s="243"/>
      <c r="E1412" s="267"/>
      <c r="F1412" s="90"/>
      <c r="H1412" s="120"/>
    </row>
    <row r="1413" spans="1:8" s="119" customFormat="1" ht="12.75" x14ac:dyDescent="0.2">
      <c r="A1413" s="114"/>
      <c r="B1413" s="208"/>
      <c r="C1413" s="165"/>
      <c r="D1413" s="243"/>
      <c r="E1413" s="267"/>
      <c r="F1413" s="90"/>
      <c r="H1413" s="120"/>
    </row>
    <row r="1414" spans="1:8" s="119" customFormat="1" ht="12.75" x14ac:dyDescent="0.2">
      <c r="A1414" s="114"/>
      <c r="B1414" s="208"/>
      <c r="C1414" s="165"/>
      <c r="D1414" s="243"/>
      <c r="E1414" s="267"/>
      <c r="F1414" s="90"/>
      <c r="H1414" s="120"/>
    </row>
    <row r="1415" spans="1:8" s="119" customFormat="1" ht="12.75" x14ac:dyDescent="0.2">
      <c r="A1415" s="114"/>
      <c r="B1415" s="208"/>
      <c r="C1415" s="165"/>
      <c r="D1415" s="243"/>
      <c r="E1415" s="267"/>
      <c r="F1415" s="90"/>
      <c r="H1415" s="120"/>
    </row>
    <row r="1416" spans="1:8" s="119" customFormat="1" ht="12.75" x14ac:dyDescent="0.2">
      <c r="A1416" s="114"/>
      <c r="B1416" s="208"/>
      <c r="C1416" s="165"/>
      <c r="D1416" s="243"/>
      <c r="E1416" s="267"/>
      <c r="F1416" s="90"/>
      <c r="H1416" s="120"/>
    </row>
    <row r="1417" spans="1:8" s="119" customFormat="1" ht="12.75" x14ac:dyDescent="0.2">
      <c r="A1417" s="114"/>
      <c r="B1417" s="208"/>
      <c r="C1417" s="165"/>
      <c r="D1417" s="243"/>
      <c r="E1417" s="267"/>
      <c r="F1417" s="90"/>
      <c r="H1417" s="120"/>
    </row>
    <row r="1418" spans="1:8" s="119" customFormat="1" ht="12.75" x14ac:dyDescent="0.2">
      <c r="A1418" s="114"/>
      <c r="B1418" s="208"/>
      <c r="C1418" s="165"/>
      <c r="D1418" s="243"/>
      <c r="E1418" s="267"/>
      <c r="F1418" s="90"/>
      <c r="H1418" s="120"/>
    </row>
    <row r="1419" spans="1:8" s="119" customFormat="1" ht="12.75" x14ac:dyDescent="0.2">
      <c r="A1419" s="114"/>
      <c r="B1419" s="208"/>
      <c r="C1419" s="165"/>
      <c r="D1419" s="243"/>
      <c r="E1419" s="267"/>
      <c r="F1419" s="90"/>
      <c r="H1419" s="120"/>
    </row>
    <row r="1420" spans="1:8" s="119" customFormat="1" ht="12.75" x14ac:dyDescent="0.2">
      <c r="A1420" s="114"/>
      <c r="B1420" s="208"/>
      <c r="C1420" s="165"/>
      <c r="D1420" s="243"/>
      <c r="E1420" s="267"/>
      <c r="F1420" s="90"/>
      <c r="H1420" s="120"/>
    </row>
    <row r="1421" spans="1:8" s="119" customFormat="1" ht="12.75" x14ac:dyDescent="0.2">
      <c r="A1421" s="114"/>
      <c r="B1421" s="208"/>
      <c r="C1421" s="165"/>
      <c r="D1421" s="243"/>
      <c r="E1421" s="267"/>
      <c r="F1421" s="90"/>
      <c r="H1421" s="120"/>
    </row>
    <row r="1422" spans="1:8" s="119" customFormat="1" ht="12.75" x14ac:dyDescent="0.2">
      <c r="A1422" s="114"/>
      <c r="B1422" s="208"/>
      <c r="C1422" s="165"/>
      <c r="D1422" s="243"/>
      <c r="E1422" s="267"/>
      <c r="F1422" s="90"/>
      <c r="H1422" s="120"/>
    </row>
    <row r="1423" spans="1:8" s="119" customFormat="1" ht="12.75" x14ac:dyDescent="0.2">
      <c r="A1423" s="114"/>
      <c r="B1423" s="208"/>
      <c r="C1423" s="165"/>
      <c r="D1423" s="243"/>
      <c r="E1423" s="267"/>
      <c r="F1423" s="90"/>
      <c r="H1423" s="120"/>
    </row>
    <row r="1424" spans="1:8" s="119" customFormat="1" ht="12.75" x14ac:dyDescent="0.2">
      <c r="A1424" s="114"/>
      <c r="B1424" s="208"/>
      <c r="C1424" s="165"/>
      <c r="D1424" s="243"/>
      <c r="E1424" s="267"/>
      <c r="F1424" s="90"/>
      <c r="H1424" s="120"/>
    </row>
    <row r="1425" spans="1:8" s="119" customFormat="1" ht="12.75" x14ac:dyDescent="0.2">
      <c r="A1425" s="114"/>
      <c r="B1425" s="208"/>
      <c r="C1425" s="165"/>
      <c r="D1425" s="243"/>
      <c r="E1425" s="267"/>
      <c r="F1425" s="90"/>
      <c r="H1425" s="120"/>
    </row>
    <row r="1426" spans="1:8" s="119" customFormat="1" ht="12.75" x14ac:dyDescent="0.2">
      <c r="A1426" s="114"/>
      <c r="B1426" s="208"/>
      <c r="C1426" s="165"/>
      <c r="D1426" s="243"/>
      <c r="E1426" s="267"/>
      <c r="F1426" s="90"/>
      <c r="H1426" s="120"/>
    </row>
    <row r="1427" spans="1:8" s="119" customFormat="1" ht="12.75" x14ac:dyDescent="0.2">
      <c r="A1427" s="114"/>
      <c r="B1427" s="208"/>
      <c r="C1427" s="165"/>
      <c r="D1427" s="243"/>
      <c r="E1427" s="267"/>
      <c r="F1427" s="90"/>
      <c r="H1427" s="120"/>
    </row>
    <row r="1428" spans="1:8" s="119" customFormat="1" ht="12.75" x14ac:dyDescent="0.2">
      <c r="A1428" s="114"/>
      <c r="B1428" s="208"/>
      <c r="C1428" s="165"/>
      <c r="D1428" s="243"/>
      <c r="E1428" s="267"/>
      <c r="F1428" s="90"/>
      <c r="H1428" s="120"/>
    </row>
    <row r="1429" spans="1:8" s="119" customFormat="1" ht="12.75" x14ac:dyDescent="0.2">
      <c r="A1429" s="114"/>
      <c r="B1429" s="208"/>
      <c r="C1429" s="165"/>
      <c r="D1429" s="243"/>
      <c r="E1429" s="267"/>
      <c r="F1429" s="90"/>
      <c r="H1429" s="120"/>
    </row>
    <row r="1430" spans="1:8" s="119" customFormat="1" ht="12.75" x14ac:dyDescent="0.2">
      <c r="A1430" s="114"/>
      <c r="B1430" s="208"/>
      <c r="C1430" s="165"/>
      <c r="D1430" s="243"/>
      <c r="E1430" s="267"/>
      <c r="F1430" s="90"/>
      <c r="H1430" s="120"/>
    </row>
    <row r="1431" spans="1:8" s="119" customFormat="1" ht="12.75" x14ac:dyDescent="0.2">
      <c r="A1431" s="114"/>
      <c r="B1431" s="208"/>
      <c r="C1431" s="165"/>
      <c r="D1431" s="243"/>
      <c r="E1431" s="267"/>
      <c r="F1431" s="90"/>
      <c r="H1431" s="120"/>
    </row>
    <row r="1432" spans="1:8" s="119" customFormat="1" ht="12.75" x14ac:dyDescent="0.2">
      <c r="A1432" s="114"/>
      <c r="B1432" s="208"/>
      <c r="C1432" s="165"/>
      <c r="D1432" s="243"/>
      <c r="E1432" s="267"/>
      <c r="F1432" s="90"/>
      <c r="H1432" s="120"/>
    </row>
    <row r="1433" spans="1:8" s="119" customFormat="1" ht="12.75" x14ac:dyDescent="0.2">
      <c r="A1433" s="114"/>
      <c r="B1433" s="208"/>
      <c r="C1433" s="165"/>
      <c r="D1433" s="243"/>
      <c r="E1433" s="267"/>
      <c r="F1433" s="90"/>
      <c r="H1433" s="120"/>
    </row>
    <row r="1434" spans="1:8" s="119" customFormat="1" ht="12.75" x14ac:dyDescent="0.2">
      <c r="A1434" s="114"/>
      <c r="B1434" s="208"/>
      <c r="C1434" s="165"/>
      <c r="D1434" s="243"/>
      <c r="E1434" s="267"/>
      <c r="F1434" s="90"/>
      <c r="H1434" s="120"/>
    </row>
    <row r="1435" spans="1:8" s="119" customFormat="1" ht="12.75" x14ac:dyDescent="0.2">
      <c r="A1435" s="114"/>
      <c r="B1435" s="208"/>
      <c r="C1435" s="165"/>
      <c r="D1435" s="243"/>
      <c r="E1435" s="267"/>
      <c r="F1435" s="90"/>
      <c r="H1435" s="120"/>
    </row>
    <row r="1436" spans="1:8" s="119" customFormat="1" ht="12.75" x14ac:dyDescent="0.2">
      <c r="A1436" s="114"/>
      <c r="B1436" s="208"/>
      <c r="C1436" s="165"/>
      <c r="D1436" s="243"/>
      <c r="E1436" s="267"/>
      <c r="F1436" s="90"/>
      <c r="H1436" s="120"/>
    </row>
    <row r="1437" spans="1:8" s="119" customFormat="1" ht="12.75" x14ac:dyDescent="0.2">
      <c r="A1437" s="114"/>
      <c r="B1437" s="208"/>
      <c r="C1437" s="165"/>
      <c r="D1437" s="243"/>
      <c r="E1437" s="267"/>
      <c r="F1437" s="90"/>
      <c r="H1437" s="120"/>
    </row>
    <row r="1438" spans="1:8" s="119" customFormat="1" ht="12.75" x14ac:dyDescent="0.2">
      <c r="A1438" s="114"/>
      <c r="B1438" s="208"/>
      <c r="C1438" s="165"/>
      <c r="D1438" s="243"/>
      <c r="E1438" s="267"/>
      <c r="F1438" s="90"/>
      <c r="H1438" s="120"/>
    </row>
    <row r="1439" spans="1:8" s="119" customFormat="1" ht="12.75" x14ac:dyDescent="0.2">
      <c r="A1439" s="114"/>
      <c r="B1439" s="208"/>
      <c r="C1439" s="165"/>
      <c r="D1439" s="243"/>
      <c r="E1439" s="267"/>
      <c r="F1439" s="90"/>
      <c r="H1439" s="120"/>
    </row>
    <row r="1440" spans="1:8" s="119" customFormat="1" ht="12.75" x14ac:dyDescent="0.2">
      <c r="A1440" s="114"/>
      <c r="B1440" s="208"/>
      <c r="C1440" s="165"/>
      <c r="D1440" s="243"/>
      <c r="E1440" s="267"/>
      <c r="F1440" s="90"/>
      <c r="H1440" s="120"/>
    </row>
    <row r="1441" spans="1:8" s="119" customFormat="1" ht="12.75" x14ac:dyDescent="0.2">
      <c r="A1441" s="114"/>
      <c r="B1441" s="208"/>
      <c r="C1441" s="165"/>
      <c r="D1441" s="243"/>
      <c r="E1441" s="267"/>
      <c r="F1441" s="90"/>
      <c r="H1441" s="120"/>
    </row>
    <row r="1442" spans="1:8" s="119" customFormat="1" ht="12.75" x14ac:dyDescent="0.2">
      <c r="A1442" s="114"/>
      <c r="B1442" s="208"/>
      <c r="C1442" s="165"/>
      <c r="D1442" s="243"/>
      <c r="E1442" s="267"/>
      <c r="F1442" s="90"/>
      <c r="H1442" s="120"/>
    </row>
    <row r="1443" spans="1:8" s="119" customFormat="1" ht="12.75" x14ac:dyDescent="0.2">
      <c r="A1443" s="114"/>
      <c r="B1443" s="208"/>
      <c r="C1443" s="165"/>
      <c r="D1443" s="243"/>
      <c r="E1443" s="267"/>
      <c r="F1443" s="90"/>
      <c r="H1443" s="120"/>
    </row>
    <row r="1444" spans="1:8" s="119" customFormat="1" ht="12.75" x14ac:dyDescent="0.2">
      <c r="A1444" s="114"/>
      <c r="B1444" s="208"/>
      <c r="C1444" s="165"/>
      <c r="D1444" s="243"/>
      <c r="E1444" s="267"/>
      <c r="F1444" s="90"/>
      <c r="H1444" s="120"/>
    </row>
    <row r="1445" spans="1:8" s="119" customFormat="1" ht="12.75" x14ac:dyDescent="0.2">
      <c r="A1445" s="114"/>
      <c r="B1445" s="208"/>
      <c r="C1445" s="165"/>
      <c r="D1445" s="243"/>
      <c r="E1445" s="267"/>
      <c r="F1445" s="90"/>
      <c r="H1445" s="120"/>
    </row>
    <row r="1446" spans="1:8" s="119" customFormat="1" ht="12.75" x14ac:dyDescent="0.2">
      <c r="A1446" s="114"/>
      <c r="B1446" s="208"/>
      <c r="C1446" s="165"/>
      <c r="D1446" s="243"/>
      <c r="E1446" s="267"/>
      <c r="F1446" s="90"/>
      <c r="H1446" s="120"/>
    </row>
    <row r="1447" spans="1:8" s="119" customFormat="1" ht="12.75" x14ac:dyDescent="0.2">
      <c r="A1447" s="114"/>
      <c r="B1447" s="208"/>
      <c r="C1447" s="165"/>
      <c r="D1447" s="243"/>
      <c r="E1447" s="267"/>
      <c r="F1447" s="90"/>
      <c r="H1447" s="120"/>
    </row>
    <row r="1448" spans="1:8" s="119" customFormat="1" ht="12.75" x14ac:dyDescent="0.2">
      <c r="A1448" s="114"/>
      <c r="B1448" s="208"/>
      <c r="C1448" s="165"/>
      <c r="D1448" s="243"/>
      <c r="E1448" s="267"/>
      <c r="F1448" s="90"/>
      <c r="H1448" s="120"/>
    </row>
    <row r="1449" spans="1:8" s="119" customFormat="1" ht="12.75" x14ac:dyDescent="0.2">
      <c r="A1449" s="114"/>
      <c r="B1449" s="208"/>
      <c r="C1449" s="165"/>
      <c r="D1449" s="243"/>
      <c r="E1449" s="267"/>
      <c r="F1449" s="90"/>
      <c r="H1449" s="120"/>
    </row>
    <row r="1450" spans="1:8" s="119" customFormat="1" ht="12.75" x14ac:dyDescent="0.2">
      <c r="A1450" s="114"/>
      <c r="B1450" s="208"/>
      <c r="C1450" s="165"/>
      <c r="D1450" s="243"/>
      <c r="E1450" s="267"/>
      <c r="F1450" s="90"/>
      <c r="H1450" s="120"/>
    </row>
    <row r="1451" spans="1:8" s="119" customFormat="1" ht="12.75" x14ac:dyDescent="0.2">
      <c r="A1451" s="114"/>
      <c r="B1451" s="208"/>
      <c r="C1451" s="165"/>
      <c r="D1451" s="243"/>
      <c r="E1451" s="267"/>
      <c r="F1451" s="90"/>
      <c r="H1451" s="120"/>
    </row>
    <row r="1452" spans="1:8" s="119" customFormat="1" ht="12.75" x14ac:dyDescent="0.2">
      <c r="A1452" s="114"/>
      <c r="B1452" s="208"/>
      <c r="C1452" s="165"/>
      <c r="D1452" s="243"/>
      <c r="E1452" s="267"/>
      <c r="F1452" s="90"/>
      <c r="H1452" s="120"/>
    </row>
    <row r="1453" spans="1:8" s="119" customFormat="1" ht="12.75" x14ac:dyDescent="0.2">
      <c r="A1453" s="114"/>
      <c r="B1453" s="208"/>
      <c r="C1453" s="165"/>
      <c r="D1453" s="243"/>
      <c r="E1453" s="267"/>
      <c r="F1453" s="90"/>
      <c r="H1453" s="120"/>
    </row>
    <row r="1454" spans="1:8" s="119" customFormat="1" ht="12.75" x14ac:dyDescent="0.2">
      <c r="A1454" s="114"/>
      <c r="B1454" s="208"/>
      <c r="C1454" s="165"/>
      <c r="D1454" s="243"/>
      <c r="E1454" s="267"/>
      <c r="F1454" s="90"/>
      <c r="H1454" s="120"/>
    </row>
    <row r="1455" spans="1:8" s="119" customFormat="1" ht="12.75" x14ac:dyDescent="0.2">
      <c r="A1455" s="114"/>
      <c r="B1455" s="208"/>
      <c r="C1455" s="165"/>
      <c r="D1455" s="243"/>
      <c r="E1455" s="267"/>
      <c r="F1455" s="90"/>
      <c r="H1455" s="120"/>
    </row>
    <row r="1456" spans="1:8" s="119" customFormat="1" ht="12.75" x14ac:dyDescent="0.2">
      <c r="A1456" s="114"/>
      <c r="B1456" s="208"/>
      <c r="C1456" s="165"/>
      <c r="D1456" s="243"/>
      <c r="E1456" s="267"/>
      <c r="F1456" s="90"/>
      <c r="H1456" s="120"/>
    </row>
    <row r="1457" spans="1:8" s="119" customFormat="1" ht="12.75" x14ac:dyDescent="0.2">
      <c r="A1457" s="114"/>
      <c r="B1457" s="208"/>
      <c r="C1457" s="165"/>
      <c r="D1457" s="243"/>
      <c r="E1457" s="267"/>
      <c r="F1457" s="90"/>
      <c r="H1457" s="120"/>
    </row>
    <row r="1458" spans="1:8" s="119" customFormat="1" ht="12.75" x14ac:dyDescent="0.2">
      <c r="A1458" s="114"/>
      <c r="B1458" s="208"/>
      <c r="C1458" s="165"/>
      <c r="D1458" s="243"/>
      <c r="E1458" s="267"/>
      <c r="F1458" s="90"/>
      <c r="H1458" s="120"/>
    </row>
    <row r="1459" spans="1:8" s="119" customFormat="1" ht="12.75" x14ac:dyDescent="0.2">
      <c r="A1459" s="114"/>
      <c r="B1459" s="208"/>
      <c r="C1459" s="165"/>
      <c r="D1459" s="243"/>
      <c r="E1459" s="267"/>
      <c r="F1459" s="90"/>
      <c r="H1459" s="120"/>
    </row>
    <row r="1460" spans="1:8" s="119" customFormat="1" ht="12.75" x14ac:dyDescent="0.2">
      <c r="A1460" s="114"/>
      <c r="B1460" s="208"/>
      <c r="C1460" s="165"/>
      <c r="D1460" s="243"/>
      <c r="E1460" s="267"/>
      <c r="F1460" s="90"/>
      <c r="H1460" s="120"/>
    </row>
    <row r="1461" spans="1:8" s="119" customFormat="1" ht="12.75" x14ac:dyDescent="0.2">
      <c r="A1461" s="114"/>
      <c r="B1461" s="208"/>
      <c r="C1461" s="165"/>
      <c r="D1461" s="243"/>
      <c r="E1461" s="267"/>
      <c r="F1461" s="90"/>
      <c r="H1461" s="120"/>
    </row>
    <row r="1462" spans="1:8" s="119" customFormat="1" ht="12.75" x14ac:dyDescent="0.2">
      <c r="A1462" s="114"/>
      <c r="B1462" s="208"/>
      <c r="C1462" s="165"/>
      <c r="D1462" s="243"/>
      <c r="E1462" s="267"/>
      <c r="F1462" s="90"/>
      <c r="H1462" s="120"/>
    </row>
    <row r="1463" spans="1:8" s="119" customFormat="1" ht="12.75" x14ac:dyDescent="0.2">
      <c r="A1463" s="114"/>
      <c r="B1463" s="208"/>
      <c r="C1463" s="165"/>
      <c r="D1463" s="243"/>
      <c r="E1463" s="267"/>
      <c r="F1463" s="90"/>
      <c r="H1463" s="120"/>
    </row>
    <row r="1464" spans="1:8" s="119" customFormat="1" ht="12.75" x14ac:dyDescent="0.2">
      <c r="A1464" s="114"/>
      <c r="B1464" s="208"/>
      <c r="C1464" s="165"/>
      <c r="D1464" s="243"/>
      <c r="E1464" s="267"/>
      <c r="F1464" s="90"/>
      <c r="H1464" s="120"/>
    </row>
    <row r="1465" spans="1:8" s="119" customFormat="1" ht="12.75" x14ac:dyDescent="0.2">
      <c r="A1465" s="114"/>
      <c r="B1465" s="208"/>
      <c r="C1465" s="165"/>
      <c r="D1465" s="243"/>
      <c r="E1465" s="267"/>
      <c r="F1465" s="90"/>
      <c r="H1465" s="120"/>
    </row>
    <row r="1466" spans="1:8" s="119" customFormat="1" ht="12.75" x14ac:dyDescent="0.2">
      <c r="A1466" s="114"/>
      <c r="B1466" s="208"/>
      <c r="C1466" s="165"/>
      <c r="D1466" s="243"/>
      <c r="E1466" s="267"/>
      <c r="F1466" s="90"/>
      <c r="H1466" s="120"/>
    </row>
    <row r="1467" spans="1:8" s="119" customFormat="1" ht="12.75" x14ac:dyDescent="0.2">
      <c r="A1467" s="114"/>
      <c r="B1467" s="208"/>
      <c r="C1467" s="165"/>
      <c r="D1467" s="243"/>
      <c r="E1467" s="267"/>
      <c r="F1467" s="90"/>
      <c r="H1467" s="120"/>
    </row>
    <row r="1468" spans="1:8" s="119" customFormat="1" ht="12.75" x14ac:dyDescent="0.2">
      <c r="A1468" s="114"/>
      <c r="B1468" s="208"/>
      <c r="C1468" s="165"/>
      <c r="D1468" s="243"/>
      <c r="E1468" s="267"/>
      <c r="F1468" s="90"/>
      <c r="H1468" s="120"/>
    </row>
    <row r="1469" spans="1:8" s="119" customFormat="1" ht="12.75" x14ac:dyDescent="0.2">
      <c r="A1469" s="114"/>
      <c r="B1469" s="208"/>
      <c r="C1469" s="165"/>
      <c r="D1469" s="243"/>
      <c r="E1469" s="267"/>
      <c r="F1469" s="90"/>
      <c r="H1469" s="120"/>
    </row>
    <row r="1470" spans="1:8" s="119" customFormat="1" ht="12.75" x14ac:dyDescent="0.2">
      <c r="A1470" s="114"/>
      <c r="B1470" s="208"/>
      <c r="C1470" s="165"/>
      <c r="D1470" s="243"/>
      <c r="E1470" s="267"/>
      <c r="F1470" s="90"/>
      <c r="H1470" s="120"/>
    </row>
    <row r="1471" spans="1:8" s="119" customFormat="1" ht="12.75" x14ac:dyDescent="0.2">
      <c r="A1471" s="114"/>
      <c r="B1471" s="208"/>
      <c r="C1471" s="165"/>
      <c r="D1471" s="243"/>
      <c r="E1471" s="267"/>
      <c r="F1471" s="90"/>
      <c r="H1471" s="120"/>
    </row>
    <row r="1472" spans="1:8" s="119" customFormat="1" ht="12.75" x14ac:dyDescent="0.2">
      <c r="A1472" s="114"/>
      <c r="B1472" s="208"/>
      <c r="C1472" s="165"/>
      <c r="D1472" s="243"/>
      <c r="E1472" s="267"/>
      <c r="F1472" s="90"/>
      <c r="H1472" s="120"/>
    </row>
    <row r="1473" spans="1:8" s="119" customFormat="1" ht="12.75" x14ac:dyDescent="0.2">
      <c r="A1473" s="114"/>
      <c r="B1473" s="208"/>
      <c r="C1473" s="165"/>
      <c r="D1473" s="243"/>
      <c r="E1473" s="267"/>
      <c r="F1473" s="90"/>
      <c r="H1473" s="120"/>
    </row>
    <row r="1474" spans="1:8" s="119" customFormat="1" ht="12.75" x14ac:dyDescent="0.2">
      <c r="A1474" s="114"/>
      <c r="B1474" s="208"/>
      <c r="C1474" s="165"/>
      <c r="D1474" s="243"/>
      <c r="E1474" s="267"/>
      <c r="F1474" s="90"/>
      <c r="H1474" s="120"/>
    </row>
    <row r="1475" spans="1:8" s="119" customFormat="1" ht="12.75" x14ac:dyDescent="0.2">
      <c r="A1475" s="114"/>
      <c r="B1475" s="208"/>
      <c r="C1475" s="165"/>
      <c r="D1475" s="243"/>
      <c r="E1475" s="267"/>
      <c r="F1475" s="90"/>
      <c r="H1475" s="120"/>
    </row>
    <row r="1476" spans="1:8" s="119" customFormat="1" ht="12.75" x14ac:dyDescent="0.2">
      <c r="A1476" s="114"/>
      <c r="B1476" s="208"/>
      <c r="C1476" s="165"/>
      <c r="D1476" s="243"/>
      <c r="E1476" s="267"/>
      <c r="F1476" s="90"/>
      <c r="H1476" s="120"/>
    </row>
    <row r="1477" spans="1:8" s="119" customFormat="1" ht="12.75" x14ac:dyDescent="0.2">
      <c r="A1477" s="114"/>
      <c r="B1477" s="208"/>
      <c r="C1477" s="165"/>
      <c r="D1477" s="243"/>
      <c r="E1477" s="267"/>
      <c r="F1477" s="90"/>
      <c r="H1477" s="120"/>
    </row>
    <row r="1478" spans="1:8" s="119" customFormat="1" ht="12.75" x14ac:dyDescent="0.2">
      <c r="A1478" s="114"/>
      <c r="B1478" s="208"/>
      <c r="C1478" s="165"/>
      <c r="D1478" s="243"/>
      <c r="E1478" s="267"/>
      <c r="F1478" s="90"/>
      <c r="H1478" s="120"/>
    </row>
    <row r="1479" spans="1:8" s="119" customFormat="1" ht="12.75" x14ac:dyDescent="0.2">
      <c r="A1479" s="114"/>
      <c r="B1479" s="208"/>
      <c r="C1479" s="165"/>
      <c r="D1479" s="243"/>
      <c r="E1479" s="267"/>
      <c r="F1479" s="90"/>
      <c r="H1479" s="120"/>
    </row>
    <row r="1480" spans="1:8" s="119" customFormat="1" ht="12.75" x14ac:dyDescent="0.2">
      <c r="A1480" s="114"/>
      <c r="B1480" s="208"/>
      <c r="C1480" s="165"/>
      <c r="D1480" s="243"/>
      <c r="E1480" s="267"/>
      <c r="F1480" s="90"/>
      <c r="H1480" s="120"/>
    </row>
    <row r="1481" spans="1:8" s="119" customFormat="1" ht="12.75" x14ac:dyDescent="0.2">
      <c r="A1481" s="114"/>
      <c r="B1481" s="208"/>
      <c r="C1481" s="165"/>
      <c r="D1481" s="243"/>
      <c r="E1481" s="267"/>
      <c r="F1481" s="90"/>
      <c r="H1481" s="120"/>
    </row>
    <row r="1482" spans="1:8" s="119" customFormat="1" ht="12.75" x14ac:dyDescent="0.2">
      <c r="A1482" s="114"/>
      <c r="B1482" s="208"/>
      <c r="C1482" s="165"/>
      <c r="D1482" s="243"/>
      <c r="E1482" s="267"/>
      <c r="F1482" s="90"/>
      <c r="H1482" s="120"/>
    </row>
    <row r="1483" spans="1:8" s="119" customFormat="1" ht="12.75" x14ac:dyDescent="0.2">
      <c r="A1483" s="114"/>
      <c r="B1483" s="208"/>
      <c r="C1483" s="165"/>
      <c r="D1483" s="243"/>
      <c r="E1483" s="267"/>
      <c r="F1483" s="90"/>
      <c r="H1483" s="120"/>
    </row>
    <row r="1484" spans="1:8" s="119" customFormat="1" ht="12.75" x14ac:dyDescent="0.2">
      <c r="A1484" s="114"/>
      <c r="B1484" s="208"/>
      <c r="C1484" s="165"/>
      <c r="D1484" s="243"/>
      <c r="E1484" s="267"/>
      <c r="F1484" s="90"/>
      <c r="H1484" s="120"/>
    </row>
    <row r="1485" spans="1:8" s="119" customFormat="1" ht="12.75" x14ac:dyDescent="0.2">
      <c r="A1485" s="114"/>
      <c r="B1485" s="208"/>
      <c r="C1485" s="165"/>
      <c r="D1485" s="243"/>
      <c r="E1485" s="267"/>
      <c r="F1485" s="90"/>
      <c r="H1485" s="120"/>
    </row>
    <row r="1486" spans="1:8" s="119" customFormat="1" ht="12.75" x14ac:dyDescent="0.2">
      <c r="A1486" s="114"/>
      <c r="B1486" s="208"/>
      <c r="C1486" s="165"/>
      <c r="D1486" s="243"/>
      <c r="E1486" s="267"/>
      <c r="F1486" s="90"/>
      <c r="H1486" s="120"/>
    </row>
    <row r="1487" spans="1:8" s="119" customFormat="1" ht="12.75" x14ac:dyDescent="0.2">
      <c r="A1487" s="114"/>
      <c r="B1487" s="208"/>
      <c r="C1487" s="165"/>
      <c r="D1487" s="243"/>
      <c r="E1487" s="267"/>
      <c r="F1487" s="90"/>
      <c r="H1487" s="120"/>
    </row>
    <row r="1488" spans="1:8" s="119" customFormat="1" ht="12.75" x14ac:dyDescent="0.2">
      <c r="A1488" s="114"/>
      <c r="B1488" s="208"/>
      <c r="C1488" s="165"/>
      <c r="D1488" s="243"/>
      <c r="E1488" s="267"/>
      <c r="F1488" s="90"/>
      <c r="H1488" s="120"/>
    </row>
    <row r="1489" spans="1:8" s="119" customFormat="1" ht="12.75" x14ac:dyDescent="0.2">
      <c r="A1489" s="114"/>
      <c r="B1489" s="208"/>
      <c r="C1489" s="165"/>
      <c r="D1489" s="243"/>
      <c r="E1489" s="267"/>
      <c r="F1489" s="90"/>
      <c r="H1489" s="120"/>
    </row>
    <row r="1490" spans="1:8" s="119" customFormat="1" ht="12.75" x14ac:dyDescent="0.2">
      <c r="A1490" s="114"/>
      <c r="B1490" s="208"/>
      <c r="C1490" s="165"/>
      <c r="D1490" s="243"/>
      <c r="E1490" s="267"/>
      <c r="F1490" s="90"/>
      <c r="H1490" s="120"/>
    </row>
    <row r="1491" spans="1:8" s="119" customFormat="1" ht="12.75" x14ac:dyDescent="0.2">
      <c r="A1491" s="114"/>
      <c r="B1491" s="208"/>
      <c r="C1491" s="165"/>
      <c r="D1491" s="243"/>
      <c r="E1491" s="267"/>
      <c r="F1491" s="90"/>
      <c r="H1491" s="120"/>
    </row>
    <row r="1492" spans="1:8" s="119" customFormat="1" ht="12.75" x14ac:dyDescent="0.2">
      <c r="A1492" s="114"/>
      <c r="B1492" s="208"/>
      <c r="C1492" s="165"/>
      <c r="D1492" s="243"/>
      <c r="E1492" s="267"/>
      <c r="F1492" s="90"/>
      <c r="H1492" s="120"/>
    </row>
    <row r="1493" spans="1:8" s="119" customFormat="1" ht="12.75" x14ac:dyDescent="0.2">
      <c r="A1493" s="114"/>
      <c r="B1493" s="208"/>
      <c r="C1493" s="165"/>
      <c r="D1493" s="243"/>
      <c r="E1493" s="267"/>
      <c r="F1493" s="90"/>
      <c r="H1493" s="120"/>
    </row>
    <row r="1494" spans="1:8" s="119" customFormat="1" ht="12.75" x14ac:dyDescent="0.2">
      <c r="A1494" s="114"/>
      <c r="B1494" s="208"/>
      <c r="C1494" s="165"/>
      <c r="D1494" s="243"/>
      <c r="E1494" s="267"/>
      <c r="F1494" s="90"/>
      <c r="H1494" s="120"/>
    </row>
    <row r="1495" spans="1:8" s="119" customFormat="1" ht="12.75" x14ac:dyDescent="0.2">
      <c r="A1495" s="114"/>
      <c r="B1495" s="208"/>
      <c r="C1495" s="165"/>
      <c r="D1495" s="243"/>
      <c r="E1495" s="267"/>
      <c r="F1495" s="90"/>
      <c r="H1495" s="120"/>
    </row>
    <row r="1496" spans="1:8" s="119" customFormat="1" ht="12.75" x14ac:dyDescent="0.2">
      <c r="A1496" s="114"/>
      <c r="B1496" s="208"/>
      <c r="C1496" s="165"/>
      <c r="D1496" s="243"/>
      <c r="E1496" s="267"/>
      <c r="F1496" s="90"/>
      <c r="H1496" s="120"/>
    </row>
    <row r="1497" spans="1:8" s="119" customFormat="1" ht="12.75" x14ac:dyDescent="0.2">
      <c r="A1497" s="114"/>
      <c r="B1497" s="208"/>
      <c r="C1497" s="165"/>
      <c r="D1497" s="243"/>
      <c r="E1497" s="267"/>
      <c r="F1497" s="90"/>
      <c r="H1497" s="120"/>
    </row>
    <row r="1498" spans="1:8" s="119" customFormat="1" ht="12.75" x14ac:dyDescent="0.2">
      <c r="A1498" s="114"/>
      <c r="B1498" s="208"/>
      <c r="C1498" s="165"/>
      <c r="D1498" s="243"/>
      <c r="E1498" s="267"/>
      <c r="F1498" s="90"/>
      <c r="H1498" s="120"/>
    </row>
    <row r="1499" spans="1:8" s="119" customFormat="1" ht="12.75" x14ac:dyDescent="0.2">
      <c r="A1499" s="114"/>
      <c r="B1499" s="208"/>
      <c r="C1499" s="165"/>
      <c r="D1499" s="243"/>
      <c r="E1499" s="267"/>
      <c r="F1499" s="90"/>
      <c r="H1499" s="120"/>
    </row>
    <row r="1500" spans="1:8" s="119" customFormat="1" ht="12.75" x14ac:dyDescent="0.2">
      <c r="A1500" s="114"/>
      <c r="B1500" s="208"/>
      <c r="C1500" s="165"/>
      <c r="D1500" s="243"/>
      <c r="E1500" s="267"/>
      <c r="F1500" s="90"/>
      <c r="H1500" s="120"/>
    </row>
    <row r="1501" spans="1:8" s="119" customFormat="1" ht="12.75" x14ac:dyDescent="0.2">
      <c r="A1501" s="114"/>
      <c r="B1501" s="208"/>
      <c r="C1501" s="165"/>
      <c r="D1501" s="243"/>
      <c r="E1501" s="267"/>
      <c r="F1501" s="90"/>
      <c r="H1501" s="120"/>
    </row>
    <row r="1502" spans="1:8" s="119" customFormat="1" ht="12.75" x14ac:dyDescent="0.2">
      <c r="A1502" s="114"/>
      <c r="B1502" s="208"/>
      <c r="C1502" s="165"/>
      <c r="D1502" s="243"/>
      <c r="E1502" s="267"/>
      <c r="F1502" s="90"/>
      <c r="H1502" s="120"/>
    </row>
    <row r="1503" spans="1:8" s="119" customFormat="1" ht="12.75" x14ac:dyDescent="0.2">
      <c r="A1503" s="114"/>
      <c r="B1503" s="208"/>
      <c r="C1503" s="165"/>
      <c r="D1503" s="243"/>
      <c r="E1503" s="267"/>
      <c r="F1503" s="90"/>
      <c r="H1503" s="120"/>
    </row>
    <row r="1504" spans="1:8" s="119" customFormat="1" ht="12.75" x14ac:dyDescent="0.2">
      <c r="A1504" s="114"/>
      <c r="B1504" s="208"/>
      <c r="C1504" s="165"/>
      <c r="D1504" s="243"/>
      <c r="E1504" s="267"/>
      <c r="F1504" s="90"/>
      <c r="H1504" s="120"/>
    </row>
    <row r="1505" spans="1:8" s="119" customFormat="1" ht="12.75" x14ac:dyDescent="0.2">
      <c r="A1505" s="114"/>
      <c r="B1505" s="208"/>
      <c r="C1505" s="165"/>
      <c r="D1505" s="243"/>
      <c r="E1505" s="267"/>
      <c r="F1505" s="90"/>
      <c r="H1505" s="120"/>
    </row>
    <row r="1506" spans="1:8" s="119" customFormat="1" ht="12.75" x14ac:dyDescent="0.2">
      <c r="A1506" s="114"/>
      <c r="B1506" s="208"/>
      <c r="C1506" s="165"/>
      <c r="D1506" s="243"/>
      <c r="E1506" s="267"/>
      <c r="F1506" s="90"/>
      <c r="H1506" s="120"/>
    </row>
    <row r="1507" spans="1:8" s="119" customFormat="1" ht="12.75" x14ac:dyDescent="0.2">
      <c r="A1507" s="114"/>
      <c r="B1507" s="208"/>
      <c r="C1507" s="165"/>
      <c r="D1507" s="243"/>
      <c r="E1507" s="267"/>
      <c r="F1507" s="90"/>
      <c r="H1507" s="120"/>
    </row>
    <row r="1508" spans="1:8" s="119" customFormat="1" ht="12.75" x14ac:dyDescent="0.2">
      <c r="A1508" s="114"/>
      <c r="B1508" s="208"/>
      <c r="C1508" s="165"/>
      <c r="D1508" s="243"/>
      <c r="E1508" s="267"/>
      <c r="F1508" s="90"/>
      <c r="H1508" s="120"/>
    </row>
    <row r="1509" spans="1:8" s="119" customFormat="1" ht="12.75" x14ac:dyDescent="0.2">
      <c r="A1509" s="114"/>
      <c r="B1509" s="208"/>
      <c r="C1509" s="165"/>
      <c r="D1509" s="243"/>
      <c r="E1509" s="267"/>
      <c r="F1509" s="90"/>
      <c r="H1509" s="120"/>
    </row>
    <row r="1510" spans="1:8" s="119" customFormat="1" ht="12.75" x14ac:dyDescent="0.2">
      <c r="A1510" s="114"/>
      <c r="B1510" s="208"/>
      <c r="C1510" s="165"/>
      <c r="D1510" s="243"/>
      <c r="E1510" s="267"/>
      <c r="F1510" s="90"/>
      <c r="H1510" s="120"/>
    </row>
    <row r="1511" spans="1:8" s="119" customFormat="1" ht="12.75" x14ac:dyDescent="0.2">
      <c r="A1511" s="114"/>
      <c r="B1511" s="208"/>
      <c r="C1511" s="165"/>
      <c r="D1511" s="243"/>
      <c r="E1511" s="267"/>
      <c r="F1511" s="90"/>
      <c r="H1511" s="120"/>
    </row>
    <row r="1512" spans="1:8" s="119" customFormat="1" ht="12.75" x14ac:dyDescent="0.2">
      <c r="A1512" s="114"/>
      <c r="B1512" s="208"/>
      <c r="C1512" s="165"/>
      <c r="D1512" s="243"/>
      <c r="E1512" s="267"/>
      <c r="F1512" s="90"/>
      <c r="H1512" s="120"/>
    </row>
    <row r="1513" spans="1:8" s="119" customFormat="1" ht="12.75" x14ac:dyDescent="0.2">
      <c r="A1513" s="114"/>
      <c r="B1513" s="208"/>
      <c r="C1513" s="165"/>
      <c r="D1513" s="243"/>
      <c r="E1513" s="267"/>
      <c r="F1513" s="90"/>
      <c r="H1513" s="120"/>
    </row>
    <row r="1514" spans="1:8" s="119" customFormat="1" ht="12.75" x14ac:dyDescent="0.2">
      <c r="A1514" s="114"/>
      <c r="B1514" s="208"/>
      <c r="C1514" s="165"/>
      <c r="D1514" s="243"/>
      <c r="E1514" s="267"/>
      <c r="F1514" s="90"/>
      <c r="H1514" s="120"/>
    </row>
    <row r="1515" spans="1:8" s="119" customFormat="1" ht="12.75" x14ac:dyDescent="0.2">
      <c r="A1515" s="114"/>
      <c r="B1515" s="208"/>
      <c r="C1515" s="165"/>
      <c r="D1515" s="243"/>
      <c r="E1515" s="267"/>
      <c r="F1515" s="90"/>
      <c r="H1515" s="120"/>
    </row>
    <row r="1516" spans="1:8" s="119" customFormat="1" ht="12.75" x14ac:dyDescent="0.2">
      <c r="A1516" s="114"/>
      <c r="B1516" s="208"/>
      <c r="C1516" s="165"/>
      <c r="D1516" s="243"/>
      <c r="E1516" s="267"/>
      <c r="F1516" s="90"/>
      <c r="H1516" s="120"/>
    </row>
    <row r="1517" spans="1:8" s="119" customFormat="1" ht="12.75" x14ac:dyDescent="0.2">
      <c r="A1517" s="114"/>
      <c r="B1517" s="208"/>
      <c r="C1517" s="165"/>
      <c r="D1517" s="243"/>
      <c r="E1517" s="267"/>
      <c r="F1517" s="90"/>
      <c r="H1517" s="120"/>
    </row>
    <row r="1518" spans="1:8" s="119" customFormat="1" ht="12.75" x14ac:dyDescent="0.2">
      <c r="A1518" s="114"/>
      <c r="B1518" s="208"/>
      <c r="C1518" s="165"/>
      <c r="D1518" s="243"/>
      <c r="E1518" s="267"/>
      <c r="F1518" s="90"/>
      <c r="H1518" s="120"/>
    </row>
    <row r="1519" spans="1:8" s="119" customFormat="1" ht="12.75" x14ac:dyDescent="0.2">
      <c r="A1519" s="114"/>
      <c r="B1519" s="208"/>
      <c r="C1519" s="165"/>
      <c r="D1519" s="243"/>
      <c r="E1519" s="267"/>
      <c r="F1519" s="90"/>
      <c r="H1519" s="120"/>
    </row>
    <row r="1520" spans="1:8" s="119" customFormat="1" ht="12.75" x14ac:dyDescent="0.2">
      <c r="A1520" s="114"/>
      <c r="B1520" s="208"/>
      <c r="C1520" s="165"/>
      <c r="D1520" s="243"/>
      <c r="E1520" s="267"/>
      <c r="F1520" s="90"/>
      <c r="H1520" s="120"/>
    </row>
    <row r="1521" spans="1:8" s="119" customFormat="1" ht="12.75" x14ac:dyDescent="0.2">
      <c r="A1521" s="114"/>
      <c r="B1521" s="208"/>
      <c r="C1521" s="165"/>
      <c r="D1521" s="243"/>
      <c r="E1521" s="267"/>
      <c r="F1521" s="90"/>
      <c r="H1521" s="120"/>
    </row>
    <row r="1522" spans="1:8" s="119" customFormat="1" ht="12.75" x14ac:dyDescent="0.2">
      <c r="A1522" s="114"/>
      <c r="B1522" s="208"/>
      <c r="C1522" s="165"/>
      <c r="D1522" s="243"/>
      <c r="E1522" s="267"/>
      <c r="F1522" s="90"/>
      <c r="H1522" s="120"/>
    </row>
    <row r="1523" spans="1:8" s="119" customFormat="1" ht="12.75" x14ac:dyDescent="0.2">
      <c r="A1523" s="114"/>
      <c r="B1523" s="208"/>
      <c r="C1523" s="165"/>
      <c r="D1523" s="243"/>
      <c r="E1523" s="267"/>
      <c r="F1523" s="90"/>
      <c r="H1523" s="120"/>
    </row>
    <row r="1524" spans="1:8" s="119" customFormat="1" ht="12.75" x14ac:dyDescent="0.2">
      <c r="A1524" s="114"/>
      <c r="B1524" s="208"/>
      <c r="C1524" s="165"/>
      <c r="D1524" s="243"/>
      <c r="E1524" s="267"/>
      <c r="F1524" s="90"/>
      <c r="H1524" s="120"/>
    </row>
    <row r="1525" spans="1:8" s="119" customFormat="1" ht="12.75" x14ac:dyDescent="0.2">
      <c r="A1525" s="114"/>
      <c r="B1525" s="208"/>
      <c r="C1525" s="165"/>
      <c r="D1525" s="243"/>
      <c r="E1525" s="267"/>
      <c r="F1525" s="90"/>
      <c r="H1525" s="120"/>
    </row>
    <row r="1526" spans="1:8" s="119" customFormat="1" ht="12.75" x14ac:dyDescent="0.2">
      <c r="A1526" s="114"/>
      <c r="B1526" s="208"/>
      <c r="C1526" s="165"/>
      <c r="D1526" s="243"/>
      <c r="E1526" s="267"/>
      <c r="F1526" s="90"/>
      <c r="H1526" s="120"/>
    </row>
    <row r="1527" spans="1:8" s="119" customFormat="1" ht="12.75" x14ac:dyDescent="0.2">
      <c r="A1527" s="114"/>
      <c r="B1527" s="208"/>
      <c r="C1527" s="165"/>
      <c r="D1527" s="243"/>
      <c r="E1527" s="267"/>
      <c r="F1527" s="90"/>
      <c r="H1527" s="120"/>
    </row>
    <row r="1528" spans="1:8" s="119" customFormat="1" ht="12.75" x14ac:dyDescent="0.2">
      <c r="A1528" s="114"/>
      <c r="B1528" s="208"/>
      <c r="C1528" s="165"/>
      <c r="D1528" s="243"/>
      <c r="E1528" s="267"/>
      <c r="F1528" s="90"/>
      <c r="H1528" s="120"/>
    </row>
    <row r="1529" spans="1:8" s="119" customFormat="1" ht="12.75" x14ac:dyDescent="0.2">
      <c r="A1529" s="114"/>
      <c r="B1529" s="208"/>
      <c r="C1529" s="165"/>
      <c r="D1529" s="243"/>
      <c r="E1529" s="267"/>
      <c r="F1529" s="90"/>
      <c r="H1529" s="120"/>
    </row>
    <row r="1530" spans="1:8" s="119" customFormat="1" ht="12.75" x14ac:dyDescent="0.2">
      <c r="A1530" s="114"/>
      <c r="B1530" s="208"/>
      <c r="C1530" s="165"/>
      <c r="D1530" s="243"/>
      <c r="E1530" s="267"/>
      <c r="F1530" s="90"/>
      <c r="H1530" s="120"/>
    </row>
    <row r="1531" spans="1:8" s="119" customFormat="1" ht="12.75" x14ac:dyDescent="0.2">
      <c r="A1531" s="114"/>
      <c r="B1531" s="208"/>
      <c r="C1531" s="165"/>
      <c r="D1531" s="243"/>
      <c r="E1531" s="267"/>
      <c r="F1531" s="90"/>
      <c r="H1531" s="120"/>
    </row>
    <row r="1532" spans="1:8" s="119" customFormat="1" ht="12.75" x14ac:dyDescent="0.2">
      <c r="A1532" s="114"/>
      <c r="B1532" s="208"/>
      <c r="C1532" s="165"/>
      <c r="D1532" s="243"/>
      <c r="E1532" s="267"/>
      <c r="F1532" s="90"/>
      <c r="H1532" s="120"/>
    </row>
    <row r="1533" spans="1:8" s="119" customFormat="1" ht="12.75" x14ac:dyDescent="0.2">
      <c r="A1533" s="114"/>
      <c r="B1533" s="208"/>
      <c r="C1533" s="165"/>
      <c r="D1533" s="243"/>
      <c r="E1533" s="267"/>
      <c r="F1533" s="90"/>
      <c r="H1533" s="120"/>
    </row>
    <row r="1534" spans="1:8" s="119" customFormat="1" ht="12.75" x14ac:dyDescent="0.2">
      <c r="A1534" s="114"/>
      <c r="B1534" s="208"/>
      <c r="C1534" s="165"/>
      <c r="D1534" s="243"/>
      <c r="E1534" s="267"/>
      <c r="F1534" s="90"/>
      <c r="H1534" s="120"/>
    </row>
    <row r="1535" spans="1:8" s="119" customFormat="1" ht="12.75" x14ac:dyDescent="0.2">
      <c r="A1535" s="114"/>
      <c r="B1535" s="208"/>
      <c r="C1535" s="165"/>
      <c r="D1535" s="243"/>
      <c r="E1535" s="267"/>
      <c r="F1535" s="90"/>
      <c r="H1535" s="120"/>
    </row>
    <row r="1536" spans="1:8" s="119" customFormat="1" ht="12.75" x14ac:dyDescent="0.2">
      <c r="A1536" s="114"/>
      <c r="B1536" s="208"/>
      <c r="C1536" s="165"/>
      <c r="D1536" s="243"/>
      <c r="E1536" s="267"/>
      <c r="F1536" s="90"/>
      <c r="H1536" s="120"/>
    </row>
    <row r="1537" spans="1:8" s="119" customFormat="1" ht="12.75" x14ac:dyDescent="0.2">
      <c r="A1537" s="114"/>
      <c r="B1537" s="208"/>
      <c r="C1537" s="165"/>
      <c r="D1537" s="243"/>
      <c r="E1537" s="267"/>
      <c r="F1537" s="90"/>
      <c r="H1537" s="120"/>
    </row>
    <row r="1538" spans="1:8" s="119" customFormat="1" ht="12.75" x14ac:dyDescent="0.2">
      <c r="A1538" s="114"/>
      <c r="B1538" s="208"/>
      <c r="C1538" s="165"/>
      <c r="D1538" s="243"/>
      <c r="E1538" s="267"/>
      <c r="F1538" s="90"/>
      <c r="H1538" s="120"/>
    </row>
    <row r="1539" spans="1:8" s="119" customFormat="1" ht="12.75" x14ac:dyDescent="0.2">
      <c r="A1539" s="114"/>
      <c r="B1539" s="208"/>
      <c r="C1539" s="165"/>
      <c r="D1539" s="243"/>
      <c r="E1539" s="267"/>
      <c r="F1539" s="90"/>
      <c r="H1539" s="120"/>
    </row>
    <row r="1540" spans="1:8" s="119" customFormat="1" ht="12.75" x14ac:dyDescent="0.2">
      <c r="A1540" s="114"/>
      <c r="B1540" s="208"/>
      <c r="C1540" s="165"/>
      <c r="D1540" s="243"/>
      <c r="E1540" s="267"/>
      <c r="F1540" s="90"/>
      <c r="H1540" s="120"/>
    </row>
    <row r="1541" spans="1:8" s="119" customFormat="1" ht="12.75" x14ac:dyDescent="0.2">
      <c r="A1541" s="114"/>
      <c r="B1541" s="208"/>
      <c r="C1541" s="165"/>
      <c r="D1541" s="243"/>
      <c r="E1541" s="267"/>
      <c r="F1541" s="90"/>
      <c r="H1541" s="120"/>
    </row>
    <row r="1542" spans="1:8" s="119" customFormat="1" ht="12.75" x14ac:dyDescent="0.2">
      <c r="A1542" s="114"/>
      <c r="B1542" s="208"/>
      <c r="C1542" s="165"/>
      <c r="D1542" s="243"/>
      <c r="E1542" s="267"/>
      <c r="F1542" s="90"/>
      <c r="H1542" s="120"/>
    </row>
    <row r="1543" spans="1:8" s="119" customFormat="1" ht="12.75" x14ac:dyDescent="0.2">
      <c r="A1543" s="114"/>
      <c r="B1543" s="208"/>
      <c r="C1543" s="165"/>
      <c r="D1543" s="243"/>
      <c r="E1543" s="267"/>
      <c r="F1543" s="90"/>
      <c r="H1543" s="120"/>
    </row>
    <row r="1544" spans="1:8" s="119" customFormat="1" ht="12.75" x14ac:dyDescent="0.2">
      <c r="A1544" s="114"/>
      <c r="B1544" s="208"/>
      <c r="C1544" s="165"/>
      <c r="D1544" s="243"/>
      <c r="E1544" s="267"/>
      <c r="F1544" s="90"/>
      <c r="H1544" s="120"/>
    </row>
    <row r="1545" spans="1:8" s="119" customFormat="1" ht="12.75" x14ac:dyDescent="0.2">
      <c r="A1545" s="114"/>
      <c r="B1545" s="208"/>
      <c r="C1545" s="165"/>
      <c r="D1545" s="243"/>
      <c r="E1545" s="267"/>
      <c r="F1545" s="90"/>
      <c r="H1545" s="120"/>
    </row>
    <row r="1546" spans="1:8" s="119" customFormat="1" ht="12.75" x14ac:dyDescent="0.2">
      <c r="A1546" s="114"/>
      <c r="B1546" s="208"/>
      <c r="C1546" s="165"/>
      <c r="D1546" s="243"/>
      <c r="E1546" s="267"/>
      <c r="F1546" s="90"/>
      <c r="H1546" s="120"/>
    </row>
    <row r="1547" spans="1:8" s="119" customFormat="1" ht="12.75" x14ac:dyDescent="0.2">
      <c r="A1547" s="114"/>
      <c r="B1547" s="208"/>
      <c r="C1547" s="165"/>
      <c r="D1547" s="243"/>
      <c r="E1547" s="267"/>
      <c r="F1547" s="90"/>
      <c r="H1547" s="120"/>
    </row>
    <row r="1548" spans="1:8" s="119" customFormat="1" ht="12.75" x14ac:dyDescent="0.2">
      <c r="A1548" s="114"/>
      <c r="B1548" s="208"/>
      <c r="C1548" s="165"/>
      <c r="D1548" s="243"/>
      <c r="E1548" s="267"/>
      <c r="F1548" s="90"/>
      <c r="H1548" s="120"/>
    </row>
    <row r="1549" spans="1:8" s="119" customFormat="1" ht="12.75" x14ac:dyDescent="0.2">
      <c r="A1549" s="114"/>
      <c r="B1549" s="208"/>
      <c r="C1549" s="165"/>
      <c r="D1549" s="243"/>
      <c r="E1549" s="267"/>
      <c r="F1549" s="90"/>
      <c r="H1549" s="120"/>
    </row>
    <row r="1550" spans="1:8" s="119" customFormat="1" ht="12.75" x14ac:dyDescent="0.2">
      <c r="A1550" s="114"/>
      <c r="B1550" s="208"/>
      <c r="C1550" s="165"/>
      <c r="D1550" s="243"/>
      <c r="E1550" s="267"/>
      <c r="F1550" s="90"/>
      <c r="H1550" s="120"/>
    </row>
    <row r="1551" spans="1:8" s="119" customFormat="1" ht="12.75" x14ac:dyDescent="0.2">
      <c r="A1551" s="114"/>
      <c r="B1551" s="208"/>
      <c r="C1551" s="165"/>
      <c r="D1551" s="243"/>
      <c r="E1551" s="267"/>
      <c r="F1551" s="90"/>
      <c r="H1551" s="120"/>
    </row>
    <row r="1552" spans="1:8" s="119" customFormat="1" ht="12.75" x14ac:dyDescent="0.2">
      <c r="A1552" s="114"/>
      <c r="B1552" s="208"/>
      <c r="C1552" s="165"/>
      <c r="D1552" s="243"/>
      <c r="E1552" s="267"/>
      <c r="F1552" s="90"/>
      <c r="H1552" s="120"/>
    </row>
    <row r="1553" spans="1:8" s="119" customFormat="1" ht="12.75" x14ac:dyDescent="0.2">
      <c r="A1553" s="114"/>
      <c r="B1553" s="208"/>
      <c r="C1553" s="165"/>
      <c r="D1553" s="243"/>
      <c r="E1553" s="267"/>
      <c r="F1553" s="90"/>
      <c r="H1553" s="120"/>
    </row>
    <row r="1554" spans="1:8" s="119" customFormat="1" ht="12.75" x14ac:dyDescent="0.2">
      <c r="A1554" s="114"/>
      <c r="B1554" s="208"/>
      <c r="C1554" s="165"/>
      <c r="D1554" s="243"/>
      <c r="E1554" s="267"/>
      <c r="F1554" s="90"/>
      <c r="H1554" s="120"/>
    </row>
    <row r="1555" spans="1:8" s="119" customFormat="1" ht="12.75" x14ac:dyDescent="0.2">
      <c r="A1555" s="114"/>
      <c r="B1555" s="208"/>
      <c r="C1555" s="165"/>
      <c r="D1555" s="243"/>
      <c r="E1555" s="267"/>
      <c r="F1555" s="90"/>
      <c r="H1555" s="120"/>
    </row>
    <row r="1556" spans="1:8" s="119" customFormat="1" ht="12.75" x14ac:dyDescent="0.2">
      <c r="A1556" s="114"/>
      <c r="B1556" s="208"/>
      <c r="C1556" s="165"/>
      <c r="D1556" s="243"/>
      <c r="E1556" s="267"/>
      <c r="F1556" s="90"/>
      <c r="H1556" s="120"/>
    </row>
    <row r="1557" spans="1:8" s="119" customFormat="1" ht="12.75" x14ac:dyDescent="0.2">
      <c r="A1557" s="114"/>
      <c r="B1557" s="208"/>
      <c r="C1557" s="165"/>
      <c r="D1557" s="243"/>
      <c r="E1557" s="267"/>
      <c r="F1557" s="90"/>
      <c r="H1557" s="120"/>
    </row>
    <row r="1558" spans="1:8" s="119" customFormat="1" ht="12.75" x14ac:dyDescent="0.2">
      <c r="A1558" s="114"/>
      <c r="B1558" s="208"/>
      <c r="C1558" s="165"/>
      <c r="D1558" s="243"/>
      <c r="E1558" s="267"/>
      <c r="F1558" s="90"/>
      <c r="H1558" s="120"/>
    </row>
    <row r="1559" spans="1:8" s="119" customFormat="1" ht="12.75" x14ac:dyDescent="0.2">
      <c r="A1559" s="114"/>
      <c r="B1559" s="208"/>
      <c r="C1559" s="165"/>
      <c r="D1559" s="243"/>
      <c r="E1559" s="267"/>
      <c r="F1559" s="90"/>
      <c r="H1559" s="120"/>
    </row>
    <row r="1560" spans="1:8" s="119" customFormat="1" ht="12.75" x14ac:dyDescent="0.2">
      <c r="A1560" s="114"/>
      <c r="B1560" s="208"/>
      <c r="C1560" s="165"/>
      <c r="D1560" s="243"/>
      <c r="E1560" s="267"/>
      <c r="F1560" s="90"/>
      <c r="H1560" s="120"/>
    </row>
    <row r="1561" spans="1:8" s="119" customFormat="1" ht="12.75" x14ac:dyDescent="0.2">
      <c r="A1561" s="114"/>
      <c r="B1561" s="208"/>
      <c r="C1561" s="165"/>
      <c r="D1561" s="243"/>
      <c r="E1561" s="267"/>
      <c r="F1561" s="90"/>
      <c r="H1561" s="120"/>
    </row>
    <row r="1562" spans="1:8" s="119" customFormat="1" ht="12.75" x14ac:dyDescent="0.2">
      <c r="A1562" s="114"/>
      <c r="B1562" s="208"/>
      <c r="C1562" s="165"/>
      <c r="D1562" s="243"/>
      <c r="E1562" s="267"/>
      <c r="F1562" s="90"/>
      <c r="H1562" s="120"/>
    </row>
    <row r="1563" spans="1:8" s="119" customFormat="1" ht="12.75" x14ac:dyDescent="0.2">
      <c r="A1563" s="114"/>
      <c r="B1563" s="208"/>
      <c r="C1563" s="165"/>
      <c r="D1563" s="243"/>
      <c r="E1563" s="267"/>
      <c r="F1563" s="90"/>
      <c r="H1563" s="120"/>
    </row>
    <row r="1564" spans="1:8" s="119" customFormat="1" ht="12.75" x14ac:dyDescent="0.2">
      <c r="A1564" s="114"/>
      <c r="B1564" s="208"/>
      <c r="C1564" s="165"/>
      <c r="D1564" s="243"/>
      <c r="E1564" s="267"/>
      <c r="F1564" s="90"/>
      <c r="H1564" s="120"/>
    </row>
    <row r="1565" spans="1:8" s="119" customFormat="1" ht="12.75" x14ac:dyDescent="0.2">
      <c r="A1565" s="114"/>
      <c r="B1565" s="208"/>
      <c r="C1565" s="165"/>
      <c r="D1565" s="243"/>
      <c r="E1565" s="267"/>
      <c r="F1565" s="90"/>
      <c r="H1565" s="120"/>
    </row>
    <row r="1566" spans="1:8" s="119" customFormat="1" ht="12.75" x14ac:dyDescent="0.2">
      <c r="A1566" s="114"/>
      <c r="B1566" s="208"/>
      <c r="C1566" s="165"/>
      <c r="D1566" s="243"/>
      <c r="E1566" s="267"/>
      <c r="F1566" s="90"/>
      <c r="H1566" s="120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49"/>
  <sheetViews>
    <sheetView tabSelected="1" view="pageBreakPreview" topLeftCell="A91" zoomScale="115" zoomScaleNormal="100" zoomScaleSheetLayoutView="115" workbookViewId="0">
      <selection activeCell="B98" sqref="B98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171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D9" s="146"/>
      <c r="E9" s="146"/>
      <c r="F9" s="93"/>
      <c r="G9" s="146"/>
      <c r="H9" s="147"/>
    </row>
    <row r="10" spans="1:13" s="141" customFormat="1" x14ac:dyDescent="0.2">
      <c r="A10" s="144"/>
      <c r="B10" s="145"/>
      <c r="C10" s="148" t="s">
        <v>6</v>
      </c>
      <c r="D10" s="124">
        <v>245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14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5.5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2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3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2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93"/>
      <c r="G19" s="124"/>
      <c r="H19" s="125"/>
    </row>
    <row r="20" spans="1:8" s="141" customFormat="1" ht="76.5" x14ac:dyDescent="0.2">
      <c r="A20" s="144" t="s">
        <v>14</v>
      </c>
      <c r="B20" s="145" t="s">
        <v>74</v>
      </c>
      <c r="C20" s="148"/>
      <c r="D20" s="124"/>
      <c r="E20" s="124"/>
      <c r="F20" s="93"/>
      <c r="G20" s="146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D16</f>
        <v>2</v>
      </c>
      <c r="E21" s="124"/>
      <c r="F21" s="95"/>
      <c r="G21" s="146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D17</f>
        <v>3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D18</f>
        <v>2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57" customHeight="1" x14ac:dyDescent="0.2">
      <c r="A25" s="144" t="s">
        <v>15</v>
      </c>
      <c r="B25" s="145" t="s">
        <v>195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490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490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s="141" customFormat="1" ht="33.75" customHeight="1" x14ac:dyDescent="0.2">
      <c r="A29" s="144" t="s">
        <v>17</v>
      </c>
      <c r="B29" s="150" t="s">
        <v>69</v>
      </c>
      <c r="D29" s="146"/>
      <c r="E29" s="146"/>
      <c r="F29" s="93"/>
      <c r="G29" s="146"/>
      <c r="H29" s="147"/>
    </row>
    <row r="30" spans="1:8" s="141" customFormat="1" x14ac:dyDescent="0.2">
      <c r="A30" s="144"/>
      <c r="B30" s="150"/>
      <c r="C30" s="148" t="s">
        <v>23</v>
      </c>
      <c r="D30" s="124">
        <v>2.5</v>
      </c>
      <c r="E30" s="124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151" t="s">
        <v>313</v>
      </c>
      <c r="C32" s="152"/>
      <c r="D32" s="153"/>
      <c r="E32" s="153"/>
      <c r="F32" s="96"/>
      <c r="G32" s="153"/>
      <c r="H32" s="154">
        <f>SUM(H9:H31)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ht="25.5" x14ac:dyDescent="0.2">
      <c r="A36" s="144" t="s">
        <v>1</v>
      </c>
      <c r="B36" s="145" t="s">
        <v>90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45" t="s">
        <v>65</v>
      </c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61" t="s">
        <v>196</v>
      </c>
      <c r="C38" s="148" t="s">
        <v>12</v>
      </c>
      <c r="D38" s="124">
        <v>738</v>
      </c>
      <c r="E38" s="124"/>
      <c r="F38" s="94"/>
      <c r="G38" s="124"/>
      <c r="H38" s="125">
        <f>D38*F38</f>
        <v>0</v>
      </c>
    </row>
    <row r="39" spans="1:8" ht="12.75" x14ac:dyDescent="0.2">
      <c r="A39" s="144"/>
      <c r="B39" s="145" t="s">
        <v>66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61" t="s">
        <v>197</v>
      </c>
      <c r="C40" s="148" t="s">
        <v>12</v>
      </c>
      <c r="D40" s="124">
        <v>15</v>
      </c>
      <c r="E40" s="124"/>
      <c r="F40" s="94"/>
      <c r="G40" s="124"/>
      <c r="H40" s="125">
        <f>D40*F40</f>
        <v>0</v>
      </c>
    </row>
    <row r="41" spans="1:8" ht="12.75" x14ac:dyDescent="0.2">
      <c r="A41" s="144"/>
      <c r="B41" s="161"/>
      <c r="C41" s="148"/>
      <c r="D41" s="124"/>
      <c r="E41" s="124"/>
      <c r="F41" s="91"/>
      <c r="G41" s="124"/>
      <c r="H41" s="125"/>
    </row>
    <row r="42" spans="1:8" ht="25.5" x14ac:dyDescent="0.2">
      <c r="A42" s="144" t="s">
        <v>10</v>
      </c>
      <c r="B42" s="145" t="s">
        <v>304</v>
      </c>
      <c r="C42" s="148"/>
      <c r="D42" s="124"/>
      <c r="E42" s="124"/>
      <c r="F42" s="91"/>
      <c r="G42" s="124"/>
      <c r="H42" s="125"/>
    </row>
    <row r="43" spans="1:8" x14ac:dyDescent="0.2">
      <c r="A43" s="144"/>
      <c r="B43" s="145" t="s">
        <v>70</v>
      </c>
    </row>
    <row r="44" spans="1:8" ht="12.75" x14ac:dyDescent="0.2">
      <c r="A44" s="144"/>
      <c r="B44" s="161"/>
      <c r="C44" s="148" t="s">
        <v>12</v>
      </c>
      <c r="D44" s="124">
        <v>2</v>
      </c>
      <c r="E44" s="124"/>
      <c r="F44" s="94"/>
      <c r="G44" s="124"/>
      <c r="H44" s="125">
        <f>D44*F44</f>
        <v>0</v>
      </c>
    </row>
    <row r="45" spans="1:8" ht="12.75" x14ac:dyDescent="0.2">
      <c r="A45" s="144"/>
      <c r="B45" s="161"/>
      <c r="C45" s="148"/>
      <c r="D45" s="124"/>
      <c r="E45" s="124"/>
      <c r="F45" s="91"/>
      <c r="G45" s="124"/>
      <c r="H45" s="125"/>
    </row>
    <row r="46" spans="1:8" ht="12.75" x14ac:dyDescent="0.2">
      <c r="A46" s="144" t="s">
        <v>11</v>
      </c>
      <c r="B46" s="145" t="s">
        <v>21</v>
      </c>
      <c r="C46" s="148"/>
      <c r="D46" s="124"/>
      <c r="E46" s="124"/>
      <c r="F46" s="91"/>
      <c r="G46" s="124"/>
      <c r="H46" s="125"/>
    </row>
    <row r="47" spans="1:8" ht="12.75" x14ac:dyDescent="0.2">
      <c r="A47" s="144"/>
      <c r="B47" s="164" t="s">
        <v>199</v>
      </c>
      <c r="C47" s="148"/>
      <c r="D47" s="124"/>
      <c r="E47" s="124"/>
      <c r="F47" s="91"/>
      <c r="G47" s="124"/>
      <c r="H47" s="125"/>
    </row>
    <row r="48" spans="1:8" ht="12.75" x14ac:dyDescent="0.2">
      <c r="A48" s="144"/>
      <c r="B48" s="164"/>
      <c r="C48" s="148" t="s">
        <v>13</v>
      </c>
      <c r="D48" s="124">
        <v>245</v>
      </c>
      <c r="E48" s="124"/>
      <c r="F48" s="94"/>
      <c r="G48" s="124"/>
      <c r="H48" s="125">
        <f>D48*F48</f>
        <v>0</v>
      </c>
    </row>
    <row r="49" spans="1:8" ht="63.75" x14ac:dyDescent="0.2">
      <c r="A49" s="144" t="s">
        <v>14</v>
      </c>
      <c r="B49" s="145" t="s">
        <v>81</v>
      </c>
      <c r="C49" s="148"/>
      <c r="D49" s="124"/>
      <c r="E49" s="124"/>
      <c r="G49" s="124"/>
      <c r="H49" s="125"/>
    </row>
    <row r="50" spans="1:8" ht="12.75" x14ac:dyDescent="0.2">
      <c r="A50" s="144"/>
      <c r="B50" s="145"/>
      <c r="C50" s="148" t="s">
        <v>12</v>
      </c>
      <c r="D50" s="124">
        <v>25</v>
      </c>
      <c r="E50" s="124"/>
      <c r="F50" s="94"/>
      <c r="G50" s="124"/>
      <c r="H50" s="125">
        <f>D50*F50</f>
        <v>0</v>
      </c>
    </row>
    <row r="51" spans="1:8" ht="12.75" x14ac:dyDescent="0.2">
      <c r="B51" s="145"/>
      <c r="C51" s="148"/>
      <c r="D51" s="124"/>
      <c r="E51" s="124"/>
      <c r="F51" s="91"/>
      <c r="G51" s="124"/>
      <c r="H51" s="125"/>
    </row>
    <row r="52" spans="1:8" ht="45.75" customHeight="1" x14ac:dyDescent="0.2">
      <c r="A52" s="144" t="s">
        <v>15</v>
      </c>
      <c r="B52" s="145" t="s">
        <v>51</v>
      </c>
      <c r="C52" s="148"/>
      <c r="D52" s="124"/>
      <c r="E52" s="124"/>
      <c r="F52" s="91"/>
      <c r="G52" s="124"/>
      <c r="H52" s="125"/>
    </row>
    <row r="53" spans="1:8" ht="12.75" x14ac:dyDescent="0.2">
      <c r="A53" s="144"/>
      <c r="B53" s="145"/>
      <c r="C53" s="148" t="s">
        <v>12</v>
      </c>
      <c r="D53" s="124">
        <v>143</v>
      </c>
      <c r="E53" s="124"/>
      <c r="F53" s="94"/>
      <c r="G53" s="124"/>
      <c r="H53" s="125">
        <f>D53*F53</f>
        <v>0</v>
      </c>
    </row>
    <row r="54" spans="1:8" ht="12.75" x14ac:dyDescent="0.2">
      <c r="A54" s="144"/>
      <c r="B54" s="164"/>
      <c r="C54" s="148"/>
      <c r="D54" s="124"/>
      <c r="E54" s="124"/>
      <c r="F54" s="91"/>
      <c r="G54" s="124"/>
      <c r="H54" s="125"/>
    </row>
    <row r="55" spans="1:8" ht="51" x14ac:dyDescent="0.2">
      <c r="A55" s="144" t="s">
        <v>17</v>
      </c>
      <c r="B55" s="145" t="s">
        <v>49</v>
      </c>
      <c r="C55" s="165"/>
      <c r="D55" s="166"/>
      <c r="E55" s="166"/>
      <c r="F55" s="91"/>
      <c r="G55" s="124"/>
      <c r="H55" s="125"/>
    </row>
    <row r="56" spans="1:8" ht="12.75" x14ac:dyDescent="0.2">
      <c r="A56" s="144"/>
      <c r="B56" s="145"/>
      <c r="C56" s="148" t="s">
        <v>12</v>
      </c>
      <c r="D56" s="124">
        <v>422</v>
      </c>
      <c r="E56" s="124"/>
      <c r="F56" s="94"/>
      <c r="G56" s="124"/>
      <c r="H56" s="125">
        <f>D56*F56</f>
        <v>0</v>
      </c>
    </row>
    <row r="57" spans="1:8" ht="12.75" x14ac:dyDescent="0.2">
      <c r="A57" s="144"/>
      <c r="B57" s="145"/>
      <c r="C57" s="148"/>
      <c r="D57" s="124"/>
      <c r="E57" s="124"/>
      <c r="F57" s="91"/>
      <c r="G57" s="124"/>
      <c r="H57" s="125"/>
    </row>
    <row r="58" spans="1:8" s="167" customFormat="1" ht="47.25" customHeight="1" x14ac:dyDescent="0.2">
      <c r="A58" s="144" t="s">
        <v>18</v>
      </c>
      <c r="B58" s="145" t="s">
        <v>67</v>
      </c>
      <c r="C58" s="148"/>
      <c r="D58" s="124"/>
      <c r="E58" s="124"/>
      <c r="F58" s="90"/>
      <c r="G58" s="119"/>
      <c r="H58" s="120"/>
    </row>
    <row r="59" spans="1:8" s="167" customFormat="1" ht="12.75" x14ac:dyDescent="0.2">
      <c r="A59" s="144"/>
      <c r="B59" s="145"/>
      <c r="C59" s="148" t="s">
        <v>12</v>
      </c>
      <c r="D59" s="124">
        <v>331</v>
      </c>
      <c r="E59" s="124"/>
      <c r="F59" s="94"/>
      <c r="G59" s="124"/>
      <c r="H59" s="125">
        <f>D59*F59</f>
        <v>0</v>
      </c>
    </row>
    <row r="60" spans="1:8" s="167" customFormat="1" ht="12.75" x14ac:dyDescent="0.2">
      <c r="A60" s="144"/>
      <c r="B60" s="145"/>
      <c r="C60" s="148"/>
      <c r="D60" s="124"/>
      <c r="E60" s="124"/>
      <c r="F60" s="91"/>
      <c r="G60" s="124"/>
      <c r="H60" s="125"/>
    </row>
    <row r="61" spans="1:8" s="167" customFormat="1" ht="56.25" customHeight="1" x14ac:dyDescent="0.2">
      <c r="A61" s="144" t="s">
        <v>19</v>
      </c>
      <c r="B61" s="145" t="s">
        <v>107</v>
      </c>
      <c r="C61" s="148"/>
      <c r="D61" s="124"/>
      <c r="E61" s="124"/>
      <c r="F61" s="91"/>
      <c r="G61" s="124"/>
      <c r="H61" s="125"/>
    </row>
    <row r="62" spans="1:8" s="167" customFormat="1" ht="12.75" x14ac:dyDescent="0.2">
      <c r="A62" s="144"/>
      <c r="B62" s="145"/>
      <c r="C62" s="148" t="s">
        <v>12</v>
      </c>
      <c r="D62" s="124">
        <v>95</v>
      </c>
      <c r="E62" s="168"/>
      <c r="F62" s="94"/>
      <c r="G62" s="124"/>
      <c r="H62" s="125">
        <f t="shared" ref="H62:H71" si="0">D62*F62</f>
        <v>0</v>
      </c>
    </row>
    <row r="63" spans="1:8" s="167" customFormat="1" ht="12.75" x14ac:dyDescent="0.2">
      <c r="A63" s="144"/>
      <c r="B63" s="145"/>
      <c r="C63" s="148"/>
      <c r="D63" s="124"/>
      <c r="E63" s="168"/>
      <c r="F63" s="91"/>
      <c r="G63" s="124"/>
      <c r="H63" s="125"/>
    </row>
    <row r="64" spans="1:8" s="167" customFormat="1" ht="58.5" customHeight="1" x14ac:dyDescent="0.2">
      <c r="A64" s="144" t="s">
        <v>20</v>
      </c>
      <c r="B64" s="145" t="s">
        <v>122</v>
      </c>
      <c r="C64" s="148"/>
      <c r="D64" s="124"/>
      <c r="E64" s="124"/>
      <c r="F64" s="91"/>
      <c r="G64" s="124"/>
      <c r="H64" s="125"/>
    </row>
    <row r="65" spans="1:8" s="167" customFormat="1" ht="12.75" x14ac:dyDescent="0.2">
      <c r="A65" s="144"/>
      <c r="B65" s="145"/>
      <c r="C65" s="148" t="s">
        <v>12</v>
      </c>
      <c r="D65" s="124">
        <v>98</v>
      </c>
      <c r="E65" s="124"/>
      <c r="F65" s="94"/>
      <c r="G65" s="124"/>
      <c r="H65" s="125">
        <f t="shared" si="0"/>
        <v>0</v>
      </c>
    </row>
    <row r="66" spans="1:8" s="167" customFormat="1" ht="12.75" x14ac:dyDescent="0.2">
      <c r="A66" s="144"/>
      <c r="B66" s="145"/>
      <c r="C66" s="148"/>
      <c r="D66" s="124"/>
      <c r="E66" s="124"/>
      <c r="F66" s="91"/>
      <c r="G66" s="124"/>
      <c r="H66" s="125"/>
    </row>
    <row r="67" spans="1:8" s="167" customFormat="1" ht="63.75" x14ac:dyDescent="0.2">
      <c r="A67" s="144" t="s">
        <v>25</v>
      </c>
      <c r="B67" s="145" t="s">
        <v>108</v>
      </c>
      <c r="C67" s="148"/>
      <c r="D67" s="124"/>
      <c r="E67" s="124"/>
      <c r="F67" s="91"/>
      <c r="G67" s="124"/>
      <c r="H67" s="125"/>
    </row>
    <row r="68" spans="1:8" s="167" customFormat="1" ht="12.75" x14ac:dyDescent="0.2">
      <c r="A68" s="144"/>
      <c r="B68" s="145"/>
      <c r="C68" s="148" t="s">
        <v>13</v>
      </c>
      <c r="D68" s="124">
        <f>D10*5</f>
        <v>1225</v>
      </c>
      <c r="E68" s="124"/>
      <c r="F68" s="94"/>
      <c r="G68" s="124"/>
      <c r="H68" s="125">
        <f t="shared" si="0"/>
        <v>0</v>
      </c>
    </row>
    <row r="69" spans="1:8" s="167" customFormat="1" ht="12.75" x14ac:dyDescent="0.2">
      <c r="A69" s="144"/>
      <c r="B69" s="145"/>
      <c r="C69" s="148"/>
      <c r="D69" s="124"/>
      <c r="E69" s="124"/>
      <c r="F69" s="91"/>
      <c r="G69" s="124"/>
      <c r="H69" s="125"/>
    </row>
    <row r="70" spans="1:8" s="167" customFormat="1" ht="25.5" x14ac:dyDescent="0.2">
      <c r="A70" s="144" t="s">
        <v>26</v>
      </c>
      <c r="B70" s="145" t="s">
        <v>109</v>
      </c>
      <c r="C70" s="148"/>
      <c r="D70" s="124"/>
      <c r="E70" s="124"/>
      <c r="F70" s="91"/>
      <c r="G70" s="124"/>
      <c r="H70" s="125"/>
    </row>
    <row r="71" spans="1:8" s="167" customFormat="1" ht="12.75" x14ac:dyDescent="0.2">
      <c r="A71" s="144"/>
      <c r="B71" s="145"/>
      <c r="C71" s="148" t="s">
        <v>16</v>
      </c>
      <c r="D71" s="124">
        <v>235</v>
      </c>
      <c r="E71" s="124"/>
      <c r="F71" s="94"/>
      <c r="G71" s="124"/>
      <c r="H71" s="125">
        <f t="shared" si="0"/>
        <v>0</v>
      </c>
    </row>
    <row r="72" spans="1:8" x14ac:dyDescent="0.2">
      <c r="A72" s="144"/>
      <c r="B72" s="145"/>
      <c r="D72" s="149"/>
      <c r="E72" s="149"/>
      <c r="F72" s="91"/>
      <c r="G72" s="124"/>
      <c r="H72" s="125"/>
    </row>
    <row r="73" spans="1:8" ht="13.5" thickBot="1" x14ac:dyDescent="0.25">
      <c r="A73" s="144"/>
      <c r="B73" s="169" t="s">
        <v>312</v>
      </c>
      <c r="C73" s="152"/>
      <c r="D73" s="170"/>
      <c r="E73" s="170"/>
      <c r="F73" s="96"/>
      <c r="G73" s="153"/>
      <c r="H73" s="154">
        <f>SUM(H37:H72)</f>
        <v>0</v>
      </c>
    </row>
    <row r="74" spans="1:8" ht="13.5" thickTop="1" x14ac:dyDescent="0.2">
      <c r="A74" s="144"/>
      <c r="B74" s="171"/>
      <c r="C74" s="156"/>
      <c r="D74" s="172"/>
      <c r="E74" s="172"/>
      <c r="F74" s="97"/>
      <c r="G74" s="157"/>
      <c r="H74" s="135"/>
    </row>
    <row r="75" spans="1:8" s="175" customFormat="1" ht="12.75" x14ac:dyDescent="0.2">
      <c r="A75" s="173" t="s">
        <v>31</v>
      </c>
      <c r="B75" s="174" t="s">
        <v>28</v>
      </c>
      <c r="C75" s="148"/>
      <c r="D75" s="149"/>
      <c r="E75" s="149"/>
      <c r="F75" s="91"/>
      <c r="G75" s="124"/>
      <c r="H75" s="125"/>
    </row>
    <row r="76" spans="1:8" ht="15.75" x14ac:dyDescent="0.2">
      <c r="A76" s="176"/>
      <c r="B76" s="177"/>
      <c r="C76" s="148"/>
      <c r="D76" s="149"/>
      <c r="E76" s="149"/>
      <c r="F76" s="91"/>
      <c r="G76" s="124"/>
      <c r="H76" s="125"/>
    </row>
    <row r="77" spans="1:8" ht="75" customHeight="1" x14ac:dyDescent="0.2">
      <c r="A77" s="178" t="s">
        <v>1</v>
      </c>
      <c r="B77" s="145" t="s">
        <v>85</v>
      </c>
    </row>
    <row r="78" spans="1:8" ht="12.75" x14ac:dyDescent="0.2">
      <c r="A78" s="178"/>
      <c r="B78" s="145"/>
      <c r="C78" s="148" t="s">
        <v>16</v>
      </c>
      <c r="D78" s="124">
        <f>D10</f>
        <v>245</v>
      </c>
      <c r="E78" s="124"/>
      <c r="F78" s="94"/>
      <c r="G78" s="124"/>
      <c r="H78" s="125">
        <f>D78*F78</f>
        <v>0</v>
      </c>
    </row>
    <row r="79" spans="1:8" ht="12.75" x14ac:dyDescent="0.2">
      <c r="A79" s="144"/>
      <c r="B79" s="145"/>
      <c r="C79" s="148"/>
      <c r="D79" s="124"/>
      <c r="E79" s="124"/>
      <c r="F79" s="98"/>
      <c r="G79" s="179"/>
      <c r="H79" s="125"/>
    </row>
    <row r="80" spans="1:8" ht="117" customHeight="1" x14ac:dyDescent="0.2">
      <c r="A80" s="144" t="s">
        <v>10</v>
      </c>
      <c r="B80" s="145" t="s">
        <v>201</v>
      </c>
      <c r="E80" s="124"/>
      <c r="F80" s="91"/>
      <c r="G80" s="124"/>
      <c r="H80" s="125"/>
    </row>
    <row r="81" spans="1:14" ht="12.75" x14ac:dyDescent="0.2">
      <c r="A81" s="144"/>
      <c r="B81" s="145" t="s">
        <v>37</v>
      </c>
      <c r="C81" s="148" t="s">
        <v>9</v>
      </c>
      <c r="D81" s="124">
        <v>8</v>
      </c>
      <c r="E81" s="124"/>
      <c r="F81" s="94"/>
      <c r="G81" s="124"/>
      <c r="H81" s="125">
        <f t="shared" ref="H81:H84" si="1">D81*F81</f>
        <v>0</v>
      </c>
    </row>
    <row r="82" spans="1:14" ht="12.75" x14ac:dyDescent="0.2">
      <c r="A82" s="144"/>
      <c r="B82" s="145"/>
      <c r="C82" s="148"/>
      <c r="D82" s="124"/>
      <c r="E82" s="124"/>
      <c r="F82" s="91"/>
      <c r="G82" s="124"/>
      <c r="H82" s="125"/>
    </row>
    <row r="83" spans="1:14" ht="114.75" x14ac:dyDescent="0.2">
      <c r="A83" s="144" t="s">
        <v>11</v>
      </c>
      <c r="B83" s="145" t="s">
        <v>202</v>
      </c>
      <c r="C83" s="148"/>
      <c r="D83" s="124"/>
      <c r="E83" s="124"/>
      <c r="F83" s="91"/>
      <c r="G83" s="124"/>
      <c r="H83" s="125"/>
    </row>
    <row r="84" spans="1:14" ht="12.75" x14ac:dyDescent="0.2">
      <c r="A84" s="144"/>
      <c r="B84" s="145" t="s">
        <v>37</v>
      </c>
      <c r="C84" s="148" t="s">
        <v>9</v>
      </c>
      <c r="D84" s="124">
        <v>10</v>
      </c>
      <c r="E84" s="124"/>
      <c r="F84" s="94"/>
      <c r="G84" s="124"/>
      <c r="H84" s="125">
        <f t="shared" si="1"/>
        <v>0</v>
      </c>
    </row>
    <row r="85" spans="1:14" ht="12.75" x14ac:dyDescent="0.2">
      <c r="A85" s="144"/>
      <c r="B85" s="145"/>
      <c r="C85" s="148"/>
      <c r="D85" s="124"/>
      <c r="E85" s="124"/>
      <c r="F85" s="91"/>
      <c r="G85" s="124"/>
      <c r="H85" s="125"/>
    </row>
    <row r="86" spans="1:14" ht="13.5" thickBot="1" x14ac:dyDescent="0.25">
      <c r="A86" s="144"/>
      <c r="B86" s="169" t="s">
        <v>311</v>
      </c>
      <c r="C86" s="152"/>
      <c r="D86" s="170"/>
      <c r="E86" s="170"/>
      <c r="F86" s="96"/>
      <c r="G86" s="153"/>
      <c r="H86" s="154">
        <f>SUM(H77:H85)</f>
        <v>0</v>
      </c>
    </row>
    <row r="87" spans="1:14" ht="13.5" thickTop="1" x14ac:dyDescent="0.2">
      <c r="A87" s="144"/>
      <c r="B87" s="171"/>
      <c r="C87" s="156"/>
      <c r="D87" s="172"/>
      <c r="E87" s="172"/>
      <c r="F87" s="97"/>
      <c r="G87" s="157"/>
      <c r="H87" s="135"/>
    </row>
    <row r="88" spans="1:14" s="175" customFormat="1" ht="12.75" x14ac:dyDescent="0.2">
      <c r="A88" s="173" t="s">
        <v>32</v>
      </c>
      <c r="B88" s="174" t="s">
        <v>33</v>
      </c>
      <c r="C88" s="156"/>
      <c r="D88" s="172"/>
      <c r="E88" s="172"/>
      <c r="F88" s="91"/>
      <c r="G88" s="124"/>
      <c r="H88" s="125"/>
    </row>
    <row r="89" spans="1:14" ht="12.75" x14ac:dyDescent="0.2">
      <c r="A89" s="144"/>
      <c r="B89" s="138"/>
      <c r="C89" s="148"/>
      <c r="D89" s="124"/>
      <c r="E89" s="124"/>
      <c r="F89" s="91"/>
      <c r="G89" s="124"/>
      <c r="H89" s="125"/>
    </row>
    <row r="90" spans="1:14" ht="25.5" x14ac:dyDescent="0.2">
      <c r="A90" s="144" t="s">
        <v>1</v>
      </c>
      <c r="B90" s="145" t="s">
        <v>41</v>
      </c>
    </row>
    <row r="91" spans="1:14" ht="12.75" x14ac:dyDescent="0.2">
      <c r="A91" s="144"/>
      <c r="B91" s="145"/>
      <c r="C91" s="148" t="s">
        <v>16</v>
      </c>
      <c r="D91" s="124">
        <f>D10</f>
        <v>245</v>
      </c>
      <c r="E91" s="124"/>
      <c r="F91" s="94"/>
      <c r="G91" s="124"/>
      <c r="H91" s="125">
        <f t="shared" ref="H91:H107" si="2">D91*F91</f>
        <v>0</v>
      </c>
    </row>
    <row r="92" spans="1:14" ht="12.75" x14ac:dyDescent="0.2">
      <c r="A92" s="144"/>
      <c r="B92" s="145"/>
      <c r="C92" s="148"/>
      <c r="D92" s="124"/>
      <c r="E92" s="124"/>
      <c r="F92" s="91"/>
      <c r="G92" s="124"/>
      <c r="H92" s="125"/>
    </row>
    <row r="93" spans="1:14" ht="12.75" x14ac:dyDescent="0.2">
      <c r="A93" s="144" t="s">
        <v>10</v>
      </c>
      <c r="B93" s="145" t="s">
        <v>24</v>
      </c>
      <c r="C93" s="148"/>
      <c r="D93" s="124"/>
      <c r="E93" s="124"/>
      <c r="F93" s="98"/>
      <c r="G93" s="179"/>
      <c r="H93" s="125"/>
    </row>
    <row r="94" spans="1:14" ht="12.75" x14ac:dyDescent="0.2">
      <c r="A94" s="144"/>
      <c r="B94" s="145"/>
      <c r="C94" s="148" t="s">
        <v>23</v>
      </c>
      <c r="D94" s="124">
        <v>2.5</v>
      </c>
      <c r="E94" s="124"/>
      <c r="F94" s="99"/>
      <c r="G94" s="158"/>
      <c r="H94" s="125">
        <f>D94*F94</f>
        <v>0</v>
      </c>
    </row>
    <row r="95" spans="1:14" ht="12.75" x14ac:dyDescent="0.2">
      <c r="A95" s="144"/>
      <c r="B95" s="145"/>
      <c r="C95" s="148"/>
      <c r="D95" s="124"/>
      <c r="E95" s="124"/>
      <c r="F95" s="100"/>
      <c r="G95" s="158"/>
      <c r="H95" s="125"/>
    </row>
    <row r="96" spans="1:14" s="175" customFormat="1" ht="12.75" x14ac:dyDescent="0.2">
      <c r="A96" s="144" t="s">
        <v>11</v>
      </c>
      <c r="B96" s="145" t="s">
        <v>22</v>
      </c>
      <c r="C96" s="148"/>
      <c r="D96" s="124"/>
      <c r="E96" s="124"/>
      <c r="F96" s="91"/>
      <c r="G96" s="124"/>
      <c r="H96" s="125"/>
      <c r="I96" s="180"/>
      <c r="J96" s="181"/>
      <c r="K96" s="182"/>
      <c r="L96" s="183"/>
      <c r="M96" s="183"/>
      <c r="N96" s="184"/>
    </row>
    <row r="97" spans="1:8" s="141" customFormat="1" x14ac:dyDescent="0.2">
      <c r="A97" s="144"/>
      <c r="B97" s="145" t="s">
        <v>200</v>
      </c>
      <c r="C97" s="148"/>
      <c r="D97" s="124"/>
      <c r="E97" s="124"/>
      <c r="F97" s="91"/>
      <c r="G97" s="124"/>
      <c r="H97" s="125"/>
    </row>
    <row r="98" spans="1:8" s="141" customFormat="1" x14ac:dyDescent="0.2">
      <c r="A98" s="144"/>
      <c r="B98" s="145"/>
      <c r="C98" s="148" t="s">
        <v>23</v>
      </c>
      <c r="D98" s="124">
        <v>12</v>
      </c>
      <c r="E98" s="124"/>
      <c r="F98" s="94"/>
      <c r="G98" s="124"/>
      <c r="H98" s="125">
        <f>D98*F98</f>
        <v>0</v>
      </c>
    </row>
    <row r="99" spans="1:8" s="141" customFormat="1" x14ac:dyDescent="0.2">
      <c r="A99" s="144"/>
      <c r="B99" s="145"/>
      <c r="C99" s="148"/>
      <c r="D99" s="124"/>
      <c r="E99" s="124"/>
      <c r="F99" s="91"/>
      <c r="G99" s="124"/>
      <c r="H99" s="125"/>
    </row>
    <row r="100" spans="1:8" ht="12.75" x14ac:dyDescent="0.2">
      <c r="A100" s="144" t="s">
        <v>14</v>
      </c>
      <c r="B100" s="145" t="s">
        <v>84</v>
      </c>
      <c r="C100" s="148"/>
      <c r="D100" s="124"/>
      <c r="E100" s="124"/>
      <c r="F100" s="91"/>
      <c r="G100" s="124"/>
      <c r="H100" s="125"/>
    </row>
    <row r="101" spans="1:8" ht="12.75" x14ac:dyDescent="0.2">
      <c r="A101" s="144"/>
      <c r="B101" s="145"/>
      <c r="C101" s="148" t="s">
        <v>16</v>
      </c>
      <c r="D101" s="124">
        <f>+D91</f>
        <v>245</v>
      </c>
      <c r="E101" s="124"/>
      <c r="F101" s="94"/>
      <c r="G101" s="124"/>
      <c r="H101" s="125">
        <f t="shared" si="2"/>
        <v>0</v>
      </c>
    </row>
    <row r="102" spans="1:8" ht="12.75" x14ac:dyDescent="0.2">
      <c r="A102" s="144"/>
      <c r="B102" s="145"/>
      <c r="C102" s="148"/>
      <c r="D102" s="124"/>
      <c r="E102" s="124"/>
      <c r="F102" s="91"/>
      <c r="G102" s="124"/>
      <c r="H102" s="125"/>
    </row>
    <row r="103" spans="1:8" ht="12.75" x14ac:dyDescent="0.2">
      <c r="A103" s="144" t="s">
        <v>15</v>
      </c>
      <c r="B103" s="145" t="s">
        <v>44</v>
      </c>
      <c r="C103" s="148"/>
      <c r="D103" s="124"/>
      <c r="E103" s="124"/>
      <c r="F103" s="91"/>
      <c r="G103" s="124"/>
      <c r="H103" s="125"/>
    </row>
    <row r="104" spans="1:8" ht="12.75" x14ac:dyDescent="0.2">
      <c r="A104" s="144"/>
      <c r="B104" s="145"/>
      <c r="C104" s="148" t="s">
        <v>9</v>
      </c>
      <c r="D104" s="124">
        <v>14</v>
      </c>
      <c r="E104" s="124"/>
      <c r="F104" s="94"/>
      <c r="G104" s="124"/>
      <c r="H104" s="125">
        <f>D104*F104</f>
        <v>0</v>
      </c>
    </row>
    <row r="105" spans="1:8" ht="12.75" x14ac:dyDescent="0.2">
      <c r="A105" s="144"/>
      <c r="B105" s="145"/>
      <c r="C105" s="148"/>
      <c r="D105" s="124"/>
      <c r="E105" s="124"/>
      <c r="F105" s="91"/>
      <c r="G105" s="124"/>
      <c r="H105" s="125"/>
    </row>
    <row r="106" spans="1:8" ht="25.5" x14ac:dyDescent="0.2">
      <c r="A106" s="144" t="s">
        <v>17</v>
      </c>
      <c r="B106" s="145" t="s">
        <v>42</v>
      </c>
      <c r="C106" s="148"/>
      <c r="D106" s="124"/>
      <c r="E106" s="124"/>
      <c r="F106" s="91"/>
      <c r="G106" s="124"/>
      <c r="H106" s="125"/>
    </row>
    <row r="107" spans="1:8" ht="12.75" x14ac:dyDescent="0.2">
      <c r="A107" s="144"/>
      <c r="B107" s="145"/>
      <c r="C107" s="148" t="s">
        <v>16</v>
      </c>
      <c r="D107" s="124">
        <f>D101</f>
        <v>245</v>
      </c>
      <c r="E107" s="124"/>
      <c r="F107" s="94"/>
      <c r="G107" s="124"/>
      <c r="H107" s="125">
        <f t="shared" si="2"/>
        <v>0</v>
      </c>
    </row>
    <row r="108" spans="1:8" ht="12.75" x14ac:dyDescent="0.2">
      <c r="A108" s="144"/>
      <c r="B108" s="145"/>
      <c r="C108" s="148"/>
      <c r="D108" s="124"/>
      <c r="E108" s="124"/>
      <c r="F108" s="91"/>
      <c r="G108" s="124"/>
      <c r="H108" s="125"/>
    </row>
    <row r="109" spans="1:8" ht="38.25" x14ac:dyDescent="0.2">
      <c r="A109" s="144" t="s">
        <v>18</v>
      </c>
      <c r="B109" s="145" t="s">
        <v>89</v>
      </c>
      <c r="C109" s="148"/>
      <c r="D109" s="124"/>
      <c r="E109" s="124"/>
      <c r="F109" s="91"/>
      <c r="G109" s="124"/>
      <c r="H109" s="125"/>
    </row>
    <row r="110" spans="1:8" ht="12.75" x14ac:dyDescent="0.2">
      <c r="A110" s="144"/>
      <c r="B110" s="145"/>
      <c r="C110" s="148" t="s">
        <v>16</v>
      </c>
      <c r="D110" s="124">
        <f>D101</f>
        <v>245</v>
      </c>
      <c r="E110" s="124"/>
      <c r="F110" s="94"/>
      <c r="G110" s="124"/>
      <c r="H110" s="125">
        <f>D110*F110</f>
        <v>0</v>
      </c>
    </row>
    <row r="111" spans="1:8" ht="12.75" x14ac:dyDescent="0.2">
      <c r="A111" s="144"/>
      <c r="B111" s="145"/>
      <c r="C111" s="148"/>
      <c r="D111" s="124"/>
      <c r="E111" s="124"/>
      <c r="F111" s="91"/>
      <c r="G111" s="124"/>
      <c r="H111" s="125"/>
    </row>
    <row r="112" spans="1:8" ht="13.5" thickBot="1" x14ac:dyDescent="0.25">
      <c r="A112" s="185"/>
      <c r="B112" s="169" t="s">
        <v>310</v>
      </c>
      <c r="C112" s="152"/>
      <c r="D112" s="170"/>
      <c r="E112" s="170"/>
      <c r="F112" s="101"/>
      <c r="G112" s="170"/>
      <c r="H112" s="154">
        <f>SUM(H91:H111)</f>
        <v>0</v>
      </c>
    </row>
    <row r="113" spans="1:12" ht="13.5" thickTop="1" x14ac:dyDescent="0.2">
      <c r="A113" s="185"/>
      <c r="B113" s="171"/>
      <c r="C113" s="156"/>
      <c r="D113" s="172"/>
      <c r="E113" s="172"/>
      <c r="F113" s="91"/>
      <c r="G113" s="124"/>
      <c r="H113" s="125"/>
    </row>
    <row r="114" spans="1:12" x14ac:dyDescent="0.2">
      <c r="A114" s="185"/>
      <c r="B114" s="171"/>
      <c r="C114" s="122"/>
      <c r="D114" s="186"/>
      <c r="E114" s="186"/>
      <c r="F114" s="97"/>
      <c r="G114" s="157"/>
      <c r="H114" s="187"/>
    </row>
    <row r="115" spans="1:12" x14ac:dyDescent="0.2">
      <c r="A115" s="185"/>
      <c r="B115" s="171"/>
      <c r="C115" s="122"/>
      <c r="D115" s="186"/>
      <c r="E115" s="186"/>
      <c r="F115" s="100"/>
      <c r="G115" s="158"/>
      <c r="H115" s="125"/>
    </row>
    <row r="116" spans="1:12" x14ac:dyDescent="0.2">
      <c r="A116" s="185"/>
      <c r="B116" s="171"/>
      <c r="C116" s="122"/>
      <c r="D116" s="186"/>
      <c r="E116" s="186"/>
      <c r="F116" s="97"/>
      <c r="G116" s="157"/>
      <c r="H116" s="125"/>
    </row>
    <row r="117" spans="1:12" s="175" customFormat="1" ht="12.75" x14ac:dyDescent="0.2">
      <c r="A117" s="185"/>
      <c r="B117" s="188"/>
      <c r="C117" s="156"/>
      <c r="D117" s="172"/>
      <c r="E117" s="172"/>
      <c r="F117" s="100"/>
      <c r="G117" s="158"/>
      <c r="H117" s="189"/>
      <c r="I117" s="190"/>
      <c r="J117" s="190"/>
      <c r="K117" s="190"/>
      <c r="L117" s="190"/>
    </row>
    <row r="118" spans="1:12" ht="13.5" thickBot="1" x14ac:dyDescent="0.25">
      <c r="A118" s="185"/>
      <c r="B118" s="191" t="s">
        <v>193</v>
      </c>
      <c r="C118" s="192"/>
      <c r="D118" s="193"/>
      <c r="E118" s="193"/>
      <c r="F118" s="102"/>
      <c r="G118" s="193"/>
      <c r="H118" s="194">
        <f>H112+H86+H73+H32</f>
        <v>0</v>
      </c>
      <c r="I118" s="195"/>
      <c r="J118" s="195"/>
      <c r="K118" s="195"/>
      <c r="L118" s="195"/>
    </row>
    <row r="119" spans="1:12" ht="12.75" x14ac:dyDescent="0.2">
      <c r="A119" s="185"/>
      <c r="B119" s="188"/>
      <c r="C119" s="156"/>
      <c r="D119" s="172"/>
      <c r="E119" s="172"/>
      <c r="F119" s="97"/>
      <c r="G119" s="157"/>
      <c r="H119" s="189"/>
      <c r="I119" s="195"/>
      <c r="J119" s="195"/>
      <c r="K119" s="195"/>
      <c r="L119" s="195"/>
    </row>
    <row r="120" spans="1:12" ht="12.75" x14ac:dyDescent="0.2">
      <c r="A120" s="196"/>
      <c r="B120" s="197"/>
      <c r="C120" s="198"/>
      <c r="D120" s="199"/>
      <c r="E120" s="199"/>
      <c r="F120" s="97"/>
      <c r="G120" s="157"/>
      <c r="H120" s="189"/>
      <c r="I120" s="195"/>
      <c r="J120" s="195"/>
      <c r="K120" s="195"/>
      <c r="L120" s="195"/>
    </row>
    <row r="121" spans="1:12" ht="12.75" x14ac:dyDescent="0.2">
      <c r="A121" s="196"/>
      <c r="B121" s="197"/>
      <c r="C121" s="198"/>
      <c r="D121" s="199"/>
      <c r="E121" s="200"/>
      <c r="F121" s="103"/>
      <c r="G121" s="201"/>
      <c r="H121" s="202"/>
      <c r="I121" s="195"/>
      <c r="J121" s="195"/>
      <c r="K121" s="195"/>
      <c r="L121" s="195"/>
    </row>
    <row r="122" spans="1:12" ht="12.75" x14ac:dyDescent="0.2">
      <c r="A122" s="196"/>
      <c r="B122" s="197"/>
      <c r="C122" s="198"/>
      <c r="D122" s="199"/>
      <c r="E122" s="200"/>
      <c r="F122" s="103"/>
      <c r="G122" s="201"/>
      <c r="H122" s="202"/>
      <c r="I122" s="195"/>
      <c r="J122" s="195"/>
      <c r="K122" s="195"/>
      <c r="L122" s="195"/>
    </row>
    <row r="123" spans="1:12" ht="12.75" x14ac:dyDescent="0.2">
      <c r="A123" s="196"/>
      <c r="B123" s="197"/>
      <c r="C123" s="198"/>
      <c r="D123" s="199"/>
      <c r="E123" s="200"/>
      <c r="F123" s="104"/>
      <c r="G123" s="203"/>
      <c r="H123" s="202"/>
      <c r="I123" s="195"/>
      <c r="J123" s="195"/>
      <c r="K123" s="195"/>
      <c r="L123" s="195"/>
    </row>
    <row r="124" spans="1:12" ht="12.75" x14ac:dyDescent="0.2">
      <c r="A124" s="196"/>
      <c r="B124" s="197"/>
      <c r="C124" s="198"/>
      <c r="D124" s="199"/>
      <c r="E124" s="200"/>
      <c r="I124" s="195"/>
      <c r="J124" s="195"/>
      <c r="K124" s="195"/>
      <c r="L124" s="195"/>
    </row>
    <row r="125" spans="1:12" ht="12.75" x14ac:dyDescent="0.2">
      <c r="A125" s="196"/>
      <c r="B125" s="197"/>
      <c r="C125" s="198"/>
      <c r="D125" s="199"/>
      <c r="E125" s="200"/>
      <c r="F125" s="105"/>
      <c r="G125" s="204"/>
      <c r="H125" s="202"/>
      <c r="I125" s="195"/>
      <c r="J125" s="195"/>
      <c r="K125" s="195"/>
      <c r="L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1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1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1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1" ht="12.75" x14ac:dyDescent="0.2">
      <c r="A356" s="196"/>
      <c r="B356" s="197"/>
      <c r="C356" s="198"/>
      <c r="D356" s="199"/>
      <c r="E356" s="200"/>
      <c r="F356" s="106"/>
      <c r="G356" s="205"/>
      <c r="H356" s="206"/>
      <c r="I356" s="195"/>
      <c r="J356" s="195"/>
      <c r="K356" s="195"/>
    </row>
    <row r="357" spans="1:11" ht="12.75" x14ac:dyDescent="0.2">
      <c r="A357" s="196"/>
      <c r="B357" s="197"/>
      <c r="C357" s="198"/>
      <c r="D357" s="199"/>
      <c r="E357" s="200"/>
      <c r="F357" s="106"/>
      <c r="G357" s="205"/>
      <c r="H357" s="206"/>
      <c r="I357" s="195"/>
      <c r="J357" s="195"/>
      <c r="K357" s="195"/>
    </row>
    <row r="358" spans="1:11" ht="12.75" x14ac:dyDescent="0.2">
      <c r="A358" s="196"/>
      <c r="B358" s="197"/>
      <c r="C358" s="198"/>
      <c r="D358" s="199"/>
      <c r="E358" s="200"/>
      <c r="F358" s="106"/>
      <c r="G358" s="205"/>
      <c r="H358" s="206"/>
      <c r="I358" s="195"/>
      <c r="J358" s="195"/>
      <c r="K358" s="195"/>
    </row>
    <row r="359" spans="1:11" ht="12.75" x14ac:dyDescent="0.2">
      <c r="A359" s="196"/>
      <c r="B359" s="197"/>
      <c r="C359" s="198"/>
      <c r="D359" s="199"/>
      <c r="E359" s="200"/>
      <c r="F359" s="106"/>
      <c r="G359" s="205"/>
      <c r="H359" s="206"/>
      <c r="I359" s="195"/>
      <c r="J359" s="195"/>
      <c r="K359" s="195"/>
    </row>
    <row r="360" spans="1:11" ht="12.75" x14ac:dyDescent="0.2">
      <c r="A360" s="196"/>
      <c r="B360" s="197"/>
      <c r="C360" s="198"/>
      <c r="D360" s="199"/>
      <c r="E360" s="200"/>
    </row>
    <row r="361" spans="1:11" ht="12.75" x14ac:dyDescent="0.2">
      <c r="A361" s="196"/>
      <c r="B361" s="197"/>
      <c r="C361" s="198"/>
      <c r="D361" s="199"/>
      <c r="E361" s="200"/>
    </row>
    <row r="362" spans="1:11" ht="12.75" x14ac:dyDescent="0.2">
      <c r="A362" s="196"/>
      <c r="B362" s="197"/>
      <c r="C362" s="198"/>
      <c r="D362" s="199"/>
      <c r="E362" s="200"/>
    </row>
    <row r="363" spans="1:11" ht="12.75" x14ac:dyDescent="0.2">
      <c r="A363" s="196"/>
      <c r="B363" s="197"/>
      <c r="C363" s="198"/>
      <c r="D363" s="199"/>
      <c r="E363" s="200"/>
    </row>
    <row r="364" spans="1:11" ht="12.75" x14ac:dyDescent="0.2">
      <c r="A364" s="196"/>
      <c r="B364" s="197"/>
      <c r="C364" s="198"/>
      <c r="D364" s="199"/>
      <c r="E364" s="200"/>
    </row>
    <row r="365" spans="1:11" ht="12.75" x14ac:dyDescent="0.2">
      <c r="A365" s="196"/>
      <c r="B365" s="197"/>
      <c r="C365" s="198"/>
      <c r="D365" s="199"/>
      <c r="E365" s="200"/>
    </row>
    <row r="366" spans="1:11" ht="12.75" x14ac:dyDescent="0.2">
      <c r="A366" s="196"/>
      <c r="B366" s="197"/>
      <c r="C366" s="198"/>
      <c r="D366" s="199"/>
      <c r="E366" s="200"/>
    </row>
    <row r="367" spans="1:11" ht="12.75" x14ac:dyDescent="0.2">
      <c r="A367" s="196"/>
      <c r="B367" s="197"/>
      <c r="C367" s="198"/>
      <c r="D367" s="199"/>
      <c r="E367" s="200"/>
    </row>
    <row r="368" spans="1:11" ht="12.75" x14ac:dyDescent="0.2">
      <c r="A368" s="196"/>
      <c r="B368" s="197"/>
      <c r="C368" s="198"/>
      <c r="D368" s="199"/>
      <c r="E368" s="200"/>
    </row>
    <row r="369" spans="1:14" ht="12.75" x14ac:dyDescent="0.2">
      <c r="A369" s="196"/>
      <c r="B369" s="197"/>
      <c r="C369" s="198"/>
      <c r="D369" s="199"/>
      <c r="E369" s="200"/>
    </row>
    <row r="370" spans="1:14" ht="12.75" x14ac:dyDescent="0.2">
      <c r="A370" s="196"/>
      <c r="B370" s="197"/>
      <c r="C370" s="198"/>
      <c r="D370" s="199"/>
      <c r="E370" s="200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196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196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196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196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207"/>
      <c r="B1094" s="197"/>
      <c r="C1094" s="198"/>
      <c r="D1094" s="199"/>
      <c r="E1094" s="200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207"/>
      <c r="B1095" s="197"/>
      <c r="C1095" s="198"/>
      <c r="D1095" s="199"/>
      <c r="E1095" s="200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207"/>
      <c r="B1096" s="197"/>
      <c r="C1096" s="198"/>
      <c r="D1096" s="199"/>
      <c r="E1096" s="200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207"/>
      <c r="B1097" s="197"/>
      <c r="C1097" s="198"/>
      <c r="D1097" s="199"/>
      <c r="E1097" s="200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  <row r="1546" spans="1:14" s="119" customFormat="1" ht="12.75" x14ac:dyDescent="0.2">
      <c r="A1546" s="114"/>
      <c r="B1546" s="208"/>
      <c r="C1546" s="165"/>
      <c r="D1546" s="166"/>
      <c r="E1546" s="209"/>
      <c r="F1546" s="90"/>
      <c r="H1546" s="120"/>
      <c r="I1546" s="1"/>
      <c r="J1546" s="1"/>
      <c r="K1546" s="1"/>
      <c r="L1546" s="1"/>
      <c r="M1546" s="1"/>
      <c r="N1546" s="1"/>
    </row>
    <row r="1547" spans="1:14" s="119" customFormat="1" ht="12.75" x14ac:dyDescent="0.2">
      <c r="A1547" s="114"/>
      <c r="B1547" s="208"/>
      <c r="C1547" s="165"/>
      <c r="D1547" s="166"/>
      <c r="E1547" s="209"/>
      <c r="F1547" s="90"/>
      <c r="H1547" s="120"/>
      <c r="I1547" s="1"/>
      <c r="J1547" s="1"/>
      <c r="K1547" s="1"/>
      <c r="L1547" s="1"/>
      <c r="M1547" s="1"/>
      <c r="N1547" s="1"/>
    </row>
    <row r="1548" spans="1:14" s="119" customFormat="1" ht="12.75" x14ac:dyDescent="0.2">
      <c r="A1548" s="114"/>
      <c r="B1548" s="208"/>
      <c r="C1548" s="165"/>
      <c r="D1548" s="166"/>
      <c r="E1548" s="209"/>
      <c r="F1548" s="90"/>
      <c r="H1548" s="120"/>
      <c r="I1548" s="1"/>
      <c r="J1548" s="1"/>
      <c r="K1548" s="1"/>
      <c r="L1548" s="1"/>
      <c r="M1548" s="1"/>
      <c r="N1548" s="1"/>
    </row>
    <row r="1549" spans="1:14" s="119" customFormat="1" ht="12.75" x14ac:dyDescent="0.2">
      <c r="A1549" s="114"/>
      <c r="B1549" s="208"/>
      <c r="C1549" s="165"/>
      <c r="D1549" s="166"/>
      <c r="E1549" s="209"/>
      <c r="F1549" s="90"/>
      <c r="H1549" s="120"/>
      <c r="I1549" s="1"/>
      <c r="J1549" s="1"/>
      <c r="K1549" s="1"/>
      <c r="L1549" s="1"/>
      <c r="M1549" s="1"/>
      <c r="N1549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49"/>
  <sheetViews>
    <sheetView view="pageBreakPreview" topLeftCell="A88" zoomScale="115" zoomScaleNormal="100" zoomScaleSheetLayoutView="115" workbookViewId="0">
      <selection activeCell="B106" sqref="B106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173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97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5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5.5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4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1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107"/>
      <c r="G19" s="124"/>
      <c r="H19" s="125"/>
    </row>
    <row r="20" spans="1:8" s="141" customFormat="1" ht="76.5" x14ac:dyDescent="0.2">
      <c r="A20" s="144" t="s">
        <v>14</v>
      </c>
      <c r="B20" s="145" t="s">
        <v>74</v>
      </c>
      <c r="C20" s="148"/>
      <c r="D20" s="124"/>
      <c r="E20" s="124"/>
      <c r="F20" s="107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D16</f>
        <v>1</v>
      </c>
      <c r="E21" s="124"/>
      <c r="F21" s="108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D17</f>
        <v>4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D18</f>
        <v>1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55.5" customHeight="1" x14ac:dyDescent="0.2">
      <c r="A25" s="144" t="s">
        <v>15</v>
      </c>
      <c r="B25" s="145" t="s">
        <v>100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194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194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s="141" customFormat="1" ht="25.5" x14ac:dyDescent="0.2">
      <c r="A29" s="144" t="s">
        <v>17</v>
      </c>
      <c r="B29" s="150" t="s">
        <v>69</v>
      </c>
      <c r="F29" s="107"/>
    </row>
    <row r="30" spans="1:8" s="141" customFormat="1" x14ac:dyDescent="0.2">
      <c r="A30" s="144"/>
      <c r="B30" s="150"/>
      <c r="C30" s="148" t="s">
        <v>23</v>
      </c>
      <c r="D30" s="240">
        <v>1</v>
      </c>
      <c r="E30" s="240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234" t="s">
        <v>316</v>
      </c>
      <c r="C32" s="152"/>
      <c r="D32" s="153"/>
      <c r="E32" s="153"/>
      <c r="F32" s="96"/>
      <c r="G32" s="153"/>
      <c r="H32" s="154">
        <f>SUM(H9:H31)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ht="25.5" x14ac:dyDescent="0.2">
      <c r="A36" s="144" t="s">
        <v>1</v>
      </c>
      <c r="B36" s="145" t="s">
        <v>90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45" t="s">
        <v>65</v>
      </c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61" t="s">
        <v>203</v>
      </c>
      <c r="C38" s="148" t="s">
        <v>12</v>
      </c>
      <c r="D38" s="124">
        <v>293</v>
      </c>
      <c r="E38" s="124"/>
      <c r="F38" s="94"/>
      <c r="G38" s="124"/>
      <c r="H38" s="125">
        <f>D38*F38</f>
        <v>0</v>
      </c>
    </row>
    <row r="39" spans="1:8" ht="12.75" x14ac:dyDescent="0.2">
      <c r="A39" s="144"/>
      <c r="B39" s="145" t="s">
        <v>66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61" t="s">
        <v>204</v>
      </c>
      <c r="C40" s="148" t="s">
        <v>12</v>
      </c>
      <c r="D40" s="124">
        <v>6</v>
      </c>
      <c r="E40" s="124"/>
      <c r="F40" s="94"/>
      <c r="G40" s="124"/>
      <c r="H40" s="125">
        <f>D40*F40</f>
        <v>0</v>
      </c>
    </row>
    <row r="41" spans="1:8" ht="12.75" x14ac:dyDescent="0.2">
      <c r="A41" s="144"/>
      <c r="B41" s="161"/>
      <c r="C41" s="148"/>
      <c r="D41" s="124"/>
      <c r="E41" s="124"/>
      <c r="F41" s="91"/>
      <c r="G41" s="124"/>
      <c r="H41" s="125"/>
    </row>
    <row r="42" spans="1:8" ht="25.5" x14ac:dyDescent="0.2">
      <c r="A42" s="144" t="s">
        <v>10</v>
      </c>
      <c r="B42" s="145" t="s">
        <v>198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45" t="s">
        <v>70</v>
      </c>
      <c r="C43" s="148" t="s">
        <v>12</v>
      </c>
      <c r="D43" s="124">
        <v>2</v>
      </c>
      <c r="E43" s="124"/>
      <c r="F43" s="94"/>
      <c r="G43" s="124"/>
      <c r="H43" s="125">
        <f t="shared" ref="H43" si="0">D43*F43</f>
        <v>0</v>
      </c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/>
      <c r="B45" s="161"/>
      <c r="C45" s="148"/>
      <c r="D45" s="124"/>
      <c r="E45" s="124"/>
      <c r="F45" s="91"/>
      <c r="G45" s="124"/>
      <c r="H45" s="125"/>
    </row>
    <row r="46" spans="1:8" ht="12.75" x14ac:dyDescent="0.2">
      <c r="A46" s="144" t="s">
        <v>11</v>
      </c>
      <c r="B46" s="145" t="s">
        <v>21</v>
      </c>
      <c r="C46" s="148"/>
      <c r="D46" s="124"/>
      <c r="E46" s="124"/>
      <c r="F46" s="91"/>
      <c r="G46" s="124"/>
      <c r="H46" s="125"/>
    </row>
    <row r="47" spans="1:8" ht="12.75" x14ac:dyDescent="0.2">
      <c r="A47" s="144"/>
      <c r="B47" s="164" t="s">
        <v>205</v>
      </c>
      <c r="C47" s="148" t="s">
        <v>13</v>
      </c>
      <c r="D47" s="124">
        <v>97</v>
      </c>
      <c r="E47" s="124"/>
      <c r="F47" s="94"/>
      <c r="G47" s="124"/>
      <c r="H47" s="125">
        <f>D47*F47</f>
        <v>0</v>
      </c>
    </row>
    <row r="48" spans="1:8" ht="12.75" x14ac:dyDescent="0.2">
      <c r="A48" s="144"/>
      <c r="B48" s="164"/>
      <c r="C48" s="148"/>
      <c r="D48" s="124"/>
      <c r="E48" s="124"/>
      <c r="G48" s="124"/>
      <c r="H48" s="125"/>
    </row>
    <row r="49" spans="1:8" ht="65.25" customHeight="1" x14ac:dyDescent="0.2">
      <c r="A49" s="144" t="s">
        <v>14</v>
      </c>
      <c r="B49" s="145" t="s">
        <v>81</v>
      </c>
    </row>
    <row r="50" spans="1:8" ht="12.75" x14ac:dyDescent="0.2">
      <c r="A50" s="144"/>
      <c r="B50" s="145"/>
      <c r="C50" s="148" t="s">
        <v>12</v>
      </c>
      <c r="D50" s="124">
        <v>10.5</v>
      </c>
      <c r="E50" s="124"/>
      <c r="F50" s="94"/>
      <c r="G50" s="124"/>
      <c r="H50" s="125">
        <f>D50*F50</f>
        <v>0</v>
      </c>
    </row>
    <row r="51" spans="1:8" ht="12.75" x14ac:dyDescent="0.2">
      <c r="B51" s="145"/>
      <c r="C51" s="148"/>
      <c r="D51" s="124"/>
      <c r="E51" s="124"/>
      <c r="F51" s="91"/>
      <c r="G51" s="124"/>
      <c r="H51" s="125"/>
    </row>
    <row r="52" spans="1:8" ht="51" customHeight="1" x14ac:dyDescent="0.2">
      <c r="A52" s="144" t="s">
        <v>15</v>
      </c>
      <c r="B52" s="145" t="s">
        <v>51</v>
      </c>
      <c r="C52" s="148"/>
      <c r="D52" s="124"/>
      <c r="E52" s="124"/>
      <c r="F52" s="91"/>
      <c r="G52" s="124"/>
      <c r="H52" s="125"/>
    </row>
    <row r="53" spans="1:8" ht="12.75" x14ac:dyDescent="0.2">
      <c r="A53" s="144"/>
      <c r="B53" s="145"/>
      <c r="C53" s="148" t="s">
        <v>12</v>
      </c>
      <c r="D53" s="124">
        <v>22</v>
      </c>
      <c r="E53" s="124"/>
      <c r="F53" s="94"/>
      <c r="G53" s="124"/>
      <c r="H53" s="125">
        <f>D53*F53</f>
        <v>0</v>
      </c>
    </row>
    <row r="54" spans="1:8" ht="12.75" x14ac:dyDescent="0.2">
      <c r="A54" s="144"/>
      <c r="B54" s="164"/>
      <c r="C54" s="148"/>
      <c r="D54" s="124"/>
      <c r="E54" s="124"/>
      <c r="F54" s="91"/>
      <c r="G54" s="124"/>
      <c r="H54" s="125"/>
    </row>
    <row r="55" spans="1:8" ht="51" x14ac:dyDescent="0.2">
      <c r="A55" s="144" t="s">
        <v>17</v>
      </c>
      <c r="B55" s="145" t="s">
        <v>49</v>
      </c>
      <c r="C55" s="165"/>
      <c r="D55" s="166"/>
      <c r="E55" s="166"/>
      <c r="F55" s="91"/>
      <c r="G55" s="124"/>
      <c r="H55" s="125"/>
    </row>
    <row r="56" spans="1:8" ht="12.75" x14ac:dyDescent="0.2">
      <c r="A56" s="144"/>
      <c r="B56" s="145"/>
      <c r="C56" s="148" t="s">
        <v>12</v>
      </c>
      <c r="D56" s="124">
        <v>205</v>
      </c>
      <c r="E56" s="124"/>
      <c r="F56" s="94"/>
      <c r="G56" s="124"/>
      <c r="H56" s="125">
        <f>D56*F56</f>
        <v>0</v>
      </c>
    </row>
    <row r="57" spans="1:8" ht="12.75" x14ac:dyDescent="0.2">
      <c r="A57" s="144"/>
      <c r="B57" s="145"/>
      <c r="C57" s="148"/>
      <c r="D57" s="124"/>
      <c r="E57" s="124"/>
      <c r="F57" s="91"/>
      <c r="G57" s="124"/>
      <c r="H57" s="125"/>
    </row>
    <row r="58" spans="1:8" s="167" customFormat="1" ht="43.5" customHeight="1" x14ac:dyDescent="0.2">
      <c r="A58" s="144" t="s">
        <v>18</v>
      </c>
      <c r="B58" s="145" t="s">
        <v>67</v>
      </c>
      <c r="C58" s="148"/>
      <c r="D58" s="124"/>
      <c r="E58" s="124"/>
      <c r="F58" s="90"/>
      <c r="G58" s="119"/>
      <c r="H58" s="120"/>
    </row>
    <row r="59" spans="1:8" s="167" customFormat="1" ht="12.75" x14ac:dyDescent="0.2">
      <c r="A59" s="144"/>
      <c r="B59" s="145"/>
      <c r="C59" s="148" t="s">
        <v>12</v>
      </c>
      <c r="D59" s="124">
        <v>94</v>
      </c>
      <c r="E59" s="124"/>
      <c r="F59" s="94"/>
      <c r="G59" s="124"/>
      <c r="H59" s="125">
        <f>D59*F59</f>
        <v>0</v>
      </c>
    </row>
    <row r="60" spans="1:8" s="167" customFormat="1" ht="12.75" x14ac:dyDescent="0.2">
      <c r="A60" s="144"/>
      <c r="B60" s="145"/>
      <c r="C60" s="148"/>
      <c r="D60" s="124"/>
      <c r="E60" s="124"/>
      <c r="F60" s="91"/>
      <c r="G60" s="124"/>
      <c r="H60" s="125"/>
    </row>
    <row r="61" spans="1:8" s="167" customFormat="1" ht="57.75" customHeight="1" x14ac:dyDescent="0.2">
      <c r="A61" s="144" t="s">
        <v>19</v>
      </c>
      <c r="B61" s="145" t="s">
        <v>107</v>
      </c>
      <c r="C61" s="148"/>
      <c r="D61" s="124"/>
      <c r="E61" s="124"/>
      <c r="F61" s="91"/>
      <c r="G61" s="124"/>
      <c r="H61" s="125"/>
    </row>
    <row r="62" spans="1:8" s="167" customFormat="1" ht="12.75" x14ac:dyDescent="0.2">
      <c r="A62" s="144"/>
      <c r="B62" s="145"/>
      <c r="C62" s="148" t="s">
        <v>12</v>
      </c>
      <c r="D62" s="240">
        <v>37.5</v>
      </c>
      <c r="F62" s="94"/>
      <c r="G62" s="124"/>
      <c r="H62" s="125">
        <f>D62*F62</f>
        <v>0</v>
      </c>
    </row>
    <row r="63" spans="1:8" s="167" customFormat="1" ht="12.75" x14ac:dyDescent="0.2">
      <c r="A63" s="144"/>
      <c r="B63" s="145"/>
      <c r="C63" s="148"/>
      <c r="D63" s="240"/>
      <c r="F63" s="91"/>
      <c r="G63" s="124"/>
      <c r="H63" s="125"/>
    </row>
    <row r="64" spans="1:8" s="167" customFormat="1" ht="51" x14ac:dyDescent="0.2">
      <c r="A64" s="144" t="s">
        <v>20</v>
      </c>
      <c r="B64" s="145" t="s">
        <v>122</v>
      </c>
      <c r="C64" s="148"/>
      <c r="D64" s="124"/>
      <c r="E64" s="124"/>
      <c r="F64" s="91"/>
      <c r="G64" s="124"/>
      <c r="H64" s="125"/>
    </row>
    <row r="65" spans="1:8" s="167" customFormat="1" ht="12.75" x14ac:dyDescent="0.2">
      <c r="A65" s="144"/>
      <c r="B65" s="145"/>
      <c r="C65" s="148" t="s">
        <v>12</v>
      </c>
      <c r="D65" s="124">
        <v>41</v>
      </c>
      <c r="E65" s="124"/>
      <c r="F65" s="94"/>
      <c r="G65" s="124"/>
      <c r="H65" s="125">
        <f t="shared" ref="H65:H71" si="1">D65*F65</f>
        <v>0</v>
      </c>
    </row>
    <row r="66" spans="1:8" s="167" customFormat="1" ht="12.75" x14ac:dyDescent="0.2">
      <c r="A66" s="144"/>
      <c r="B66" s="145"/>
      <c r="C66" s="148"/>
      <c r="D66" s="124"/>
      <c r="E66" s="124"/>
      <c r="F66" s="91"/>
      <c r="G66" s="124"/>
      <c r="H66" s="125"/>
    </row>
    <row r="67" spans="1:8" s="167" customFormat="1" ht="70.5" customHeight="1" x14ac:dyDescent="0.2">
      <c r="A67" s="144" t="s">
        <v>25</v>
      </c>
      <c r="B67" s="145" t="s">
        <v>108</v>
      </c>
      <c r="C67" s="148"/>
      <c r="D67" s="124"/>
      <c r="E67" s="124"/>
      <c r="F67" s="91"/>
      <c r="G67" s="124"/>
      <c r="H67" s="125"/>
    </row>
    <row r="68" spans="1:8" s="167" customFormat="1" ht="12.75" x14ac:dyDescent="0.2">
      <c r="A68" s="144"/>
      <c r="B68" s="145"/>
      <c r="C68" s="148" t="s">
        <v>13</v>
      </c>
      <c r="D68" s="124">
        <f>D10*5</f>
        <v>485</v>
      </c>
      <c r="E68" s="124"/>
      <c r="F68" s="94"/>
      <c r="G68" s="124"/>
      <c r="H68" s="125">
        <f>D68*F68</f>
        <v>0</v>
      </c>
    </row>
    <row r="69" spans="1:8" s="167" customFormat="1" ht="12.75" x14ac:dyDescent="0.2">
      <c r="A69" s="144"/>
      <c r="B69" s="145"/>
      <c r="C69" s="148"/>
      <c r="D69" s="124"/>
      <c r="E69" s="124"/>
      <c r="F69" s="91"/>
      <c r="G69" s="124"/>
      <c r="H69" s="125"/>
    </row>
    <row r="70" spans="1:8" s="167" customFormat="1" ht="25.5" x14ac:dyDescent="0.2">
      <c r="A70" s="144" t="s">
        <v>26</v>
      </c>
      <c r="B70" s="145" t="s">
        <v>109</v>
      </c>
      <c r="C70" s="148"/>
      <c r="D70" s="240"/>
      <c r="E70" s="124"/>
      <c r="F70" s="91"/>
      <c r="G70" s="124"/>
      <c r="H70" s="125"/>
    </row>
    <row r="71" spans="1:8" s="167" customFormat="1" ht="12.75" x14ac:dyDescent="0.2">
      <c r="A71" s="144"/>
      <c r="B71" s="145"/>
      <c r="C71" s="148" t="s">
        <v>16</v>
      </c>
      <c r="D71" s="124">
        <v>95</v>
      </c>
      <c r="E71" s="124"/>
      <c r="F71" s="94"/>
      <c r="G71" s="124"/>
      <c r="H71" s="125">
        <f t="shared" si="1"/>
        <v>0</v>
      </c>
    </row>
    <row r="72" spans="1:8" x14ac:dyDescent="0.2">
      <c r="A72" s="144"/>
      <c r="B72" s="145"/>
      <c r="D72" s="149"/>
      <c r="E72" s="149"/>
      <c r="F72" s="91"/>
      <c r="G72" s="124"/>
      <c r="H72" s="125"/>
    </row>
    <row r="73" spans="1:8" ht="13.5" thickBot="1" x14ac:dyDescent="0.25">
      <c r="A73" s="144"/>
      <c r="B73" s="169" t="s">
        <v>315</v>
      </c>
      <c r="C73" s="152"/>
      <c r="D73" s="170"/>
      <c r="E73" s="170"/>
      <c r="F73" s="96"/>
      <c r="G73" s="153"/>
      <c r="H73" s="154">
        <f>SUM(H37:H72)</f>
        <v>0</v>
      </c>
    </row>
    <row r="74" spans="1:8" ht="13.5" thickTop="1" x14ac:dyDescent="0.2">
      <c r="A74" s="144"/>
      <c r="B74" s="171"/>
      <c r="C74" s="156"/>
      <c r="D74" s="172"/>
      <c r="E74" s="172"/>
      <c r="F74" s="97"/>
      <c r="G74" s="157"/>
      <c r="H74" s="135"/>
    </row>
    <row r="75" spans="1:8" s="175" customFormat="1" ht="12.75" x14ac:dyDescent="0.2">
      <c r="A75" s="173" t="s">
        <v>31</v>
      </c>
      <c r="B75" s="174" t="s">
        <v>28</v>
      </c>
      <c r="C75" s="148"/>
      <c r="D75" s="149"/>
      <c r="E75" s="149"/>
      <c r="F75" s="91"/>
      <c r="G75" s="124"/>
      <c r="H75" s="125"/>
    </row>
    <row r="76" spans="1:8" ht="15.75" x14ac:dyDescent="0.2">
      <c r="A76" s="176"/>
      <c r="B76" s="177"/>
      <c r="C76" s="148"/>
      <c r="D76" s="149"/>
      <c r="E76" s="149"/>
      <c r="F76" s="91"/>
      <c r="G76" s="124"/>
      <c r="H76" s="125"/>
    </row>
    <row r="77" spans="1:8" ht="77.25" customHeight="1" x14ac:dyDescent="0.2">
      <c r="A77" s="178" t="s">
        <v>1</v>
      </c>
      <c r="B77" s="145" t="s">
        <v>85</v>
      </c>
    </row>
    <row r="78" spans="1:8" ht="12.75" x14ac:dyDescent="0.2">
      <c r="A78" s="178"/>
      <c r="B78" s="145"/>
      <c r="C78" s="148" t="s">
        <v>16</v>
      </c>
      <c r="D78" s="124">
        <f>D10</f>
        <v>97</v>
      </c>
      <c r="E78" s="124"/>
      <c r="F78" s="94"/>
      <c r="G78" s="124"/>
      <c r="H78" s="125">
        <f>D78*F78</f>
        <v>0</v>
      </c>
    </row>
    <row r="79" spans="1:8" ht="16.5" customHeight="1" x14ac:dyDescent="0.2">
      <c r="A79" s="144"/>
      <c r="B79" s="145"/>
      <c r="C79" s="148"/>
      <c r="D79" s="124"/>
      <c r="E79" s="124"/>
      <c r="F79" s="98"/>
      <c r="G79" s="179"/>
      <c r="H79" s="125"/>
    </row>
    <row r="80" spans="1:8" ht="114.75" x14ac:dyDescent="0.2">
      <c r="A80" s="144" t="s">
        <v>10</v>
      </c>
      <c r="B80" s="145" t="s">
        <v>206</v>
      </c>
      <c r="E80" s="124"/>
      <c r="F80" s="91"/>
      <c r="G80" s="124"/>
      <c r="H80" s="125"/>
    </row>
    <row r="81" spans="1:14" ht="12.75" x14ac:dyDescent="0.2">
      <c r="A81" s="144"/>
      <c r="B81" s="145" t="s">
        <v>37</v>
      </c>
      <c r="C81" s="148" t="s">
        <v>9</v>
      </c>
      <c r="D81" s="124">
        <v>3</v>
      </c>
      <c r="E81" s="124"/>
      <c r="F81" s="94"/>
      <c r="G81" s="124"/>
      <c r="H81" s="125">
        <f>D81*F81</f>
        <v>0</v>
      </c>
    </row>
    <row r="82" spans="1:14" ht="12.75" x14ac:dyDescent="0.2">
      <c r="A82" s="144"/>
      <c r="B82" s="145"/>
      <c r="C82" s="148"/>
      <c r="D82" s="124"/>
      <c r="E82" s="124"/>
      <c r="F82" s="91"/>
      <c r="G82" s="124"/>
      <c r="H82" s="125"/>
    </row>
    <row r="83" spans="1:14" ht="117.75" customHeight="1" x14ac:dyDescent="0.2">
      <c r="A83" s="144" t="s">
        <v>11</v>
      </c>
      <c r="B83" s="145" t="s">
        <v>207</v>
      </c>
      <c r="C83" s="148"/>
      <c r="D83" s="124"/>
      <c r="E83" s="124"/>
      <c r="F83" s="91"/>
      <c r="G83" s="124"/>
      <c r="H83" s="125"/>
    </row>
    <row r="84" spans="1:14" ht="12.75" x14ac:dyDescent="0.2">
      <c r="A84" s="144"/>
      <c r="B84" s="145" t="s">
        <v>37</v>
      </c>
      <c r="C84" s="148" t="s">
        <v>9</v>
      </c>
      <c r="D84" s="124">
        <v>4</v>
      </c>
      <c r="E84" s="124"/>
      <c r="F84" s="94"/>
      <c r="G84" s="124"/>
      <c r="H84" s="125">
        <f>D84*F84</f>
        <v>0</v>
      </c>
    </row>
    <row r="85" spans="1:14" ht="12.75" x14ac:dyDescent="0.2">
      <c r="A85" s="144"/>
      <c r="B85" s="145"/>
      <c r="C85" s="148"/>
      <c r="D85" s="124"/>
      <c r="E85" s="124"/>
      <c r="F85" s="91"/>
      <c r="G85" s="124"/>
      <c r="H85" s="125"/>
    </row>
    <row r="86" spans="1:14" ht="13.5" thickBot="1" x14ac:dyDescent="0.25">
      <c r="A86" s="144"/>
      <c r="B86" s="169" t="s">
        <v>79</v>
      </c>
      <c r="C86" s="152"/>
      <c r="D86" s="170"/>
      <c r="E86" s="170"/>
      <c r="F86" s="96"/>
      <c r="G86" s="153"/>
      <c r="H86" s="154">
        <f>SUM(H78:H85)</f>
        <v>0</v>
      </c>
    </row>
    <row r="87" spans="1:14" ht="13.5" thickTop="1" x14ac:dyDescent="0.2">
      <c r="A87" s="144"/>
      <c r="B87" s="171"/>
      <c r="C87" s="156"/>
      <c r="D87" s="172"/>
      <c r="E87" s="172"/>
      <c r="F87" s="97"/>
      <c r="G87" s="157"/>
      <c r="H87" s="135"/>
    </row>
    <row r="88" spans="1:14" s="175" customFormat="1" ht="12.75" x14ac:dyDescent="0.2">
      <c r="A88" s="173" t="s">
        <v>32</v>
      </c>
      <c r="B88" s="174" t="s">
        <v>33</v>
      </c>
      <c r="C88" s="156"/>
      <c r="D88" s="172"/>
      <c r="E88" s="172"/>
      <c r="F88" s="91"/>
      <c r="G88" s="124"/>
      <c r="H88" s="125"/>
    </row>
    <row r="89" spans="1:14" ht="12.75" x14ac:dyDescent="0.2">
      <c r="A89" s="144"/>
      <c r="B89" s="138"/>
      <c r="C89" s="148"/>
      <c r="D89" s="124"/>
      <c r="E89" s="124"/>
      <c r="F89" s="91"/>
      <c r="G89" s="124"/>
      <c r="H89" s="125"/>
    </row>
    <row r="90" spans="1:14" ht="25.5" x14ac:dyDescent="0.2">
      <c r="A90" s="144" t="s">
        <v>1</v>
      </c>
      <c r="B90" s="145" t="s">
        <v>41</v>
      </c>
    </row>
    <row r="91" spans="1:14" ht="12.75" x14ac:dyDescent="0.2">
      <c r="A91" s="144"/>
      <c r="B91" s="145"/>
      <c r="C91" s="148" t="s">
        <v>16</v>
      </c>
      <c r="D91" s="124">
        <f>D10</f>
        <v>97</v>
      </c>
      <c r="E91" s="124"/>
      <c r="F91" s="94"/>
      <c r="G91" s="124"/>
      <c r="H91" s="125">
        <f t="shared" ref="H91:H101" si="2">D91*F91</f>
        <v>0</v>
      </c>
    </row>
    <row r="92" spans="1:14" ht="12.75" x14ac:dyDescent="0.2">
      <c r="A92" s="144"/>
      <c r="B92" s="145"/>
      <c r="C92" s="148"/>
      <c r="D92" s="124"/>
      <c r="E92" s="124"/>
      <c r="F92" s="91"/>
      <c r="G92" s="124"/>
      <c r="H92" s="125"/>
    </row>
    <row r="93" spans="1:14" ht="12.75" x14ac:dyDescent="0.2">
      <c r="A93" s="144" t="s">
        <v>10</v>
      </c>
      <c r="B93" s="145" t="s">
        <v>24</v>
      </c>
      <c r="C93" s="148"/>
      <c r="D93" s="124"/>
      <c r="E93" s="124"/>
      <c r="F93" s="98"/>
      <c r="G93" s="179"/>
      <c r="H93" s="125"/>
    </row>
    <row r="94" spans="1:14" ht="12.75" x14ac:dyDescent="0.2">
      <c r="A94" s="144"/>
      <c r="B94" s="145"/>
      <c r="C94" s="148" t="s">
        <v>23</v>
      </c>
      <c r="D94" s="124">
        <v>1</v>
      </c>
      <c r="E94" s="124"/>
      <c r="F94" s="99"/>
      <c r="G94" s="158"/>
      <c r="H94" s="125">
        <f>D94*F94</f>
        <v>0</v>
      </c>
    </row>
    <row r="95" spans="1:14" ht="12.75" x14ac:dyDescent="0.2">
      <c r="A95" s="144"/>
      <c r="B95" s="145"/>
      <c r="C95" s="148"/>
      <c r="D95" s="124"/>
      <c r="E95" s="124"/>
      <c r="F95" s="100"/>
      <c r="G95" s="158"/>
      <c r="H95" s="125"/>
    </row>
    <row r="96" spans="1:14" ht="12.75" x14ac:dyDescent="0.2">
      <c r="A96" s="144" t="s">
        <v>11</v>
      </c>
      <c r="B96" s="145" t="s">
        <v>22</v>
      </c>
      <c r="C96" s="148"/>
      <c r="D96" s="124"/>
      <c r="E96" s="124"/>
      <c r="F96" s="91"/>
      <c r="G96" s="124"/>
      <c r="H96" s="125"/>
      <c r="I96" s="180"/>
      <c r="J96" s="181"/>
      <c r="K96" s="182"/>
      <c r="L96" s="183"/>
      <c r="M96" s="183"/>
      <c r="N96" s="184"/>
    </row>
    <row r="97" spans="1:8" s="141" customFormat="1" x14ac:dyDescent="0.2">
      <c r="A97" s="144"/>
      <c r="B97" s="145" t="s">
        <v>102</v>
      </c>
      <c r="C97" s="148"/>
      <c r="D97" s="149"/>
      <c r="E97" s="149"/>
      <c r="F97" s="91"/>
      <c r="G97" s="124"/>
      <c r="H97" s="125"/>
    </row>
    <row r="98" spans="1:8" s="141" customFormat="1" x14ac:dyDescent="0.2">
      <c r="A98" s="144"/>
      <c r="B98" s="145"/>
      <c r="C98" s="148" t="s">
        <v>23</v>
      </c>
      <c r="D98" s="124">
        <v>5</v>
      </c>
      <c r="E98" s="124"/>
      <c r="F98" s="94"/>
      <c r="G98" s="124"/>
      <c r="H98" s="125">
        <f>D98*F98</f>
        <v>0</v>
      </c>
    </row>
    <row r="99" spans="1:8" s="141" customFormat="1" x14ac:dyDescent="0.2">
      <c r="A99" s="144"/>
      <c r="B99" s="145"/>
      <c r="C99" s="148"/>
      <c r="D99" s="124"/>
      <c r="E99" s="124"/>
      <c r="F99" s="91"/>
      <c r="G99" s="124"/>
      <c r="H99" s="125"/>
    </row>
    <row r="100" spans="1:8" ht="12.75" x14ac:dyDescent="0.2">
      <c r="A100" s="144" t="s">
        <v>14</v>
      </c>
      <c r="B100" s="145" t="s">
        <v>84</v>
      </c>
      <c r="C100" s="148"/>
      <c r="D100" s="124"/>
      <c r="E100" s="124"/>
      <c r="F100" s="91"/>
      <c r="G100" s="124"/>
      <c r="H100" s="125"/>
    </row>
    <row r="101" spans="1:8" ht="12.75" x14ac:dyDescent="0.2">
      <c r="A101" s="144"/>
      <c r="B101" s="145"/>
      <c r="C101" s="148" t="s">
        <v>16</v>
      </c>
      <c r="D101" s="124">
        <f>+D91</f>
        <v>97</v>
      </c>
      <c r="E101" s="124"/>
      <c r="F101" s="94"/>
      <c r="G101" s="124"/>
      <c r="H101" s="125">
        <f t="shared" si="2"/>
        <v>0</v>
      </c>
    </row>
    <row r="102" spans="1:8" ht="12.75" x14ac:dyDescent="0.2">
      <c r="A102" s="144"/>
      <c r="B102" s="145"/>
      <c r="C102" s="148"/>
      <c r="D102" s="124"/>
      <c r="E102" s="124"/>
      <c r="F102" s="91"/>
      <c r="G102" s="124"/>
      <c r="H102" s="125"/>
    </row>
    <row r="103" spans="1:8" ht="12.75" x14ac:dyDescent="0.2">
      <c r="A103" s="144" t="s">
        <v>15</v>
      </c>
      <c r="B103" s="145" t="s">
        <v>44</v>
      </c>
      <c r="C103" s="148"/>
      <c r="D103" s="124"/>
      <c r="E103" s="124"/>
      <c r="F103" s="91"/>
      <c r="G103" s="124"/>
      <c r="H103" s="125"/>
    </row>
    <row r="104" spans="1:8" ht="12.75" x14ac:dyDescent="0.2">
      <c r="A104" s="144"/>
      <c r="B104" s="145"/>
      <c r="C104" s="148" t="s">
        <v>9</v>
      </c>
      <c r="D104" s="124">
        <v>5</v>
      </c>
      <c r="E104" s="124"/>
      <c r="F104" s="94"/>
      <c r="G104" s="124"/>
      <c r="H104" s="125">
        <f>D104*F104</f>
        <v>0</v>
      </c>
    </row>
    <row r="105" spans="1:8" ht="12.75" x14ac:dyDescent="0.2">
      <c r="A105" s="144"/>
      <c r="B105" s="145"/>
      <c r="C105" s="148"/>
      <c r="D105" s="124"/>
      <c r="E105" s="124"/>
      <c r="F105" s="91"/>
      <c r="G105" s="124"/>
      <c r="H105" s="125"/>
    </row>
    <row r="106" spans="1:8" ht="25.5" x14ac:dyDescent="0.2">
      <c r="A106" s="144" t="s">
        <v>17</v>
      </c>
      <c r="B106" s="145" t="s">
        <v>42</v>
      </c>
    </row>
    <row r="107" spans="1:8" ht="12.75" x14ac:dyDescent="0.2">
      <c r="A107" s="144"/>
      <c r="B107" s="145"/>
      <c r="C107" s="148" t="s">
        <v>16</v>
      </c>
      <c r="D107" s="124">
        <f>D101</f>
        <v>97</v>
      </c>
      <c r="E107" s="124"/>
      <c r="F107" s="94"/>
      <c r="G107" s="124"/>
      <c r="H107" s="125">
        <f>D107*F107</f>
        <v>0</v>
      </c>
    </row>
    <row r="108" spans="1:8" ht="12.75" x14ac:dyDescent="0.2">
      <c r="A108" s="144"/>
      <c r="B108" s="145"/>
      <c r="C108" s="148"/>
      <c r="D108" s="124"/>
      <c r="E108" s="124"/>
      <c r="F108" s="91"/>
      <c r="G108" s="124"/>
      <c r="H108" s="125"/>
    </row>
    <row r="109" spans="1:8" ht="38.25" x14ac:dyDescent="0.2">
      <c r="A109" s="144" t="s">
        <v>18</v>
      </c>
      <c r="B109" s="145" t="s">
        <v>89</v>
      </c>
      <c r="C109" s="148"/>
      <c r="D109" s="124"/>
      <c r="E109" s="124"/>
      <c r="F109" s="91"/>
      <c r="G109" s="124"/>
      <c r="H109" s="125"/>
    </row>
    <row r="110" spans="1:8" ht="12.75" x14ac:dyDescent="0.2">
      <c r="A110" s="144"/>
      <c r="B110" s="145"/>
      <c r="C110" s="148" t="s">
        <v>16</v>
      </c>
      <c r="D110" s="124">
        <f>D101</f>
        <v>97</v>
      </c>
      <c r="E110" s="124"/>
      <c r="F110" s="94"/>
      <c r="G110" s="124"/>
      <c r="H110" s="125">
        <f>D110*F110</f>
        <v>0</v>
      </c>
    </row>
    <row r="111" spans="1:8" ht="12.75" x14ac:dyDescent="0.2">
      <c r="A111" s="144"/>
      <c r="B111" s="145"/>
      <c r="C111" s="148"/>
      <c r="D111" s="124"/>
      <c r="E111" s="124"/>
      <c r="F111" s="91"/>
      <c r="G111" s="124"/>
      <c r="H111" s="125"/>
    </row>
    <row r="112" spans="1:8" ht="13.5" thickBot="1" x14ac:dyDescent="0.25">
      <c r="A112" s="185"/>
      <c r="B112" s="169" t="s">
        <v>314</v>
      </c>
      <c r="C112" s="152"/>
      <c r="D112" s="170"/>
      <c r="E112" s="170"/>
      <c r="F112" s="101"/>
      <c r="G112" s="170"/>
      <c r="H112" s="154">
        <f>SUM(H91:H111)</f>
        <v>0</v>
      </c>
    </row>
    <row r="113" spans="1:12" ht="13.5" thickTop="1" x14ac:dyDescent="0.2">
      <c r="A113" s="185"/>
      <c r="B113" s="171"/>
      <c r="C113" s="156"/>
      <c r="D113" s="172"/>
      <c r="E113" s="172"/>
      <c r="F113" s="91"/>
      <c r="G113" s="124"/>
      <c r="H113" s="125"/>
    </row>
    <row r="114" spans="1:12" x14ac:dyDescent="0.2">
      <c r="A114" s="185"/>
      <c r="B114" s="171"/>
      <c r="C114" s="122"/>
      <c r="D114" s="186"/>
      <c r="E114" s="186"/>
      <c r="F114" s="97"/>
      <c r="G114" s="157"/>
      <c r="H114" s="187"/>
    </row>
    <row r="115" spans="1:12" x14ac:dyDescent="0.2">
      <c r="A115" s="185"/>
      <c r="B115" s="171"/>
      <c r="C115" s="122"/>
      <c r="D115" s="186"/>
      <c r="E115" s="186"/>
      <c r="F115" s="100"/>
      <c r="G115" s="158"/>
      <c r="H115" s="125"/>
    </row>
    <row r="116" spans="1:12" x14ac:dyDescent="0.2">
      <c r="A116" s="185"/>
      <c r="B116" s="171"/>
      <c r="C116" s="122"/>
      <c r="D116" s="186"/>
      <c r="E116" s="186"/>
      <c r="F116" s="97"/>
      <c r="G116" s="157"/>
      <c r="H116" s="125"/>
    </row>
    <row r="117" spans="1:12" s="175" customFormat="1" ht="12.75" x14ac:dyDescent="0.2">
      <c r="A117" s="185"/>
      <c r="B117" s="188"/>
      <c r="C117" s="156"/>
      <c r="D117" s="172"/>
      <c r="E117" s="172"/>
      <c r="F117" s="100"/>
      <c r="G117" s="158"/>
      <c r="H117" s="189"/>
      <c r="I117" s="190"/>
      <c r="J117" s="190"/>
      <c r="K117" s="190"/>
      <c r="L117" s="190"/>
    </row>
    <row r="118" spans="1:12" ht="13.5" thickBot="1" x14ac:dyDescent="0.25">
      <c r="A118" s="185"/>
      <c r="B118" s="191" t="s">
        <v>194</v>
      </c>
      <c r="C118" s="192"/>
      <c r="D118" s="193"/>
      <c r="E118" s="193"/>
      <c r="F118" s="102"/>
      <c r="G118" s="193"/>
      <c r="H118" s="194">
        <f>H112+H86+H73+H32</f>
        <v>0</v>
      </c>
      <c r="I118" s="195"/>
      <c r="J118" s="195"/>
      <c r="K118" s="195"/>
      <c r="L118" s="195"/>
    </row>
    <row r="119" spans="1:12" ht="12.75" x14ac:dyDescent="0.2">
      <c r="A119" s="185"/>
      <c r="B119" s="188"/>
      <c r="C119" s="156"/>
      <c r="D119" s="172"/>
      <c r="E119" s="172"/>
      <c r="F119" s="97"/>
      <c r="G119" s="157"/>
      <c r="H119" s="189"/>
      <c r="I119" s="195"/>
      <c r="J119" s="195"/>
      <c r="K119" s="195"/>
      <c r="L119" s="195"/>
    </row>
    <row r="120" spans="1:12" ht="12.75" x14ac:dyDescent="0.2">
      <c r="A120" s="196"/>
      <c r="B120" s="197"/>
      <c r="C120" s="198"/>
      <c r="D120" s="199"/>
      <c r="E120" s="199"/>
      <c r="F120" s="97"/>
      <c r="G120" s="157"/>
      <c r="H120" s="189"/>
      <c r="I120" s="195"/>
      <c r="J120" s="195"/>
      <c r="K120" s="195"/>
      <c r="L120" s="195"/>
    </row>
    <row r="121" spans="1:12" ht="12.75" x14ac:dyDescent="0.2">
      <c r="A121" s="196"/>
      <c r="B121" s="197"/>
      <c r="C121" s="198"/>
      <c r="D121" s="199"/>
      <c r="E121" s="200"/>
      <c r="F121" s="103"/>
      <c r="G121" s="201"/>
      <c r="H121" s="202"/>
      <c r="I121" s="195"/>
      <c r="J121" s="195"/>
      <c r="K121" s="195"/>
      <c r="L121" s="195"/>
    </row>
    <row r="122" spans="1:12" ht="12.75" x14ac:dyDescent="0.2">
      <c r="A122" s="196"/>
      <c r="B122" s="197"/>
      <c r="C122" s="198"/>
      <c r="D122" s="199"/>
      <c r="E122" s="200"/>
      <c r="F122" s="103"/>
      <c r="G122" s="201"/>
      <c r="H122" s="202"/>
      <c r="I122" s="195"/>
      <c r="J122" s="195"/>
      <c r="K122" s="195"/>
      <c r="L122" s="195"/>
    </row>
    <row r="123" spans="1:12" ht="12.75" x14ac:dyDescent="0.2">
      <c r="A123" s="196"/>
      <c r="B123" s="197"/>
      <c r="C123" s="198"/>
      <c r="D123" s="199"/>
      <c r="E123" s="200"/>
      <c r="F123" s="104"/>
      <c r="G123" s="203"/>
      <c r="H123" s="202"/>
      <c r="I123" s="195"/>
      <c r="J123" s="195"/>
      <c r="K123" s="195"/>
      <c r="L123" s="195"/>
    </row>
    <row r="124" spans="1:12" ht="12.75" x14ac:dyDescent="0.2">
      <c r="A124" s="196"/>
      <c r="B124" s="197"/>
      <c r="C124" s="198"/>
      <c r="D124" s="199"/>
      <c r="E124" s="200"/>
      <c r="I124" s="195"/>
      <c r="J124" s="195"/>
      <c r="K124" s="195"/>
      <c r="L124" s="195"/>
    </row>
    <row r="125" spans="1:12" ht="12.75" x14ac:dyDescent="0.2">
      <c r="A125" s="196"/>
      <c r="B125" s="197"/>
      <c r="C125" s="198"/>
      <c r="D125" s="199"/>
      <c r="E125" s="200"/>
      <c r="F125" s="105"/>
      <c r="G125" s="204"/>
      <c r="H125" s="202"/>
      <c r="I125" s="195"/>
      <c r="J125" s="195"/>
      <c r="K125" s="195"/>
      <c r="L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1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1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1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1" ht="12.75" x14ac:dyDescent="0.2">
      <c r="A356" s="196"/>
      <c r="B356" s="197"/>
      <c r="C356" s="198"/>
      <c r="D356" s="199"/>
      <c r="E356" s="200"/>
      <c r="F356" s="106"/>
      <c r="G356" s="205"/>
      <c r="H356" s="206"/>
      <c r="I356" s="195"/>
      <c r="J356" s="195"/>
      <c r="K356" s="195"/>
    </row>
    <row r="357" spans="1:11" ht="12.75" x14ac:dyDescent="0.2">
      <c r="A357" s="196"/>
      <c r="B357" s="197"/>
      <c r="C357" s="198"/>
      <c r="D357" s="199"/>
      <c r="E357" s="200"/>
      <c r="F357" s="106"/>
      <c r="G357" s="205"/>
      <c r="H357" s="206"/>
      <c r="I357" s="195"/>
      <c r="J357" s="195"/>
      <c r="K357" s="195"/>
    </row>
    <row r="358" spans="1:11" ht="12.75" x14ac:dyDescent="0.2">
      <c r="A358" s="196"/>
      <c r="B358" s="197"/>
      <c r="C358" s="198"/>
      <c r="D358" s="199"/>
      <c r="E358" s="200"/>
      <c r="F358" s="106"/>
      <c r="G358" s="205"/>
      <c r="H358" s="206"/>
      <c r="I358" s="195"/>
      <c r="J358" s="195"/>
      <c r="K358" s="195"/>
    </row>
    <row r="359" spans="1:11" ht="12.75" x14ac:dyDescent="0.2">
      <c r="A359" s="196"/>
      <c r="B359" s="197"/>
      <c r="C359" s="198"/>
      <c r="D359" s="199"/>
      <c r="E359" s="200"/>
      <c r="F359" s="106"/>
      <c r="G359" s="205"/>
      <c r="H359" s="206"/>
      <c r="I359" s="195"/>
      <c r="J359" s="195"/>
      <c r="K359" s="195"/>
    </row>
    <row r="360" spans="1:11" ht="12.75" x14ac:dyDescent="0.2">
      <c r="A360" s="196"/>
      <c r="B360" s="197"/>
      <c r="C360" s="198"/>
      <c r="D360" s="199"/>
      <c r="E360" s="200"/>
    </row>
    <row r="361" spans="1:11" ht="12.75" x14ac:dyDescent="0.2">
      <c r="A361" s="196"/>
      <c r="B361" s="197"/>
      <c r="C361" s="198"/>
      <c r="D361" s="199"/>
      <c r="E361" s="200"/>
    </row>
    <row r="362" spans="1:11" ht="12.75" x14ac:dyDescent="0.2">
      <c r="A362" s="196"/>
      <c r="B362" s="197"/>
      <c r="C362" s="198"/>
      <c r="D362" s="199"/>
      <c r="E362" s="200"/>
    </row>
    <row r="363" spans="1:11" ht="12.75" x14ac:dyDescent="0.2">
      <c r="A363" s="196"/>
      <c r="B363" s="197"/>
      <c r="C363" s="198"/>
      <c r="D363" s="199"/>
      <c r="E363" s="200"/>
    </row>
    <row r="364" spans="1:11" ht="12.75" x14ac:dyDescent="0.2">
      <c r="A364" s="196"/>
      <c r="B364" s="197"/>
      <c r="C364" s="198"/>
      <c r="D364" s="199"/>
      <c r="E364" s="200"/>
    </row>
    <row r="365" spans="1:11" ht="12.75" x14ac:dyDescent="0.2">
      <c r="A365" s="196"/>
      <c r="B365" s="197"/>
      <c r="C365" s="198"/>
      <c r="D365" s="199"/>
      <c r="E365" s="200"/>
    </row>
    <row r="366" spans="1:11" ht="12.75" x14ac:dyDescent="0.2">
      <c r="A366" s="196"/>
      <c r="B366" s="197"/>
      <c r="C366" s="198"/>
      <c r="D366" s="199"/>
      <c r="E366" s="200"/>
    </row>
    <row r="367" spans="1:11" ht="12.75" x14ac:dyDescent="0.2">
      <c r="A367" s="196"/>
      <c r="B367" s="197"/>
      <c r="C367" s="198"/>
      <c r="D367" s="199"/>
      <c r="E367" s="200"/>
    </row>
    <row r="368" spans="1:11" ht="12.75" x14ac:dyDescent="0.2">
      <c r="A368" s="196"/>
      <c r="B368" s="197"/>
      <c r="C368" s="198"/>
      <c r="D368" s="199"/>
      <c r="E368" s="200"/>
    </row>
    <row r="369" spans="1:14" ht="12.75" x14ac:dyDescent="0.2">
      <c r="A369" s="196"/>
      <c r="B369" s="197"/>
      <c r="C369" s="198"/>
      <c r="D369" s="199"/>
      <c r="E369" s="200"/>
    </row>
    <row r="370" spans="1:14" ht="12.75" x14ac:dyDescent="0.2">
      <c r="A370" s="196"/>
      <c r="B370" s="197"/>
      <c r="C370" s="198"/>
      <c r="D370" s="199"/>
      <c r="E370" s="200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196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196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196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196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207"/>
      <c r="B1094" s="197"/>
      <c r="C1094" s="198"/>
      <c r="D1094" s="199"/>
      <c r="E1094" s="200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207"/>
      <c r="B1095" s="197"/>
      <c r="C1095" s="198"/>
      <c r="D1095" s="199"/>
      <c r="E1095" s="200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207"/>
      <c r="B1096" s="197"/>
      <c r="C1096" s="198"/>
      <c r="D1096" s="199"/>
      <c r="E1096" s="200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207"/>
      <c r="B1097" s="197"/>
      <c r="C1097" s="198"/>
      <c r="D1097" s="199"/>
      <c r="E1097" s="200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  <row r="1546" spans="1:14" s="119" customFormat="1" ht="12.75" x14ac:dyDescent="0.2">
      <c r="A1546" s="114"/>
      <c r="B1546" s="208"/>
      <c r="C1546" s="165"/>
      <c r="D1546" s="166"/>
      <c r="E1546" s="209"/>
      <c r="F1546" s="90"/>
      <c r="H1546" s="120"/>
      <c r="I1546" s="1"/>
      <c r="J1546" s="1"/>
      <c r="K1546" s="1"/>
      <c r="L1546" s="1"/>
      <c r="M1546" s="1"/>
      <c r="N1546" s="1"/>
    </row>
    <row r="1547" spans="1:14" s="119" customFormat="1" ht="12.75" x14ac:dyDescent="0.2">
      <c r="A1547" s="114"/>
      <c r="B1547" s="208"/>
      <c r="C1547" s="165"/>
      <c r="D1547" s="166"/>
      <c r="E1547" s="209"/>
      <c r="F1547" s="90"/>
      <c r="H1547" s="120"/>
      <c r="I1547" s="1"/>
      <c r="J1547" s="1"/>
      <c r="K1547" s="1"/>
      <c r="L1547" s="1"/>
      <c r="M1547" s="1"/>
      <c r="N1547" s="1"/>
    </row>
    <row r="1548" spans="1:14" s="119" customFormat="1" ht="12.75" x14ac:dyDescent="0.2">
      <c r="A1548" s="114"/>
      <c r="B1548" s="208"/>
      <c r="C1548" s="165"/>
      <c r="D1548" s="166"/>
      <c r="E1548" s="209"/>
      <c r="F1548" s="90"/>
      <c r="H1548" s="120"/>
      <c r="I1548" s="1"/>
      <c r="J1548" s="1"/>
      <c r="K1548" s="1"/>
      <c r="L1548" s="1"/>
      <c r="M1548" s="1"/>
      <c r="N1548" s="1"/>
    </row>
    <row r="1549" spans="1:14" s="119" customFormat="1" ht="12.75" x14ac:dyDescent="0.2">
      <c r="A1549" s="114"/>
      <c r="B1549" s="208"/>
      <c r="C1549" s="165"/>
      <c r="D1549" s="166"/>
      <c r="E1549" s="209"/>
      <c r="F1549" s="90"/>
      <c r="H1549" s="120"/>
      <c r="I1549" s="1"/>
      <c r="J1549" s="1"/>
      <c r="K1549" s="1"/>
      <c r="L1549" s="1"/>
      <c r="M1549" s="1"/>
      <c r="N1549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48"/>
  <sheetViews>
    <sheetView view="pageBreakPreview" zoomScaleNormal="100" zoomScaleSheetLayoutView="100" workbookViewId="0">
      <selection activeCell="B29" sqref="B29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175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154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8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5.5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1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1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107"/>
      <c r="G19" s="124"/>
      <c r="H19" s="125"/>
    </row>
    <row r="20" spans="1:8" s="141" customFormat="1" ht="76.5" x14ac:dyDescent="0.2">
      <c r="A20" s="144" t="s">
        <v>14</v>
      </c>
      <c r="B20" s="145" t="s">
        <v>74</v>
      </c>
      <c r="C20" s="148"/>
      <c r="D20" s="124"/>
      <c r="E20" s="124"/>
      <c r="F20" s="107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D16</f>
        <v>1</v>
      </c>
      <c r="E21" s="124"/>
      <c r="F21" s="108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D17</f>
        <v>1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D18</f>
        <v>1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56.25" customHeight="1" x14ac:dyDescent="0.2">
      <c r="A25" s="144" t="s">
        <v>15</v>
      </c>
      <c r="B25" s="145" t="s">
        <v>208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308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308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s="141" customFormat="1" ht="29.25" customHeight="1" x14ac:dyDescent="0.2">
      <c r="A29" s="144" t="s">
        <v>17</v>
      </c>
      <c r="B29" s="150" t="s">
        <v>69</v>
      </c>
      <c r="F29" s="107"/>
    </row>
    <row r="30" spans="1:8" s="141" customFormat="1" x14ac:dyDescent="0.2">
      <c r="A30" s="144"/>
      <c r="B30" s="150"/>
      <c r="C30" s="148" t="s">
        <v>23</v>
      </c>
      <c r="D30" s="240">
        <v>1.5</v>
      </c>
      <c r="E30" s="240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234" t="s">
        <v>306</v>
      </c>
      <c r="C32" s="152"/>
      <c r="D32" s="153"/>
      <c r="E32" s="153"/>
      <c r="F32" s="96"/>
      <c r="G32" s="153"/>
      <c r="H32" s="154">
        <f>SUM(H10:H31)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ht="25.5" x14ac:dyDescent="0.2">
      <c r="A36" s="144" t="s">
        <v>1</v>
      </c>
      <c r="B36" s="145" t="s">
        <v>90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45" t="s">
        <v>65</v>
      </c>
      <c r="C37" s="148"/>
      <c r="D37" s="124"/>
      <c r="E37" s="124"/>
      <c r="F37" s="91"/>
      <c r="G37" s="124"/>
      <c r="H37" s="125"/>
    </row>
    <row r="38" spans="1:8" ht="12.75" x14ac:dyDescent="0.2">
      <c r="A38" s="144"/>
      <c r="B38" s="161" t="s">
        <v>209</v>
      </c>
      <c r="C38" s="148" t="s">
        <v>12</v>
      </c>
      <c r="D38" s="124">
        <v>366</v>
      </c>
      <c r="E38" s="124"/>
      <c r="F38" s="94"/>
      <c r="G38" s="124"/>
      <c r="H38" s="125">
        <f>D38*F38</f>
        <v>0</v>
      </c>
    </row>
    <row r="39" spans="1:8" ht="12.75" x14ac:dyDescent="0.2">
      <c r="A39" s="144"/>
      <c r="B39" s="145" t="s">
        <v>66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61" t="s">
        <v>210</v>
      </c>
      <c r="C40" s="148" t="s">
        <v>12</v>
      </c>
      <c r="D40" s="124">
        <v>8</v>
      </c>
      <c r="E40" s="124"/>
      <c r="F40" s="94"/>
      <c r="G40" s="124"/>
      <c r="H40" s="125">
        <f>D40*F40</f>
        <v>0</v>
      </c>
    </row>
    <row r="41" spans="1:8" ht="12.75" x14ac:dyDescent="0.2">
      <c r="A41" s="144"/>
      <c r="B41" s="161"/>
      <c r="C41" s="148"/>
      <c r="D41" s="124"/>
      <c r="E41" s="124"/>
      <c r="F41" s="91"/>
      <c r="G41" s="124"/>
      <c r="H41" s="125"/>
    </row>
    <row r="42" spans="1:8" ht="25.5" x14ac:dyDescent="0.2">
      <c r="A42" s="144" t="s">
        <v>10</v>
      </c>
      <c r="B42" s="145" t="s">
        <v>198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45" t="s">
        <v>70</v>
      </c>
      <c r="C43" s="148" t="s">
        <v>12</v>
      </c>
      <c r="D43" s="124">
        <v>2</v>
      </c>
      <c r="E43" s="124"/>
      <c r="F43" s="94"/>
      <c r="G43" s="124"/>
      <c r="H43" s="125">
        <f t="shared" ref="H43" si="0">D43*F43</f>
        <v>0</v>
      </c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 t="s">
        <v>11</v>
      </c>
      <c r="B45" s="145" t="s">
        <v>21</v>
      </c>
      <c r="C45" s="148"/>
      <c r="D45" s="124"/>
      <c r="E45" s="124"/>
      <c r="F45" s="91"/>
      <c r="G45" s="124"/>
      <c r="H45" s="125"/>
    </row>
    <row r="46" spans="1:8" ht="12.75" x14ac:dyDescent="0.2">
      <c r="A46" s="144"/>
      <c r="B46" s="164" t="s">
        <v>211</v>
      </c>
      <c r="C46" s="148" t="s">
        <v>13</v>
      </c>
      <c r="D46" s="124">
        <v>154</v>
      </c>
      <c r="E46" s="124"/>
      <c r="F46" s="94"/>
      <c r="G46" s="124"/>
      <c r="H46" s="125">
        <f>D46*F46</f>
        <v>0</v>
      </c>
    </row>
    <row r="47" spans="1:8" ht="12.75" x14ac:dyDescent="0.2">
      <c r="A47" s="144"/>
      <c r="B47" s="164"/>
      <c r="C47" s="148"/>
      <c r="D47" s="124"/>
      <c r="E47" s="124"/>
      <c r="G47" s="124"/>
      <c r="H47" s="125"/>
    </row>
    <row r="48" spans="1:8" ht="63.75" x14ac:dyDescent="0.2">
      <c r="A48" s="144" t="s">
        <v>14</v>
      </c>
      <c r="B48" s="145" t="s">
        <v>81</v>
      </c>
    </row>
    <row r="49" spans="1:8" ht="12.75" x14ac:dyDescent="0.2">
      <c r="A49" s="144"/>
      <c r="B49" s="145"/>
      <c r="C49" s="148" t="s">
        <v>12</v>
      </c>
      <c r="D49" s="124">
        <v>17</v>
      </c>
      <c r="E49" s="124"/>
      <c r="F49" s="94"/>
      <c r="G49" s="124"/>
      <c r="H49" s="125">
        <f>D49*F49</f>
        <v>0</v>
      </c>
    </row>
    <row r="50" spans="1:8" ht="12.75" x14ac:dyDescent="0.2">
      <c r="B50" s="145"/>
      <c r="C50" s="148"/>
      <c r="D50" s="124"/>
      <c r="E50" s="124"/>
      <c r="F50" s="91"/>
      <c r="G50" s="124"/>
      <c r="H50" s="125"/>
    </row>
    <row r="51" spans="1:8" ht="43.5" customHeight="1" x14ac:dyDescent="0.2">
      <c r="A51" s="144" t="s">
        <v>15</v>
      </c>
      <c r="B51" s="145" t="s">
        <v>51</v>
      </c>
      <c r="C51" s="148"/>
      <c r="D51" s="124"/>
      <c r="E51" s="124"/>
      <c r="F51" s="91"/>
      <c r="G51" s="124"/>
      <c r="H51" s="125"/>
    </row>
    <row r="52" spans="1:8" ht="12.75" x14ac:dyDescent="0.2">
      <c r="A52" s="144"/>
      <c r="B52" s="145"/>
      <c r="C52" s="148" t="s">
        <v>12</v>
      </c>
      <c r="D52" s="124">
        <v>81</v>
      </c>
      <c r="E52" s="124"/>
      <c r="F52" s="94"/>
      <c r="G52" s="124"/>
      <c r="H52" s="125">
        <f>D52*F52</f>
        <v>0</v>
      </c>
    </row>
    <row r="53" spans="1:8" ht="12.75" x14ac:dyDescent="0.2">
      <c r="A53" s="144"/>
      <c r="B53" s="164"/>
      <c r="C53" s="148"/>
      <c r="D53" s="124"/>
      <c r="E53" s="124"/>
      <c r="F53" s="91"/>
      <c r="G53" s="124"/>
      <c r="H53" s="125"/>
    </row>
    <row r="54" spans="1:8" ht="56.25" customHeight="1" x14ac:dyDescent="0.2">
      <c r="A54" s="144" t="s">
        <v>17</v>
      </c>
      <c r="B54" s="145" t="s">
        <v>49</v>
      </c>
      <c r="C54" s="165"/>
      <c r="D54" s="166"/>
      <c r="E54" s="166"/>
      <c r="F54" s="91"/>
      <c r="G54" s="124"/>
      <c r="H54" s="125"/>
    </row>
    <row r="55" spans="1:8" ht="12.75" x14ac:dyDescent="0.2">
      <c r="A55" s="144"/>
      <c r="B55" s="145"/>
      <c r="C55" s="148" t="s">
        <v>12</v>
      </c>
      <c r="D55" s="124">
        <v>180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145"/>
      <c r="C56" s="148"/>
      <c r="D56" s="124"/>
      <c r="E56" s="124"/>
      <c r="F56" s="91"/>
      <c r="G56" s="124"/>
      <c r="H56" s="125"/>
    </row>
    <row r="57" spans="1:8" s="167" customFormat="1" ht="45.75" customHeight="1" x14ac:dyDescent="0.2">
      <c r="A57" s="144" t="s">
        <v>18</v>
      </c>
      <c r="B57" s="145" t="s">
        <v>67</v>
      </c>
      <c r="C57" s="148"/>
      <c r="D57" s="124"/>
      <c r="E57" s="124"/>
      <c r="F57" s="90"/>
      <c r="G57" s="119"/>
      <c r="H57" s="120"/>
    </row>
    <row r="58" spans="1:8" s="167" customFormat="1" ht="12.75" x14ac:dyDescent="0.2">
      <c r="A58" s="144"/>
      <c r="B58" s="145"/>
      <c r="C58" s="148" t="s">
        <v>12</v>
      </c>
      <c r="D58" s="124">
        <v>194</v>
      </c>
      <c r="E58" s="124"/>
      <c r="F58" s="94"/>
      <c r="G58" s="124"/>
      <c r="H58" s="125">
        <f>D58*F58</f>
        <v>0</v>
      </c>
    </row>
    <row r="59" spans="1:8" s="167" customFormat="1" ht="12.75" x14ac:dyDescent="0.2">
      <c r="A59" s="144"/>
      <c r="B59" s="145"/>
      <c r="C59" s="148"/>
      <c r="D59" s="124"/>
      <c r="E59" s="124"/>
      <c r="F59" s="91"/>
      <c r="G59" s="124"/>
      <c r="H59" s="125"/>
    </row>
    <row r="60" spans="1:8" s="167" customFormat="1" ht="59.25" customHeight="1" x14ac:dyDescent="0.2">
      <c r="A60" s="144" t="s">
        <v>19</v>
      </c>
      <c r="B60" s="145" t="s">
        <v>107</v>
      </c>
      <c r="C60" s="148"/>
      <c r="D60" s="124"/>
      <c r="E60" s="124"/>
      <c r="F60" s="91"/>
      <c r="G60" s="124"/>
      <c r="H60" s="125"/>
    </row>
    <row r="61" spans="1:8" s="167" customFormat="1" ht="12.75" x14ac:dyDescent="0.2">
      <c r="A61" s="144"/>
      <c r="B61" s="145"/>
      <c r="C61" s="148" t="s">
        <v>12</v>
      </c>
      <c r="D61" s="240">
        <v>53.9</v>
      </c>
      <c r="F61" s="94"/>
      <c r="G61" s="124"/>
      <c r="H61" s="125">
        <f>D61*F61</f>
        <v>0</v>
      </c>
    </row>
    <row r="62" spans="1:8" s="167" customFormat="1" ht="12.75" x14ac:dyDescent="0.2">
      <c r="A62" s="144"/>
      <c r="B62" s="145"/>
      <c r="C62" s="148"/>
      <c r="D62" s="240"/>
      <c r="F62" s="91"/>
      <c r="G62" s="124"/>
      <c r="H62" s="125"/>
    </row>
    <row r="63" spans="1:8" s="167" customFormat="1" ht="59.25" customHeight="1" x14ac:dyDescent="0.2">
      <c r="A63" s="144" t="s">
        <v>20</v>
      </c>
      <c r="B63" s="145" t="s">
        <v>122</v>
      </c>
      <c r="C63" s="148"/>
      <c r="D63" s="124"/>
      <c r="E63" s="124"/>
      <c r="F63" s="91"/>
      <c r="G63" s="124"/>
      <c r="H63" s="125"/>
    </row>
    <row r="64" spans="1:8" s="167" customFormat="1" ht="12.75" x14ac:dyDescent="0.2">
      <c r="A64" s="144"/>
      <c r="B64" s="145"/>
      <c r="C64" s="148" t="s">
        <v>12</v>
      </c>
      <c r="D64" s="124">
        <v>68.2</v>
      </c>
      <c r="E64" s="124"/>
      <c r="F64" s="94"/>
      <c r="G64" s="124"/>
      <c r="H64" s="125">
        <f t="shared" ref="H64:H70" si="1">D64*F64</f>
        <v>0</v>
      </c>
    </row>
    <row r="65" spans="1:8" s="167" customFormat="1" ht="12.75" x14ac:dyDescent="0.2">
      <c r="A65" s="144"/>
      <c r="B65" s="145"/>
      <c r="C65" s="148"/>
      <c r="D65" s="124"/>
      <c r="E65" s="124"/>
      <c r="F65" s="91"/>
      <c r="G65" s="124"/>
      <c r="H65" s="125"/>
    </row>
    <row r="66" spans="1:8" s="167" customFormat="1" ht="74.25" customHeight="1" x14ac:dyDescent="0.2">
      <c r="A66" s="144" t="s">
        <v>25</v>
      </c>
      <c r="B66" s="145" t="s">
        <v>108</v>
      </c>
      <c r="C66" s="148"/>
      <c r="D66" s="124"/>
      <c r="E66" s="124"/>
      <c r="F66" s="91"/>
      <c r="G66" s="124"/>
      <c r="H66" s="125"/>
    </row>
    <row r="67" spans="1:8" s="167" customFormat="1" ht="12.75" x14ac:dyDescent="0.2">
      <c r="A67" s="144"/>
      <c r="B67" s="145"/>
      <c r="C67" s="148" t="s">
        <v>13</v>
      </c>
      <c r="D67" s="124">
        <f>D10*5</f>
        <v>770</v>
      </c>
      <c r="E67" s="124"/>
      <c r="F67" s="94"/>
      <c r="G67" s="124"/>
      <c r="H67" s="125">
        <f>D67*F67</f>
        <v>0</v>
      </c>
    </row>
    <row r="68" spans="1:8" s="167" customFormat="1" ht="12.75" x14ac:dyDescent="0.2">
      <c r="A68" s="144"/>
      <c r="B68" s="145"/>
      <c r="C68" s="148"/>
      <c r="D68" s="124"/>
      <c r="E68" s="124"/>
      <c r="F68" s="91"/>
      <c r="G68" s="124"/>
      <c r="H68" s="125"/>
    </row>
    <row r="69" spans="1:8" s="167" customFormat="1" ht="25.5" x14ac:dyDescent="0.2">
      <c r="A69" s="144" t="s">
        <v>26</v>
      </c>
      <c r="B69" s="145" t="s">
        <v>109</v>
      </c>
      <c r="C69" s="148"/>
      <c r="D69" s="240"/>
      <c r="E69" s="124"/>
      <c r="F69" s="91"/>
      <c r="G69" s="124"/>
      <c r="H69" s="125"/>
    </row>
    <row r="70" spans="1:8" s="167" customFormat="1" ht="12.75" x14ac:dyDescent="0.2">
      <c r="A70" s="144"/>
      <c r="B70" s="145"/>
      <c r="C70" s="148" t="s">
        <v>16</v>
      </c>
      <c r="D70" s="124">
        <v>148</v>
      </c>
      <c r="E70" s="124"/>
      <c r="F70" s="94"/>
      <c r="G70" s="124"/>
      <c r="H70" s="125">
        <f t="shared" si="1"/>
        <v>0</v>
      </c>
    </row>
    <row r="71" spans="1:8" x14ac:dyDescent="0.2">
      <c r="A71" s="144"/>
      <c r="B71" s="145"/>
      <c r="D71" s="149"/>
      <c r="E71" s="149"/>
      <c r="F71" s="91"/>
      <c r="G71" s="124"/>
      <c r="H71" s="125"/>
    </row>
    <row r="72" spans="1:8" ht="13.5" thickBot="1" x14ac:dyDescent="0.25">
      <c r="A72" s="144"/>
      <c r="B72" s="169" t="s">
        <v>309</v>
      </c>
      <c r="C72" s="152"/>
      <c r="D72" s="170"/>
      <c r="E72" s="170"/>
      <c r="F72" s="96"/>
      <c r="G72" s="153"/>
      <c r="H72" s="154">
        <f>SUM(H37:I71)</f>
        <v>0</v>
      </c>
    </row>
    <row r="73" spans="1:8" ht="13.5" thickTop="1" x14ac:dyDescent="0.2">
      <c r="A73" s="144"/>
      <c r="B73" s="171"/>
      <c r="C73" s="156"/>
      <c r="D73" s="172"/>
      <c r="E73" s="172"/>
      <c r="F73" s="97"/>
      <c r="G73" s="157"/>
      <c r="H73" s="135"/>
    </row>
    <row r="74" spans="1:8" s="175" customFormat="1" ht="12.75" x14ac:dyDescent="0.2">
      <c r="A74" s="173" t="s">
        <v>31</v>
      </c>
      <c r="B74" s="174" t="s">
        <v>28</v>
      </c>
      <c r="C74" s="148"/>
      <c r="D74" s="149"/>
      <c r="E74" s="149"/>
      <c r="F74" s="91"/>
      <c r="G74" s="124"/>
      <c r="H74" s="125"/>
    </row>
    <row r="75" spans="1:8" ht="15.75" x14ac:dyDescent="0.2">
      <c r="A75" s="176"/>
      <c r="B75" s="177"/>
      <c r="C75" s="148"/>
      <c r="D75" s="149"/>
      <c r="E75" s="149"/>
      <c r="F75" s="91"/>
      <c r="G75" s="124"/>
      <c r="H75" s="125"/>
    </row>
    <row r="76" spans="1:8" ht="71.25" customHeight="1" x14ac:dyDescent="0.2">
      <c r="A76" s="178" t="s">
        <v>1</v>
      </c>
      <c r="B76" s="145" t="s">
        <v>85</v>
      </c>
    </row>
    <row r="77" spans="1:8" ht="12.75" x14ac:dyDescent="0.2">
      <c r="A77" s="178"/>
      <c r="B77" s="145"/>
      <c r="C77" s="148" t="s">
        <v>16</v>
      </c>
      <c r="D77" s="124">
        <f>D10</f>
        <v>154</v>
      </c>
      <c r="E77" s="124"/>
      <c r="F77" s="94"/>
      <c r="G77" s="124"/>
      <c r="H77" s="125">
        <f>D77*F77</f>
        <v>0</v>
      </c>
    </row>
    <row r="78" spans="1:8" ht="12.75" x14ac:dyDescent="0.2">
      <c r="A78" s="144"/>
      <c r="B78" s="145"/>
      <c r="C78" s="148"/>
      <c r="D78" s="124"/>
      <c r="E78" s="124"/>
      <c r="F78" s="98"/>
      <c r="G78" s="179"/>
      <c r="H78" s="125"/>
    </row>
    <row r="79" spans="1:8" ht="120.75" customHeight="1" x14ac:dyDescent="0.2">
      <c r="A79" s="144" t="s">
        <v>10</v>
      </c>
      <c r="B79" s="145" t="s">
        <v>212</v>
      </c>
      <c r="E79" s="124"/>
      <c r="F79" s="91"/>
      <c r="G79" s="124"/>
      <c r="H79" s="125"/>
    </row>
    <row r="80" spans="1:8" ht="12.75" x14ac:dyDescent="0.2">
      <c r="A80" s="144"/>
      <c r="B80" s="145" t="s">
        <v>37</v>
      </c>
      <c r="C80" s="148" t="s">
        <v>9</v>
      </c>
      <c r="D80" s="124">
        <v>3</v>
      </c>
      <c r="E80" s="124"/>
      <c r="F80" s="94"/>
      <c r="G80" s="124"/>
      <c r="H80" s="125">
        <f>D80*F80</f>
        <v>0</v>
      </c>
    </row>
    <row r="81" spans="1:14" ht="12.75" x14ac:dyDescent="0.2">
      <c r="A81" s="144"/>
      <c r="B81" s="145"/>
      <c r="C81" s="148"/>
      <c r="D81" s="124"/>
      <c r="E81" s="124"/>
      <c r="F81" s="91"/>
      <c r="G81" s="124"/>
      <c r="H81" s="125"/>
    </row>
    <row r="82" spans="1:14" ht="118.5" customHeight="1" x14ac:dyDescent="0.2">
      <c r="A82" s="144" t="s">
        <v>11</v>
      </c>
      <c r="B82" s="145" t="s">
        <v>213</v>
      </c>
      <c r="C82" s="148"/>
      <c r="D82" s="124"/>
      <c r="E82" s="124"/>
      <c r="F82" s="91"/>
      <c r="G82" s="124"/>
      <c r="H82" s="125"/>
    </row>
    <row r="83" spans="1:14" ht="12.75" x14ac:dyDescent="0.2">
      <c r="A83" s="144"/>
      <c r="B83" s="145" t="s">
        <v>37</v>
      </c>
      <c r="C83" s="148" t="s">
        <v>9</v>
      </c>
      <c r="D83" s="124">
        <v>4</v>
      </c>
      <c r="E83" s="124"/>
      <c r="F83" s="94"/>
      <c r="G83" s="124"/>
      <c r="H83" s="125">
        <f>D83*F83</f>
        <v>0</v>
      </c>
    </row>
    <row r="84" spans="1:14" ht="12.75" x14ac:dyDescent="0.2">
      <c r="A84" s="144"/>
      <c r="B84" s="145"/>
      <c r="C84" s="148"/>
      <c r="D84" s="124"/>
      <c r="E84" s="124"/>
      <c r="F84" s="91"/>
      <c r="G84" s="124"/>
      <c r="H84" s="125"/>
    </row>
    <row r="85" spans="1:14" ht="13.5" thickBot="1" x14ac:dyDescent="0.25">
      <c r="A85" s="144"/>
      <c r="B85" s="169" t="s">
        <v>307</v>
      </c>
      <c r="C85" s="152"/>
      <c r="D85" s="170"/>
      <c r="E85" s="170"/>
      <c r="F85" s="96"/>
      <c r="G85" s="153"/>
      <c r="H85" s="154">
        <f>SUM(H77:H83)</f>
        <v>0</v>
      </c>
    </row>
    <row r="86" spans="1:14" ht="13.5" thickTop="1" x14ac:dyDescent="0.2">
      <c r="A86" s="144"/>
      <c r="B86" s="171"/>
      <c r="C86" s="156"/>
      <c r="D86" s="172"/>
      <c r="E86" s="172"/>
      <c r="F86" s="97"/>
      <c r="G86" s="157"/>
      <c r="H86" s="135"/>
    </row>
    <row r="87" spans="1:14" s="175" customFormat="1" ht="12.75" x14ac:dyDescent="0.2">
      <c r="A87" s="173" t="s">
        <v>32</v>
      </c>
      <c r="B87" s="174" t="s">
        <v>33</v>
      </c>
      <c r="C87" s="156"/>
      <c r="D87" s="172"/>
      <c r="E87" s="172"/>
      <c r="F87" s="91"/>
      <c r="G87" s="124"/>
      <c r="H87" s="125"/>
    </row>
    <row r="88" spans="1:14" ht="12.75" x14ac:dyDescent="0.2">
      <c r="A88" s="144"/>
      <c r="B88" s="138"/>
      <c r="C88" s="148"/>
      <c r="D88" s="124"/>
      <c r="E88" s="124"/>
      <c r="F88" s="91"/>
      <c r="G88" s="124"/>
      <c r="H88" s="125"/>
    </row>
    <row r="89" spans="1:14" ht="30" customHeight="1" x14ac:dyDescent="0.2">
      <c r="A89" s="144" t="s">
        <v>1</v>
      </c>
      <c r="B89" s="145" t="s">
        <v>41</v>
      </c>
    </row>
    <row r="90" spans="1:14" ht="12.75" x14ac:dyDescent="0.2">
      <c r="A90" s="144"/>
      <c r="B90" s="145"/>
      <c r="C90" s="148" t="s">
        <v>16</v>
      </c>
      <c r="D90" s="124">
        <f>D10</f>
        <v>154</v>
      </c>
      <c r="E90" s="124"/>
      <c r="F90" s="94"/>
      <c r="G90" s="124"/>
      <c r="H90" s="125">
        <f t="shared" ref="H90:H106" si="2">D90*F90</f>
        <v>0</v>
      </c>
    </row>
    <row r="91" spans="1:14" ht="12.75" x14ac:dyDescent="0.2">
      <c r="A91" s="144"/>
      <c r="B91" s="145"/>
      <c r="C91" s="148"/>
      <c r="D91" s="124"/>
      <c r="E91" s="124"/>
      <c r="F91" s="91"/>
      <c r="G91" s="124"/>
      <c r="H91" s="125"/>
    </row>
    <row r="92" spans="1:14" ht="12.75" x14ac:dyDescent="0.2">
      <c r="A92" s="144" t="s">
        <v>10</v>
      </c>
      <c r="B92" s="145" t="s">
        <v>24</v>
      </c>
      <c r="C92" s="148"/>
      <c r="D92" s="124"/>
      <c r="E92" s="124"/>
      <c r="F92" s="98"/>
      <c r="G92" s="179"/>
      <c r="H92" s="125"/>
    </row>
    <row r="93" spans="1:14" ht="12.75" x14ac:dyDescent="0.2">
      <c r="A93" s="144"/>
      <c r="B93" s="145"/>
      <c r="C93" s="148" t="s">
        <v>23</v>
      </c>
      <c r="D93" s="124">
        <v>1.5</v>
      </c>
      <c r="E93" s="124"/>
      <c r="F93" s="99"/>
      <c r="G93" s="158"/>
      <c r="H93" s="125">
        <f>D93*F93</f>
        <v>0</v>
      </c>
    </row>
    <row r="94" spans="1:14" ht="12.75" x14ac:dyDescent="0.2">
      <c r="A94" s="144"/>
      <c r="B94" s="145"/>
      <c r="C94" s="148"/>
      <c r="D94" s="124"/>
      <c r="E94" s="124"/>
      <c r="F94" s="100"/>
      <c r="G94" s="158"/>
      <c r="H94" s="125"/>
    </row>
    <row r="95" spans="1:14" ht="12.75" x14ac:dyDescent="0.2">
      <c r="A95" s="144" t="s">
        <v>11</v>
      </c>
      <c r="B95" s="145" t="s">
        <v>22</v>
      </c>
      <c r="C95" s="148"/>
      <c r="D95" s="124"/>
      <c r="E95" s="124"/>
      <c r="F95" s="91"/>
      <c r="G95" s="124"/>
      <c r="H95" s="125"/>
      <c r="I95" s="180"/>
      <c r="J95" s="181"/>
      <c r="K95" s="182"/>
      <c r="L95" s="183"/>
      <c r="M95" s="183"/>
      <c r="N95" s="184"/>
    </row>
    <row r="96" spans="1:14" s="141" customFormat="1" x14ac:dyDescent="0.2">
      <c r="A96" s="144"/>
      <c r="B96" s="145" t="s">
        <v>214</v>
      </c>
      <c r="C96" s="148"/>
      <c r="D96" s="149"/>
      <c r="E96" s="149"/>
      <c r="F96" s="91"/>
      <c r="G96" s="124"/>
      <c r="H96" s="125"/>
    </row>
    <row r="97" spans="1:8" s="141" customFormat="1" x14ac:dyDescent="0.2">
      <c r="A97" s="144"/>
      <c r="B97" s="145"/>
      <c r="C97" s="148" t="s">
        <v>23</v>
      </c>
      <c r="D97" s="124">
        <v>7</v>
      </c>
      <c r="E97" s="124"/>
      <c r="F97" s="94"/>
      <c r="G97" s="124"/>
      <c r="H97" s="125">
        <f>D97*F97</f>
        <v>0</v>
      </c>
    </row>
    <row r="98" spans="1:8" s="141" customFormat="1" x14ac:dyDescent="0.2">
      <c r="A98" s="144"/>
      <c r="B98" s="145"/>
      <c r="C98" s="148"/>
      <c r="D98" s="124"/>
      <c r="E98" s="124"/>
      <c r="F98" s="91"/>
      <c r="G98" s="124"/>
      <c r="H98" s="125"/>
    </row>
    <row r="99" spans="1:8" ht="12.75" x14ac:dyDescent="0.2">
      <c r="A99" s="144" t="s">
        <v>14</v>
      </c>
      <c r="B99" s="145" t="s">
        <v>84</v>
      </c>
      <c r="C99" s="148"/>
      <c r="D99" s="124"/>
      <c r="E99" s="124"/>
      <c r="F99" s="91"/>
      <c r="G99" s="124"/>
      <c r="H99" s="125"/>
    </row>
    <row r="100" spans="1:8" ht="12.75" x14ac:dyDescent="0.2">
      <c r="A100" s="144"/>
      <c r="B100" s="145"/>
      <c r="C100" s="148" t="s">
        <v>16</v>
      </c>
      <c r="D100" s="124">
        <f>+D90</f>
        <v>154</v>
      </c>
      <c r="E100" s="124"/>
      <c r="F100" s="94"/>
      <c r="G100" s="124"/>
      <c r="H100" s="125">
        <f t="shared" si="2"/>
        <v>0</v>
      </c>
    </row>
    <row r="101" spans="1:8" ht="12.75" x14ac:dyDescent="0.2">
      <c r="A101" s="144"/>
      <c r="B101" s="145"/>
      <c r="C101" s="148"/>
      <c r="D101" s="124"/>
      <c r="E101" s="124"/>
      <c r="F101" s="91"/>
      <c r="G101" s="124"/>
      <c r="H101" s="125"/>
    </row>
    <row r="102" spans="1:8" ht="12.75" x14ac:dyDescent="0.2">
      <c r="A102" s="144" t="s">
        <v>15</v>
      </c>
      <c r="B102" s="145" t="s">
        <v>44</v>
      </c>
      <c r="C102" s="148"/>
      <c r="D102" s="124"/>
      <c r="E102" s="124"/>
      <c r="F102" s="91"/>
      <c r="G102" s="124"/>
      <c r="H102" s="125"/>
    </row>
    <row r="103" spans="1:8" ht="12.75" x14ac:dyDescent="0.2">
      <c r="A103" s="144"/>
      <c r="B103" s="145"/>
      <c r="C103" s="148" t="s">
        <v>9</v>
      </c>
      <c r="D103" s="124">
        <v>5</v>
      </c>
      <c r="E103" s="124"/>
      <c r="F103" s="94"/>
      <c r="G103" s="124"/>
      <c r="H103" s="125">
        <f>D103*F103</f>
        <v>0</v>
      </c>
    </row>
    <row r="104" spans="1:8" ht="12.75" x14ac:dyDescent="0.2">
      <c r="A104" s="144"/>
      <c r="B104" s="145"/>
      <c r="C104" s="148"/>
      <c r="D104" s="124"/>
      <c r="E104" s="124"/>
      <c r="F104" s="91"/>
      <c r="G104" s="124"/>
      <c r="H104" s="125"/>
    </row>
    <row r="105" spans="1:8" ht="25.5" x14ac:dyDescent="0.2">
      <c r="A105" s="144" t="s">
        <v>17</v>
      </c>
      <c r="B105" s="145" t="s">
        <v>42</v>
      </c>
      <c r="C105" s="148"/>
      <c r="D105" s="124"/>
      <c r="E105" s="124"/>
      <c r="F105" s="91"/>
      <c r="G105" s="124"/>
      <c r="H105" s="125"/>
    </row>
    <row r="106" spans="1:8" ht="12.75" x14ac:dyDescent="0.2">
      <c r="A106" s="144"/>
      <c r="B106" s="145"/>
      <c r="C106" s="148" t="s">
        <v>16</v>
      </c>
      <c r="D106" s="124">
        <f>D100</f>
        <v>154</v>
      </c>
      <c r="E106" s="124"/>
      <c r="F106" s="94"/>
      <c r="G106" s="124"/>
      <c r="H106" s="125">
        <f t="shared" si="2"/>
        <v>0</v>
      </c>
    </row>
    <row r="107" spans="1:8" ht="12.75" x14ac:dyDescent="0.2">
      <c r="A107" s="144"/>
      <c r="B107" s="145"/>
      <c r="C107" s="148"/>
      <c r="D107" s="124"/>
      <c r="E107" s="124"/>
      <c r="F107" s="91"/>
      <c r="G107" s="124"/>
      <c r="H107" s="125"/>
    </row>
    <row r="108" spans="1:8" ht="47.25" customHeight="1" x14ac:dyDescent="0.2">
      <c r="A108" s="144" t="s">
        <v>18</v>
      </c>
      <c r="B108" s="145" t="s">
        <v>89</v>
      </c>
      <c r="C108" s="148"/>
      <c r="D108" s="124"/>
      <c r="E108" s="124"/>
      <c r="F108" s="91"/>
      <c r="G108" s="124"/>
      <c r="H108" s="125"/>
    </row>
    <row r="109" spans="1:8" ht="12.75" x14ac:dyDescent="0.2">
      <c r="A109" s="144"/>
      <c r="B109" s="145"/>
      <c r="C109" s="148" t="s">
        <v>16</v>
      </c>
      <c r="D109" s="124">
        <f>D100</f>
        <v>154</v>
      </c>
      <c r="E109" s="124"/>
      <c r="F109" s="94"/>
      <c r="G109" s="124"/>
      <c r="H109" s="125">
        <f>D109*F109</f>
        <v>0</v>
      </c>
    </row>
    <row r="110" spans="1:8" ht="12.75" x14ac:dyDescent="0.2">
      <c r="A110" s="144"/>
      <c r="B110" s="145"/>
      <c r="C110" s="148"/>
      <c r="D110" s="124"/>
      <c r="E110" s="124"/>
      <c r="F110" s="91"/>
      <c r="G110" s="124"/>
      <c r="H110" s="125"/>
    </row>
    <row r="111" spans="1:8" ht="13.5" thickBot="1" x14ac:dyDescent="0.25">
      <c r="A111" s="185"/>
      <c r="B111" s="169" t="s">
        <v>308</v>
      </c>
      <c r="C111" s="152"/>
      <c r="D111" s="170"/>
      <c r="E111" s="170"/>
      <c r="F111" s="101"/>
      <c r="G111" s="170"/>
      <c r="H111" s="154">
        <f>SUM(H90:H109)</f>
        <v>0</v>
      </c>
    </row>
    <row r="112" spans="1:8" ht="13.5" thickTop="1" x14ac:dyDescent="0.2">
      <c r="A112" s="185"/>
      <c r="B112" s="171"/>
      <c r="C112" s="156"/>
      <c r="D112" s="172"/>
      <c r="E112" s="172"/>
      <c r="F112" s="91"/>
      <c r="G112" s="124"/>
      <c r="H112" s="125"/>
    </row>
    <row r="113" spans="1:12" x14ac:dyDescent="0.2">
      <c r="A113" s="185"/>
      <c r="B113" s="171"/>
      <c r="C113" s="122"/>
      <c r="D113" s="186"/>
      <c r="E113" s="186"/>
      <c r="F113" s="97"/>
      <c r="G113" s="157"/>
      <c r="H113" s="187"/>
    </row>
    <row r="114" spans="1:12" x14ac:dyDescent="0.2">
      <c r="A114" s="185"/>
      <c r="B114" s="171"/>
      <c r="C114" s="122"/>
      <c r="D114" s="186"/>
      <c r="E114" s="186"/>
      <c r="F114" s="100"/>
      <c r="G114" s="158"/>
      <c r="H114" s="125"/>
    </row>
    <row r="115" spans="1:12" x14ac:dyDescent="0.2">
      <c r="A115" s="185"/>
      <c r="B115" s="171"/>
      <c r="C115" s="122"/>
      <c r="D115" s="186"/>
      <c r="E115" s="186"/>
      <c r="F115" s="97"/>
      <c r="G115" s="157"/>
      <c r="H115" s="125"/>
    </row>
    <row r="116" spans="1:12" s="175" customFormat="1" ht="12.75" x14ac:dyDescent="0.2">
      <c r="A116" s="185"/>
      <c r="B116" s="188"/>
      <c r="C116" s="156"/>
      <c r="D116" s="172"/>
      <c r="E116" s="172"/>
      <c r="F116" s="100"/>
      <c r="G116" s="158"/>
      <c r="H116" s="189"/>
      <c r="I116" s="190"/>
      <c r="J116" s="190"/>
      <c r="K116" s="190"/>
      <c r="L116" s="190"/>
    </row>
    <row r="117" spans="1:12" ht="13.5" thickBot="1" x14ac:dyDescent="0.25">
      <c r="A117" s="185"/>
      <c r="B117" s="191" t="s">
        <v>317</v>
      </c>
      <c r="C117" s="192"/>
      <c r="D117" s="193"/>
      <c r="E117" s="193"/>
      <c r="F117" s="102"/>
      <c r="G117" s="193"/>
      <c r="H117" s="194">
        <f>H111+H85+H72+H32</f>
        <v>0</v>
      </c>
      <c r="I117" s="195"/>
      <c r="J117" s="195"/>
      <c r="K117" s="195"/>
      <c r="L117" s="195"/>
    </row>
    <row r="118" spans="1:12" ht="12.75" x14ac:dyDescent="0.2">
      <c r="A118" s="185"/>
      <c r="B118" s="188"/>
      <c r="C118" s="156"/>
      <c r="D118" s="172"/>
      <c r="E118" s="172"/>
      <c r="F118" s="97"/>
      <c r="G118" s="157"/>
      <c r="H118" s="189"/>
      <c r="I118" s="195"/>
      <c r="J118" s="195"/>
      <c r="K118" s="195"/>
      <c r="L118" s="195"/>
    </row>
    <row r="119" spans="1:12" ht="12.75" x14ac:dyDescent="0.2">
      <c r="A119" s="196"/>
      <c r="B119" s="197"/>
      <c r="C119" s="198"/>
      <c r="D119" s="199"/>
      <c r="E119" s="199"/>
      <c r="F119" s="97"/>
      <c r="G119" s="157"/>
      <c r="H119" s="189"/>
      <c r="I119" s="195"/>
      <c r="J119" s="195"/>
      <c r="K119" s="195"/>
      <c r="L119" s="195"/>
    </row>
    <row r="120" spans="1:12" ht="12.75" x14ac:dyDescent="0.2">
      <c r="A120" s="196"/>
      <c r="B120" s="197"/>
      <c r="C120" s="198"/>
      <c r="D120" s="199"/>
      <c r="E120" s="200"/>
      <c r="F120" s="103"/>
      <c r="G120" s="201"/>
      <c r="H120" s="202"/>
      <c r="I120" s="195"/>
      <c r="J120" s="195"/>
      <c r="K120" s="195"/>
      <c r="L120" s="195"/>
    </row>
    <row r="121" spans="1:12" ht="12.75" x14ac:dyDescent="0.2">
      <c r="A121" s="196"/>
      <c r="B121" s="197"/>
      <c r="C121" s="198"/>
      <c r="D121" s="199"/>
      <c r="E121" s="200"/>
      <c r="F121" s="103"/>
      <c r="G121" s="201"/>
      <c r="H121" s="202"/>
      <c r="I121" s="195"/>
      <c r="J121" s="195"/>
      <c r="K121" s="195"/>
      <c r="L121" s="195"/>
    </row>
    <row r="122" spans="1:12" ht="12.75" x14ac:dyDescent="0.2">
      <c r="A122" s="196"/>
      <c r="B122" s="197"/>
      <c r="C122" s="198"/>
      <c r="D122" s="199"/>
      <c r="E122" s="200"/>
      <c r="F122" s="104"/>
      <c r="G122" s="203"/>
      <c r="H122" s="202"/>
      <c r="I122" s="195"/>
      <c r="J122" s="195"/>
      <c r="K122" s="195"/>
      <c r="L122" s="195"/>
    </row>
    <row r="123" spans="1:12" ht="12.75" x14ac:dyDescent="0.2">
      <c r="A123" s="196"/>
      <c r="B123" s="197"/>
      <c r="C123" s="198"/>
      <c r="D123" s="199"/>
      <c r="E123" s="200"/>
      <c r="I123" s="195"/>
      <c r="J123" s="195"/>
      <c r="K123" s="195"/>
      <c r="L123" s="195"/>
    </row>
    <row r="124" spans="1:12" ht="12.75" x14ac:dyDescent="0.2">
      <c r="A124" s="196"/>
      <c r="B124" s="197"/>
      <c r="C124" s="198"/>
      <c r="D124" s="199"/>
      <c r="E124" s="200"/>
      <c r="F124" s="105"/>
      <c r="G124" s="204"/>
      <c r="H124" s="202"/>
      <c r="I124" s="195"/>
      <c r="J124" s="195"/>
      <c r="K124" s="195"/>
      <c r="L124" s="195"/>
    </row>
    <row r="125" spans="1:12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1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1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1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1" ht="12.75" x14ac:dyDescent="0.2">
      <c r="A356" s="196"/>
      <c r="B356" s="197"/>
      <c r="C356" s="198"/>
      <c r="D356" s="199"/>
      <c r="E356" s="200"/>
      <c r="F356" s="106"/>
      <c r="G356" s="205"/>
      <c r="H356" s="206"/>
      <c r="I356" s="195"/>
      <c r="J356" s="195"/>
      <c r="K356" s="195"/>
    </row>
    <row r="357" spans="1:11" ht="12.75" x14ac:dyDescent="0.2">
      <c r="A357" s="196"/>
      <c r="B357" s="197"/>
      <c r="C357" s="198"/>
      <c r="D357" s="199"/>
      <c r="E357" s="200"/>
      <c r="F357" s="106"/>
      <c r="G357" s="205"/>
      <c r="H357" s="206"/>
      <c r="I357" s="195"/>
      <c r="J357" s="195"/>
      <c r="K357" s="195"/>
    </row>
    <row r="358" spans="1:11" ht="12.75" x14ac:dyDescent="0.2">
      <c r="A358" s="196"/>
      <c r="B358" s="197"/>
      <c r="C358" s="198"/>
      <c r="D358" s="199"/>
      <c r="E358" s="200"/>
      <c r="F358" s="106"/>
      <c r="G358" s="205"/>
      <c r="H358" s="206"/>
      <c r="I358" s="195"/>
      <c r="J358" s="195"/>
      <c r="K358" s="195"/>
    </row>
    <row r="359" spans="1:11" ht="12.75" x14ac:dyDescent="0.2">
      <c r="A359" s="196"/>
      <c r="B359" s="197"/>
      <c r="C359" s="198"/>
      <c r="D359" s="199"/>
      <c r="E359" s="200"/>
    </row>
    <row r="360" spans="1:11" ht="12.75" x14ac:dyDescent="0.2">
      <c r="A360" s="196"/>
      <c r="B360" s="197"/>
      <c r="C360" s="198"/>
      <c r="D360" s="199"/>
      <c r="E360" s="200"/>
    </row>
    <row r="361" spans="1:11" ht="12.75" x14ac:dyDescent="0.2">
      <c r="A361" s="196"/>
      <c r="B361" s="197"/>
      <c r="C361" s="198"/>
      <c r="D361" s="199"/>
      <c r="E361" s="200"/>
    </row>
    <row r="362" spans="1:11" ht="12.75" x14ac:dyDescent="0.2">
      <c r="A362" s="196"/>
      <c r="B362" s="197"/>
      <c r="C362" s="198"/>
      <c r="D362" s="199"/>
      <c r="E362" s="200"/>
    </row>
    <row r="363" spans="1:11" ht="12.75" x14ac:dyDescent="0.2">
      <c r="A363" s="196"/>
      <c r="B363" s="197"/>
      <c r="C363" s="198"/>
      <c r="D363" s="199"/>
      <c r="E363" s="200"/>
    </row>
    <row r="364" spans="1:11" ht="12.75" x14ac:dyDescent="0.2">
      <c r="A364" s="196"/>
      <c r="B364" s="197"/>
      <c r="C364" s="198"/>
      <c r="D364" s="199"/>
      <c r="E364" s="200"/>
    </row>
    <row r="365" spans="1:11" ht="12.75" x14ac:dyDescent="0.2">
      <c r="A365" s="196"/>
      <c r="B365" s="197"/>
      <c r="C365" s="198"/>
      <c r="D365" s="199"/>
      <c r="E365" s="200"/>
    </row>
    <row r="366" spans="1:11" ht="12.75" x14ac:dyDescent="0.2">
      <c r="A366" s="196"/>
      <c r="B366" s="197"/>
      <c r="C366" s="198"/>
      <c r="D366" s="199"/>
      <c r="E366" s="200"/>
    </row>
    <row r="367" spans="1:11" ht="12.75" x14ac:dyDescent="0.2">
      <c r="A367" s="196"/>
      <c r="B367" s="197"/>
      <c r="C367" s="198"/>
      <c r="D367" s="199"/>
      <c r="E367" s="200"/>
    </row>
    <row r="368" spans="1:11" ht="12.75" x14ac:dyDescent="0.2">
      <c r="A368" s="196"/>
      <c r="B368" s="197"/>
      <c r="C368" s="198"/>
      <c r="D368" s="199"/>
      <c r="E368" s="200"/>
    </row>
    <row r="369" spans="1:14" ht="12.75" x14ac:dyDescent="0.2">
      <c r="A369" s="196"/>
      <c r="B369" s="197"/>
      <c r="C369" s="198"/>
      <c r="D369" s="199"/>
      <c r="E369" s="200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196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196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196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207"/>
      <c r="B1094" s="197"/>
      <c r="C1094" s="198"/>
      <c r="D1094" s="199"/>
      <c r="E1094" s="200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207"/>
      <c r="B1095" s="197"/>
      <c r="C1095" s="198"/>
      <c r="D1095" s="199"/>
      <c r="E1095" s="200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207"/>
      <c r="B1096" s="197"/>
      <c r="C1096" s="198"/>
      <c r="D1096" s="199"/>
      <c r="E1096" s="200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  <row r="1546" spans="1:14" s="119" customFormat="1" ht="12.75" x14ac:dyDescent="0.2">
      <c r="A1546" s="114"/>
      <c r="B1546" s="208"/>
      <c r="C1546" s="165"/>
      <c r="D1546" s="166"/>
      <c r="E1546" s="209"/>
      <c r="F1546" s="90"/>
      <c r="H1546" s="120"/>
      <c r="I1546" s="1"/>
      <c r="J1546" s="1"/>
      <c r="K1546" s="1"/>
      <c r="L1546" s="1"/>
      <c r="M1546" s="1"/>
      <c r="N1546" s="1"/>
    </row>
    <row r="1547" spans="1:14" s="119" customFormat="1" ht="12.75" x14ac:dyDescent="0.2">
      <c r="A1547" s="114"/>
      <c r="B1547" s="208"/>
      <c r="C1547" s="165"/>
      <c r="D1547" s="166"/>
      <c r="E1547" s="209"/>
      <c r="F1547" s="90"/>
      <c r="H1547" s="120"/>
      <c r="I1547" s="1"/>
      <c r="J1547" s="1"/>
      <c r="K1547" s="1"/>
      <c r="L1547" s="1"/>
      <c r="M1547" s="1"/>
      <c r="N1547" s="1"/>
    </row>
    <row r="1548" spans="1:14" s="119" customFormat="1" ht="12.75" x14ac:dyDescent="0.2">
      <c r="A1548" s="114"/>
      <c r="B1548" s="208"/>
      <c r="C1548" s="165"/>
      <c r="D1548" s="166"/>
      <c r="E1548" s="209"/>
      <c r="F1548" s="90"/>
      <c r="H1548" s="120"/>
      <c r="I1548" s="1"/>
      <c r="J1548" s="1"/>
      <c r="K1548" s="1"/>
      <c r="L1548" s="1"/>
      <c r="M1548" s="1"/>
      <c r="N1548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45"/>
  <sheetViews>
    <sheetView view="pageBreakPreview" topLeftCell="A94" zoomScaleNormal="100" zoomScaleSheetLayoutView="100" workbookViewId="0">
      <selection activeCell="B106" sqref="B106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177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100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5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5.5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 t="s">
        <v>106</v>
      </c>
      <c r="C17" s="148" t="s">
        <v>9</v>
      </c>
      <c r="D17" s="124">
        <v>1</v>
      </c>
      <c r="E17" s="124"/>
      <c r="F17" s="94"/>
      <c r="G17" s="124"/>
      <c r="H17" s="125">
        <f>D17*F17</f>
        <v>0</v>
      </c>
    </row>
    <row r="18" spans="1:8" s="141" customFormat="1" x14ac:dyDescent="0.2">
      <c r="A18" s="144"/>
      <c r="B18" s="145" t="s">
        <v>92</v>
      </c>
      <c r="C18" s="148" t="s">
        <v>9</v>
      </c>
      <c r="D18" s="124">
        <v>1</v>
      </c>
      <c r="E18" s="124"/>
      <c r="F18" s="94"/>
      <c r="G18" s="124"/>
      <c r="H18" s="125">
        <f>D18*F18</f>
        <v>0</v>
      </c>
    </row>
    <row r="19" spans="1:8" s="141" customFormat="1" x14ac:dyDescent="0.2">
      <c r="A19" s="144"/>
      <c r="B19" s="145"/>
      <c r="C19" s="148"/>
      <c r="D19" s="124"/>
      <c r="E19" s="124"/>
      <c r="F19" s="107"/>
      <c r="G19" s="124"/>
      <c r="H19" s="125"/>
    </row>
    <row r="20" spans="1:8" s="141" customFormat="1" ht="76.5" x14ac:dyDescent="0.2">
      <c r="A20" s="144" t="s">
        <v>14</v>
      </c>
      <c r="B20" s="145" t="s">
        <v>74</v>
      </c>
      <c r="C20" s="148"/>
      <c r="D20" s="124"/>
      <c r="E20" s="124"/>
      <c r="F20" s="107"/>
      <c r="H20" s="147"/>
    </row>
    <row r="21" spans="1:8" s="141" customFormat="1" x14ac:dyDescent="0.2">
      <c r="A21" s="144"/>
      <c r="B21" s="145" t="s">
        <v>35</v>
      </c>
      <c r="C21" s="148" t="s">
        <v>9</v>
      </c>
      <c r="D21" s="124">
        <f>D16</f>
        <v>1</v>
      </c>
      <c r="E21" s="124"/>
      <c r="F21" s="94"/>
      <c r="H21" s="125">
        <f>D21*F21</f>
        <v>0</v>
      </c>
    </row>
    <row r="22" spans="1:8" s="141" customFormat="1" x14ac:dyDescent="0.2">
      <c r="A22" s="144"/>
      <c r="B22" s="145" t="s">
        <v>106</v>
      </c>
      <c r="C22" s="148" t="s">
        <v>9</v>
      </c>
      <c r="D22" s="124">
        <f>+D17</f>
        <v>1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92</v>
      </c>
      <c r="C23" s="148" t="s">
        <v>9</v>
      </c>
      <c r="D23" s="124">
        <f>+D18</f>
        <v>1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57" customHeight="1" x14ac:dyDescent="0.2">
      <c r="A25" s="144" t="s">
        <v>15</v>
      </c>
      <c r="B25" s="145" t="s">
        <v>215</v>
      </c>
      <c r="C25" s="148"/>
      <c r="D25" s="149"/>
      <c r="E25" s="149"/>
      <c r="F25" s="91"/>
      <c r="G25" s="124"/>
      <c r="H25" s="125"/>
    </row>
    <row r="26" spans="1:8" s="141" customFormat="1" x14ac:dyDescent="0.2">
      <c r="A26" s="144"/>
      <c r="B26" s="145" t="s">
        <v>38</v>
      </c>
      <c r="C26" s="148" t="s">
        <v>13</v>
      </c>
      <c r="D26" s="124">
        <f>D10*2</f>
        <v>200</v>
      </c>
      <c r="E26" s="124"/>
      <c r="F26" s="94"/>
      <c r="G26" s="124"/>
      <c r="H26" s="125">
        <f>D26*F26</f>
        <v>0</v>
      </c>
    </row>
    <row r="27" spans="1:8" s="141" customFormat="1" x14ac:dyDescent="0.2">
      <c r="A27" s="144"/>
      <c r="B27" s="145" t="s">
        <v>40</v>
      </c>
      <c r="C27" s="148" t="s">
        <v>13</v>
      </c>
      <c r="D27" s="124">
        <f>+D26</f>
        <v>200</v>
      </c>
      <c r="E27" s="124"/>
      <c r="F27" s="94"/>
      <c r="G27" s="124"/>
      <c r="H27" s="125">
        <f>D27*F27</f>
        <v>0</v>
      </c>
    </row>
    <row r="28" spans="1:8" s="141" customFormat="1" x14ac:dyDescent="0.2">
      <c r="A28" s="144"/>
      <c r="B28" s="145"/>
      <c r="C28" s="148"/>
      <c r="D28" s="124"/>
      <c r="E28" s="124"/>
      <c r="F28" s="91"/>
      <c r="G28" s="124"/>
      <c r="H28" s="125"/>
    </row>
    <row r="29" spans="1:8" s="141" customFormat="1" ht="30" customHeight="1" x14ac:dyDescent="0.2">
      <c r="A29" s="144" t="s">
        <v>17</v>
      </c>
      <c r="B29" s="150" t="s">
        <v>69</v>
      </c>
      <c r="F29" s="107"/>
    </row>
    <row r="30" spans="1:8" s="141" customFormat="1" x14ac:dyDescent="0.2">
      <c r="A30" s="144"/>
      <c r="B30" s="150"/>
      <c r="C30" s="148" t="s">
        <v>23</v>
      </c>
      <c r="D30" s="240">
        <v>2</v>
      </c>
      <c r="E30" s="240"/>
      <c r="F30" s="94"/>
      <c r="G30" s="124"/>
      <c r="H30" s="125">
        <f>D30*F30</f>
        <v>0</v>
      </c>
    </row>
    <row r="31" spans="1:8" s="141" customFormat="1" x14ac:dyDescent="0.2">
      <c r="A31" s="144"/>
      <c r="B31" s="145"/>
      <c r="C31" s="148"/>
      <c r="D31" s="124"/>
      <c r="E31" s="124"/>
      <c r="F31" s="91"/>
      <c r="G31" s="124"/>
      <c r="H31" s="125"/>
    </row>
    <row r="32" spans="1:8" ht="13.5" thickBot="1" x14ac:dyDescent="0.25">
      <c r="A32" s="144"/>
      <c r="B32" s="234" t="s">
        <v>322</v>
      </c>
      <c r="C32" s="152"/>
      <c r="D32" s="153"/>
      <c r="E32" s="153"/>
      <c r="F32" s="96"/>
      <c r="G32" s="153"/>
      <c r="H32" s="154">
        <f>SUM(H10:H31)</f>
        <v>0</v>
      </c>
    </row>
    <row r="33" spans="1:8" ht="13.5" thickTop="1" x14ac:dyDescent="0.2">
      <c r="A33" s="144"/>
      <c r="B33" s="155"/>
      <c r="C33" s="156"/>
      <c r="D33" s="157"/>
      <c r="E33" s="157"/>
      <c r="F33" s="91"/>
      <c r="G33" s="124"/>
      <c r="H33" s="135"/>
    </row>
    <row r="34" spans="1:8" s="159" customFormat="1" ht="12.75" x14ac:dyDescent="0.2">
      <c r="A34" s="121" t="s">
        <v>30</v>
      </c>
      <c r="B34" s="121" t="s">
        <v>36</v>
      </c>
      <c r="C34" s="156"/>
      <c r="D34" s="158"/>
      <c r="E34" s="158"/>
      <c r="F34" s="91"/>
      <c r="G34" s="124"/>
      <c r="H34" s="125"/>
    </row>
    <row r="35" spans="1:8" s="141" customFormat="1" x14ac:dyDescent="0.2">
      <c r="A35" s="144"/>
      <c r="B35" s="160"/>
      <c r="C35" s="148"/>
      <c r="D35" s="124"/>
      <c r="E35" s="124"/>
      <c r="F35" s="91"/>
      <c r="G35" s="124"/>
      <c r="H35" s="125"/>
    </row>
    <row r="36" spans="1:8" s="141" customFormat="1" ht="25.5" x14ac:dyDescent="0.2">
      <c r="A36" s="144" t="s">
        <v>1</v>
      </c>
      <c r="B36" s="145" t="s">
        <v>45</v>
      </c>
      <c r="F36" s="107"/>
    </row>
    <row r="37" spans="1:8" s="141" customFormat="1" x14ac:dyDescent="0.2">
      <c r="A37" s="144"/>
      <c r="B37" s="145"/>
      <c r="C37" s="148" t="s">
        <v>12</v>
      </c>
      <c r="D37" s="124">
        <v>29</v>
      </c>
      <c r="E37" s="124"/>
      <c r="F37" s="94"/>
      <c r="G37" s="124"/>
      <c r="H37" s="125">
        <f>D37*F37</f>
        <v>0</v>
      </c>
    </row>
    <row r="38" spans="1:8" s="141" customFormat="1" x14ac:dyDescent="0.2">
      <c r="A38" s="144"/>
      <c r="B38" s="160"/>
      <c r="C38" s="148"/>
      <c r="D38" s="124"/>
      <c r="E38" s="124"/>
      <c r="F38" s="91"/>
      <c r="G38" s="124"/>
      <c r="H38" s="125"/>
    </row>
    <row r="39" spans="1:8" ht="25.5" x14ac:dyDescent="0.2">
      <c r="A39" s="144" t="s">
        <v>10</v>
      </c>
      <c r="B39" s="145" t="s">
        <v>90</v>
      </c>
      <c r="C39" s="148"/>
      <c r="D39" s="124"/>
      <c r="E39" s="124"/>
      <c r="F39" s="91"/>
      <c r="G39" s="124"/>
      <c r="H39" s="125"/>
    </row>
    <row r="40" spans="1:8" ht="12.75" x14ac:dyDescent="0.2">
      <c r="A40" s="144"/>
      <c r="B40" s="145" t="s">
        <v>65</v>
      </c>
      <c r="C40" s="148"/>
      <c r="D40" s="124"/>
      <c r="E40" s="124"/>
      <c r="F40" s="91"/>
      <c r="G40" s="124"/>
      <c r="H40" s="125"/>
    </row>
    <row r="41" spans="1:8" ht="12.75" x14ac:dyDescent="0.2">
      <c r="A41" s="144"/>
      <c r="B41" s="161" t="s">
        <v>216</v>
      </c>
      <c r="C41" s="148" t="s">
        <v>12</v>
      </c>
      <c r="D41" s="124">
        <v>162</v>
      </c>
      <c r="E41" s="124"/>
      <c r="F41" s="94"/>
      <c r="G41" s="124"/>
      <c r="H41" s="125">
        <f t="shared" ref="H41:H43" si="0">D41*F41</f>
        <v>0</v>
      </c>
    </row>
    <row r="42" spans="1:8" ht="12.75" x14ac:dyDescent="0.2">
      <c r="A42" s="144"/>
      <c r="B42" s="145" t="s">
        <v>66</v>
      </c>
      <c r="C42" s="148"/>
      <c r="D42" s="124"/>
      <c r="E42" s="124"/>
      <c r="F42" s="91"/>
      <c r="G42" s="124"/>
      <c r="H42" s="125"/>
    </row>
    <row r="43" spans="1:8" ht="12.75" x14ac:dyDescent="0.2">
      <c r="A43" s="144"/>
      <c r="B43" s="161" t="s">
        <v>217</v>
      </c>
      <c r="C43" s="148" t="s">
        <v>12</v>
      </c>
      <c r="D43" s="124">
        <v>3</v>
      </c>
      <c r="E43" s="124"/>
      <c r="F43" s="94"/>
      <c r="G43" s="124"/>
      <c r="H43" s="125">
        <f t="shared" si="0"/>
        <v>0</v>
      </c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25.5" x14ac:dyDescent="0.2">
      <c r="A45" s="144" t="s">
        <v>11</v>
      </c>
      <c r="B45" s="145" t="s">
        <v>198</v>
      </c>
      <c r="C45" s="148"/>
      <c r="D45" s="124"/>
      <c r="E45" s="124"/>
      <c r="F45" s="91"/>
      <c r="G45" s="124"/>
      <c r="H45" s="125"/>
    </row>
    <row r="46" spans="1:8" ht="12.75" x14ac:dyDescent="0.2">
      <c r="A46" s="144"/>
      <c r="B46" s="145" t="s">
        <v>70</v>
      </c>
      <c r="C46" s="148" t="s">
        <v>12</v>
      </c>
      <c r="D46" s="124">
        <v>2</v>
      </c>
      <c r="E46" s="124"/>
      <c r="F46" s="94"/>
      <c r="G46" s="124"/>
      <c r="H46" s="125">
        <f t="shared" ref="H46" si="1">D46*F46</f>
        <v>0</v>
      </c>
    </row>
    <row r="47" spans="1:8" ht="12.75" x14ac:dyDescent="0.2">
      <c r="A47" s="144"/>
      <c r="B47" s="161"/>
      <c r="C47" s="148"/>
      <c r="D47" s="124"/>
      <c r="E47" s="124"/>
      <c r="F47" s="91"/>
      <c r="G47" s="124"/>
      <c r="H47" s="125"/>
    </row>
    <row r="48" spans="1:8" ht="12.75" x14ac:dyDescent="0.2">
      <c r="A48" s="144"/>
      <c r="B48" s="161"/>
      <c r="C48" s="148"/>
      <c r="D48" s="124"/>
      <c r="E48" s="124"/>
      <c r="F48" s="91"/>
      <c r="G48" s="124"/>
      <c r="H48" s="125"/>
    </row>
    <row r="49" spans="1:8" ht="12.75" x14ac:dyDescent="0.2">
      <c r="A49" s="144" t="s">
        <v>14</v>
      </c>
      <c r="B49" s="145" t="s">
        <v>21</v>
      </c>
      <c r="C49" s="148"/>
      <c r="D49" s="124"/>
      <c r="E49" s="124"/>
      <c r="F49" s="91"/>
      <c r="G49" s="124"/>
      <c r="H49" s="125"/>
    </row>
    <row r="50" spans="1:8" ht="12.75" x14ac:dyDescent="0.2">
      <c r="A50" s="144"/>
      <c r="B50" s="164" t="s">
        <v>218</v>
      </c>
      <c r="C50" s="148" t="s">
        <v>13</v>
      </c>
      <c r="D50" s="268">
        <v>80</v>
      </c>
      <c r="E50" s="124"/>
      <c r="F50" s="94"/>
      <c r="G50" s="124"/>
      <c r="H50" s="125">
        <f t="shared" ref="H50" si="2">D50*F50</f>
        <v>0</v>
      </c>
    </row>
    <row r="51" spans="1:8" ht="12.75" x14ac:dyDescent="0.2">
      <c r="A51" s="144"/>
      <c r="B51" s="164"/>
      <c r="C51" s="148"/>
      <c r="D51" s="124"/>
      <c r="E51" s="124"/>
      <c r="F51" s="91"/>
      <c r="G51" s="124"/>
      <c r="H51" s="125"/>
    </row>
    <row r="52" spans="1:8" ht="63.75" x14ac:dyDescent="0.2">
      <c r="A52" s="144" t="s">
        <v>15</v>
      </c>
      <c r="B52" s="145" t="s">
        <v>81</v>
      </c>
    </row>
    <row r="53" spans="1:8" ht="12.75" x14ac:dyDescent="0.2">
      <c r="A53" s="144"/>
      <c r="B53" s="145"/>
      <c r="C53" s="148" t="s">
        <v>12</v>
      </c>
      <c r="D53" s="124">
        <v>9</v>
      </c>
      <c r="E53" s="124"/>
      <c r="F53" s="94"/>
      <c r="G53" s="124"/>
      <c r="H53" s="125">
        <f>D53*F53</f>
        <v>0</v>
      </c>
    </row>
    <row r="54" spans="1:8" ht="12.75" x14ac:dyDescent="0.2">
      <c r="B54" s="145"/>
      <c r="C54" s="148"/>
      <c r="D54" s="124"/>
      <c r="E54" s="124"/>
      <c r="F54" s="91"/>
      <c r="G54" s="124"/>
      <c r="H54" s="125"/>
    </row>
    <row r="55" spans="1:8" ht="47.25" customHeight="1" x14ac:dyDescent="0.2">
      <c r="A55" s="144" t="s">
        <v>17</v>
      </c>
      <c r="B55" s="145" t="s">
        <v>51</v>
      </c>
      <c r="C55" s="148"/>
      <c r="D55" s="124"/>
      <c r="E55" s="124"/>
      <c r="F55" s="91"/>
      <c r="G55" s="124"/>
      <c r="H55" s="125"/>
    </row>
    <row r="56" spans="1:8" ht="12.75" x14ac:dyDescent="0.2">
      <c r="A56" s="144"/>
      <c r="B56" s="145"/>
      <c r="C56" s="148" t="s">
        <v>12</v>
      </c>
      <c r="D56" s="124">
        <v>45</v>
      </c>
      <c r="E56" s="124"/>
      <c r="F56" s="94"/>
      <c r="G56" s="124"/>
      <c r="H56" s="125">
        <f>D56*F56</f>
        <v>0</v>
      </c>
    </row>
    <row r="57" spans="1:8" ht="12.75" x14ac:dyDescent="0.2">
      <c r="A57" s="144"/>
      <c r="B57" s="164"/>
      <c r="C57" s="148"/>
      <c r="D57" s="124"/>
      <c r="E57" s="124"/>
      <c r="F57" s="91"/>
      <c r="G57" s="124"/>
      <c r="H57" s="125"/>
    </row>
    <row r="58" spans="1:8" ht="58.5" customHeight="1" x14ac:dyDescent="0.2">
      <c r="A58" s="144" t="s">
        <v>18</v>
      </c>
      <c r="B58" s="145" t="s">
        <v>49</v>
      </c>
      <c r="C58" s="165"/>
      <c r="D58" s="166"/>
      <c r="E58" s="166"/>
      <c r="F58" s="91"/>
      <c r="G58" s="124"/>
      <c r="H58" s="125"/>
    </row>
    <row r="59" spans="1:8" ht="12.75" x14ac:dyDescent="0.2">
      <c r="A59" s="144"/>
      <c r="B59" s="145"/>
      <c r="C59" s="148" t="s">
        <v>12</v>
      </c>
      <c r="D59" s="124">
        <v>105</v>
      </c>
      <c r="E59" s="124"/>
      <c r="F59" s="94"/>
      <c r="G59" s="124"/>
      <c r="H59" s="125">
        <f>D59*F59</f>
        <v>0</v>
      </c>
    </row>
    <row r="60" spans="1:8" ht="12.75" x14ac:dyDescent="0.2">
      <c r="A60" s="144"/>
      <c r="B60" s="145"/>
      <c r="C60" s="148"/>
      <c r="D60" s="124"/>
      <c r="E60" s="124"/>
      <c r="F60" s="91"/>
      <c r="G60" s="124"/>
      <c r="H60" s="125"/>
    </row>
    <row r="61" spans="1:8" ht="12.75" x14ac:dyDescent="0.2">
      <c r="A61" s="144" t="s">
        <v>19</v>
      </c>
      <c r="B61" s="145" t="s">
        <v>64</v>
      </c>
      <c r="C61" s="148"/>
      <c r="D61" s="124"/>
      <c r="E61" s="124"/>
      <c r="F61" s="91"/>
      <c r="G61" s="124"/>
      <c r="H61" s="125"/>
    </row>
    <row r="62" spans="1:8" ht="12.75" x14ac:dyDescent="0.2">
      <c r="A62" s="144"/>
      <c r="B62" s="145"/>
      <c r="C62" s="148" t="s">
        <v>12</v>
      </c>
      <c r="D62" s="124">
        <v>50</v>
      </c>
      <c r="E62" s="124"/>
      <c r="F62" s="94"/>
      <c r="G62" s="124"/>
      <c r="H62" s="125">
        <f>D62*F62</f>
        <v>0</v>
      </c>
    </row>
    <row r="63" spans="1:8" ht="12.75" x14ac:dyDescent="0.2">
      <c r="A63" s="144"/>
      <c r="B63" s="145"/>
      <c r="C63" s="148"/>
      <c r="D63" s="124"/>
      <c r="E63" s="124"/>
      <c r="F63" s="91"/>
      <c r="G63" s="124"/>
      <c r="H63" s="125"/>
    </row>
    <row r="64" spans="1:8" s="167" customFormat="1" ht="45" customHeight="1" x14ac:dyDescent="0.2">
      <c r="A64" s="144" t="s">
        <v>20</v>
      </c>
      <c r="B64" s="145" t="s">
        <v>67</v>
      </c>
      <c r="C64" s="148"/>
      <c r="D64" s="124"/>
      <c r="E64" s="124"/>
      <c r="F64" s="91"/>
      <c r="G64" s="124"/>
      <c r="H64" s="125"/>
    </row>
    <row r="65" spans="1:8" s="167" customFormat="1" ht="12.75" x14ac:dyDescent="0.2">
      <c r="A65" s="144"/>
      <c r="B65" s="145"/>
      <c r="C65" s="148" t="s">
        <v>12</v>
      </c>
      <c r="D65" s="124">
        <v>10</v>
      </c>
      <c r="E65" s="124"/>
      <c r="F65" s="94"/>
      <c r="G65" s="124"/>
      <c r="H65" s="125">
        <f>D65*F65</f>
        <v>0</v>
      </c>
    </row>
    <row r="66" spans="1:8" s="167" customFormat="1" ht="12.75" x14ac:dyDescent="0.2">
      <c r="A66" s="144"/>
      <c r="B66" s="145"/>
      <c r="C66" s="148"/>
      <c r="D66" s="124"/>
      <c r="E66" s="124"/>
      <c r="F66" s="91"/>
      <c r="G66" s="124"/>
      <c r="H66" s="125"/>
    </row>
    <row r="67" spans="1:8" s="167" customFormat="1" ht="30.75" customHeight="1" x14ac:dyDescent="0.2">
      <c r="A67" s="144" t="s">
        <v>25</v>
      </c>
      <c r="B67" s="145" t="s">
        <v>46</v>
      </c>
      <c r="C67" s="148"/>
      <c r="D67" s="124"/>
      <c r="E67" s="124"/>
      <c r="F67" s="91"/>
      <c r="G67" s="124"/>
      <c r="H67" s="125"/>
    </row>
    <row r="68" spans="1:8" s="167" customFormat="1" ht="12.75" x14ac:dyDescent="0.2">
      <c r="B68" s="241" t="s">
        <v>219</v>
      </c>
      <c r="C68" s="148"/>
      <c r="D68" s="149"/>
      <c r="E68" s="124"/>
      <c r="F68" s="91"/>
      <c r="G68" s="124"/>
      <c r="H68" s="125"/>
    </row>
    <row r="69" spans="1:8" s="167" customFormat="1" ht="12.75" x14ac:dyDescent="0.2">
      <c r="B69" s="241"/>
      <c r="C69" s="148" t="s">
        <v>13</v>
      </c>
      <c r="D69" s="124">
        <f>29/0.2</f>
        <v>145</v>
      </c>
      <c r="E69" s="124"/>
      <c r="F69" s="94"/>
      <c r="G69" s="124"/>
      <c r="H69" s="125">
        <f>D69*F69</f>
        <v>0</v>
      </c>
    </row>
    <row r="70" spans="1:8" s="167" customFormat="1" ht="12.75" x14ac:dyDescent="0.2">
      <c r="B70" s="145"/>
      <c r="C70" s="148"/>
      <c r="D70" s="124"/>
      <c r="E70" s="124"/>
      <c r="F70" s="91"/>
      <c r="G70" s="124"/>
      <c r="H70" s="125"/>
    </row>
    <row r="71" spans="1:8" ht="34.5" customHeight="1" x14ac:dyDescent="0.2">
      <c r="A71" s="144" t="s">
        <v>26</v>
      </c>
      <c r="B71" s="145" t="s">
        <v>47</v>
      </c>
      <c r="C71" s="148"/>
      <c r="D71" s="124"/>
      <c r="E71" s="124"/>
      <c r="F71" s="91"/>
      <c r="G71" s="124"/>
      <c r="H71" s="125"/>
    </row>
    <row r="72" spans="1:8" ht="12.75" x14ac:dyDescent="0.2">
      <c r="A72" s="144"/>
      <c r="B72" s="145"/>
      <c r="C72" s="148" t="s">
        <v>13</v>
      </c>
      <c r="D72" s="124">
        <f>D69</f>
        <v>145</v>
      </c>
      <c r="E72" s="149"/>
      <c r="F72" s="94"/>
      <c r="G72" s="124"/>
      <c r="H72" s="125">
        <f>D72*F72</f>
        <v>0</v>
      </c>
    </row>
    <row r="73" spans="1:8" ht="12.75" x14ac:dyDescent="0.2">
      <c r="A73" s="144"/>
      <c r="B73" s="145"/>
      <c r="C73" s="148"/>
      <c r="D73" s="124"/>
      <c r="E73" s="149"/>
      <c r="F73" s="91"/>
      <c r="G73" s="124"/>
      <c r="H73" s="125"/>
    </row>
    <row r="74" spans="1:8" ht="13.5" thickBot="1" x14ac:dyDescent="0.25">
      <c r="A74" s="144"/>
      <c r="B74" s="169" t="s">
        <v>321</v>
      </c>
      <c r="C74" s="152"/>
      <c r="D74" s="170"/>
      <c r="E74" s="170"/>
      <c r="F74" s="96"/>
      <c r="G74" s="153"/>
      <c r="H74" s="154">
        <f>SUM(H37:H73)</f>
        <v>0</v>
      </c>
    </row>
    <row r="75" spans="1:8" ht="13.5" thickTop="1" x14ac:dyDescent="0.2">
      <c r="A75" s="144"/>
      <c r="B75" s="171"/>
      <c r="C75" s="156"/>
      <c r="D75" s="172"/>
      <c r="E75" s="172"/>
      <c r="F75" s="97"/>
      <c r="G75" s="157"/>
      <c r="H75" s="135"/>
    </row>
    <row r="76" spans="1:8" ht="12.75" x14ac:dyDescent="0.2">
      <c r="A76" s="144"/>
      <c r="B76" s="171"/>
      <c r="C76" s="156"/>
      <c r="D76" s="172"/>
      <c r="E76" s="172"/>
      <c r="F76" s="97"/>
      <c r="G76" s="157"/>
      <c r="H76" s="135"/>
    </row>
    <row r="77" spans="1:8" s="175" customFormat="1" ht="12.75" x14ac:dyDescent="0.2">
      <c r="A77" s="173" t="s">
        <v>31</v>
      </c>
      <c r="B77" s="174" t="s">
        <v>28</v>
      </c>
      <c r="C77" s="148"/>
      <c r="D77" s="149"/>
      <c r="E77" s="149"/>
      <c r="F77" s="91"/>
      <c r="G77" s="124"/>
      <c r="H77" s="125"/>
    </row>
    <row r="78" spans="1:8" ht="15.75" x14ac:dyDescent="0.2">
      <c r="A78" s="176"/>
      <c r="B78" s="177"/>
      <c r="C78" s="148"/>
      <c r="D78" s="149"/>
      <c r="E78" s="149"/>
      <c r="F78" s="91"/>
      <c r="G78" s="124"/>
      <c r="H78" s="125"/>
    </row>
    <row r="79" spans="1:8" ht="69" customHeight="1" x14ac:dyDescent="0.2">
      <c r="A79" s="178" t="s">
        <v>1</v>
      </c>
      <c r="B79" s="145" t="s">
        <v>85</v>
      </c>
    </row>
    <row r="80" spans="1:8" ht="12.75" x14ac:dyDescent="0.2">
      <c r="A80" s="178"/>
      <c r="B80" s="145"/>
      <c r="C80" s="148" t="s">
        <v>16</v>
      </c>
      <c r="D80" s="124">
        <f>D10</f>
        <v>100</v>
      </c>
      <c r="E80" s="124"/>
      <c r="F80" s="94"/>
      <c r="G80" s="124"/>
      <c r="H80" s="125">
        <f>D80*F80</f>
        <v>0</v>
      </c>
    </row>
    <row r="81" spans="1:14" ht="12.75" x14ac:dyDescent="0.2">
      <c r="A81" s="144"/>
      <c r="B81" s="145"/>
      <c r="C81" s="148"/>
      <c r="D81" s="124"/>
      <c r="E81" s="124"/>
      <c r="F81" s="91"/>
      <c r="G81" s="124"/>
      <c r="H81" s="125"/>
    </row>
    <row r="82" spans="1:14" ht="120" customHeight="1" x14ac:dyDescent="0.2">
      <c r="A82" s="144" t="s">
        <v>10</v>
      </c>
      <c r="B82" s="145" t="s">
        <v>220</v>
      </c>
      <c r="C82" s="148"/>
      <c r="D82" s="124"/>
      <c r="E82" s="124"/>
      <c r="F82" s="98"/>
      <c r="G82" s="179"/>
      <c r="H82" s="125"/>
    </row>
    <row r="83" spans="1:14" x14ac:dyDescent="0.2">
      <c r="A83" s="144"/>
      <c r="B83" s="145" t="s">
        <v>37</v>
      </c>
      <c r="E83" s="124"/>
      <c r="F83" s="91"/>
      <c r="G83" s="124"/>
      <c r="H83" s="125"/>
    </row>
    <row r="84" spans="1:14" ht="12.75" x14ac:dyDescent="0.2">
      <c r="A84" s="144"/>
      <c r="B84" s="145"/>
      <c r="C84" s="148" t="s">
        <v>9</v>
      </c>
      <c r="D84" s="124">
        <v>5</v>
      </c>
      <c r="E84" s="124"/>
      <c r="F84" s="94"/>
      <c r="G84" s="124"/>
      <c r="H84" s="125">
        <f>D84*F84</f>
        <v>0</v>
      </c>
    </row>
    <row r="85" spans="1:14" ht="12.75" x14ac:dyDescent="0.2">
      <c r="A85" s="144"/>
      <c r="B85" s="145"/>
      <c r="C85" s="148"/>
      <c r="D85" s="124"/>
      <c r="E85" s="124"/>
      <c r="F85" s="91"/>
      <c r="G85" s="124"/>
      <c r="H85" s="125"/>
    </row>
    <row r="86" spans="1:14" ht="13.5" thickBot="1" x14ac:dyDescent="0.25">
      <c r="A86" s="144"/>
      <c r="B86" s="169" t="s">
        <v>320</v>
      </c>
      <c r="C86" s="152"/>
      <c r="D86" s="170"/>
      <c r="E86" s="170"/>
      <c r="F86" s="96"/>
      <c r="G86" s="153"/>
      <c r="H86" s="154">
        <f>SUM(H80:H85)</f>
        <v>0</v>
      </c>
    </row>
    <row r="87" spans="1:14" ht="13.5" thickTop="1" x14ac:dyDescent="0.2">
      <c r="A87" s="144"/>
      <c r="B87" s="171"/>
      <c r="C87" s="156"/>
      <c r="D87" s="172"/>
      <c r="E87" s="172"/>
      <c r="F87" s="97"/>
      <c r="G87" s="157"/>
      <c r="H87" s="135"/>
    </row>
    <row r="88" spans="1:14" s="175" customFormat="1" ht="12.75" x14ac:dyDescent="0.2">
      <c r="A88" s="173" t="s">
        <v>32</v>
      </c>
      <c r="B88" s="174" t="s">
        <v>33</v>
      </c>
      <c r="C88" s="156"/>
      <c r="D88" s="172"/>
      <c r="E88" s="172"/>
      <c r="F88" s="91"/>
      <c r="G88" s="124"/>
      <c r="H88" s="125"/>
    </row>
    <row r="89" spans="1:14" ht="12.75" x14ac:dyDescent="0.2">
      <c r="A89" s="144"/>
      <c r="B89" s="138"/>
      <c r="C89" s="148"/>
      <c r="D89" s="124"/>
      <c r="E89" s="124"/>
      <c r="F89" s="91"/>
      <c r="G89" s="124"/>
      <c r="H89" s="125"/>
    </row>
    <row r="90" spans="1:14" ht="31.5" customHeight="1" x14ac:dyDescent="0.2">
      <c r="A90" s="144" t="s">
        <v>1</v>
      </c>
      <c r="B90" s="145" t="s">
        <v>41</v>
      </c>
    </row>
    <row r="91" spans="1:14" ht="12.75" x14ac:dyDescent="0.2">
      <c r="A91" s="144"/>
      <c r="B91" s="145"/>
      <c r="C91" s="148" t="s">
        <v>16</v>
      </c>
      <c r="D91" s="124">
        <f>D10</f>
        <v>100</v>
      </c>
      <c r="E91" s="124"/>
      <c r="F91" s="94"/>
      <c r="G91" s="124"/>
      <c r="H91" s="125">
        <f t="shared" ref="H91:H107" si="3">D91*F91</f>
        <v>0</v>
      </c>
    </row>
    <row r="92" spans="1:14" ht="12.75" x14ac:dyDescent="0.2">
      <c r="A92" s="144"/>
      <c r="B92" s="145"/>
      <c r="C92" s="148"/>
      <c r="D92" s="124"/>
      <c r="E92" s="124"/>
      <c r="F92" s="91"/>
      <c r="G92" s="124"/>
      <c r="H92" s="125"/>
    </row>
    <row r="93" spans="1:14" ht="12.75" x14ac:dyDescent="0.2">
      <c r="A93" s="144" t="s">
        <v>10</v>
      </c>
      <c r="B93" s="145" t="s">
        <v>24</v>
      </c>
      <c r="C93" s="148"/>
      <c r="D93" s="124"/>
      <c r="E93" s="124"/>
      <c r="F93" s="98"/>
      <c r="G93" s="179"/>
      <c r="H93" s="125"/>
    </row>
    <row r="94" spans="1:14" ht="12.75" x14ac:dyDescent="0.2">
      <c r="A94" s="144"/>
      <c r="B94" s="145"/>
      <c r="C94" s="148" t="s">
        <v>23</v>
      </c>
      <c r="D94" s="124">
        <v>1</v>
      </c>
      <c r="E94" s="124"/>
      <c r="F94" s="99"/>
      <c r="G94" s="158"/>
      <c r="H94" s="125">
        <f>D94*F94</f>
        <v>0</v>
      </c>
    </row>
    <row r="95" spans="1:14" ht="12.75" x14ac:dyDescent="0.2">
      <c r="A95" s="144"/>
      <c r="B95" s="145"/>
      <c r="C95" s="148"/>
      <c r="D95" s="124"/>
      <c r="E95" s="124"/>
      <c r="F95" s="100"/>
      <c r="G95" s="158"/>
      <c r="H95" s="125"/>
    </row>
    <row r="96" spans="1:14" ht="12.75" x14ac:dyDescent="0.2">
      <c r="A96" s="144" t="s">
        <v>11</v>
      </c>
      <c r="B96" s="145" t="s">
        <v>22</v>
      </c>
      <c r="C96" s="148"/>
      <c r="D96" s="124"/>
      <c r="E96" s="124"/>
      <c r="F96" s="91"/>
      <c r="G96" s="124"/>
      <c r="H96" s="125"/>
      <c r="I96" s="180"/>
      <c r="J96" s="181"/>
      <c r="K96" s="182"/>
      <c r="L96" s="183"/>
      <c r="M96" s="183"/>
      <c r="N96" s="184"/>
    </row>
    <row r="97" spans="1:8" s="141" customFormat="1" x14ac:dyDescent="0.2">
      <c r="A97" s="144"/>
      <c r="B97" s="145" t="s">
        <v>162</v>
      </c>
      <c r="C97" s="148"/>
      <c r="D97" s="149"/>
      <c r="E97" s="149"/>
      <c r="F97" s="91"/>
      <c r="G97" s="124"/>
      <c r="H97" s="125"/>
    </row>
    <row r="98" spans="1:8" s="141" customFormat="1" x14ac:dyDescent="0.2">
      <c r="A98" s="144"/>
      <c r="B98" s="145"/>
      <c r="C98" s="148" t="s">
        <v>23</v>
      </c>
      <c r="D98" s="124">
        <v>5</v>
      </c>
      <c r="E98" s="124"/>
      <c r="F98" s="94"/>
      <c r="G98" s="124"/>
      <c r="H98" s="125">
        <f>D98*F98</f>
        <v>0</v>
      </c>
    </row>
    <row r="99" spans="1:8" s="141" customFormat="1" x14ac:dyDescent="0.2">
      <c r="A99" s="144"/>
      <c r="B99" s="145"/>
      <c r="C99" s="148"/>
      <c r="D99" s="124"/>
      <c r="E99" s="124"/>
      <c r="F99" s="91"/>
      <c r="G99" s="124"/>
      <c r="H99" s="125"/>
    </row>
    <row r="100" spans="1:8" ht="12.75" x14ac:dyDescent="0.2">
      <c r="A100" s="144" t="s">
        <v>14</v>
      </c>
      <c r="B100" s="145" t="s">
        <v>84</v>
      </c>
      <c r="C100" s="148"/>
      <c r="D100" s="124"/>
      <c r="E100" s="124"/>
      <c r="F100" s="91"/>
      <c r="G100" s="124"/>
      <c r="H100" s="125"/>
    </row>
    <row r="101" spans="1:8" ht="12.75" x14ac:dyDescent="0.2">
      <c r="A101" s="144"/>
      <c r="B101" s="145"/>
      <c r="C101" s="148" t="s">
        <v>16</v>
      </c>
      <c r="D101" s="124">
        <f>+D91</f>
        <v>100</v>
      </c>
      <c r="E101" s="124"/>
      <c r="F101" s="94"/>
      <c r="G101" s="124"/>
      <c r="H101" s="125">
        <f t="shared" si="3"/>
        <v>0</v>
      </c>
    </row>
    <row r="102" spans="1:8" ht="12.75" x14ac:dyDescent="0.2">
      <c r="A102" s="144"/>
      <c r="B102" s="145"/>
      <c r="C102" s="148"/>
      <c r="D102" s="124"/>
      <c r="E102" s="124"/>
      <c r="F102" s="91"/>
      <c r="G102" s="124"/>
      <c r="H102" s="125"/>
    </row>
    <row r="103" spans="1:8" ht="12.75" x14ac:dyDescent="0.2">
      <c r="A103" s="144" t="s">
        <v>15</v>
      </c>
      <c r="B103" s="145" t="s">
        <v>44</v>
      </c>
      <c r="C103" s="148"/>
      <c r="D103" s="124"/>
      <c r="E103" s="124"/>
      <c r="F103" s="91"/>
      <c r="G103" s="124"/>
      <c r="H103" s="125"/>
    </row>
    <row r="104" spans="1:8" ht="12.75" x14ac:dyDescent="0.2">
      <c r="A104" s="144"/>
      <c r="B104" s="145"/>
      <c r="C104" s="148" t="s">
        <v>9</v>
      </c>
      <c r="D104" s="124">
        <v>5</v>
      </c>
      <c r="E104" s="124"/>
      <c r="F104" s="94"/>
      <c r="G104" s="124"/>
      <c r="H104" s="125">
        <f>D104*F104</f>
        <v>0</v>
      </c>
    </row>
    <row r="105" spans="1:8" ht="12.75" x14ac:dyDescent="0.2">
      <c r="A105" s="144"/>
      <c r="B105" s="145"/>
      <c r="C105" s="148"/>
      <c r="D105" s="124"/>
      <c r="E105" s="124"/>
      <c r="F105" s="91"/>
      <c r="G105" s="124"/>
      <c r="H105" s="125"/>
    </row>
    <row r="106" spans="1:8" ht="25.5" x14ac:dyDescent="0.2">
      <c r="A106" s="144" t="s">
        <v>17</v>
      </c>
      <c r="B106" s="145" t="s">
        <v>42</v>
      </c>
      <c r="C106" s="148"/>
      <c r="D106" s="124"/>
      <c r="E106" s="124"/>
      <c r="F106" s="91"/>
      <c r="G106" s="124"/>
      <c r="H106" s="125"/>
    </row>
    <row r="107" spans="1:8" ht="12.75" x14ac:dyDescent="0.2">
      <c r="A107" s="144"/>
      <c r="B107" s="145"/>
      <c r="C107" s="148" t="s">
        <v>16</v>
      </c>
      <c r="D107" s="124">
        <f>D101</f>
        <v>100</v>
      </c>
      <c r="E107" s="124"/>
      <c r="F107" s="94"/>
      <c r="G107" s="124"/>
      <c r="H107" s="125">
        <f t="shared" si="3"/>
        <v>0</v>
      </c>
    </row>
    <row r="108" spans="1:8" ht="12.75" x14ac:dyDescent="0.2">
      <c r="A108" s="144"/>
      <c r="B108" s="145"/>
      <c r="C108" s="148"/>
      <c r="D108" s="124"/>
      <c r="E108" s="124"/>
      <c r="F108" s="91"/>
      <c r="G108" s="124"/>
      <c r="H108" s="125"/>
    </row>
    <row r="109" spans="1:8" ht="38.25" x14ac:dyDescent="0.2">
      <c r="A109" s="144" t="s">
        <v>18</v>
      </c>
      <c r="B109" s="145" t="s">
        <v>89</v>
      </c>
      <c r="C109" s="148"/>
      <c r="D109" s="124"/>
      <c r="E109" s="124"/>
      <c r="F109" s="91"/>
      <c r="G109" s="124"/>
      <c r="H109" s="125"/>
    </row>
    <row r="110" spans="1:8" ht="12.75" x14ac:dyDescent="0.2">
      <c r="A110" s="144"/>
      <c r="B110" s="145"/>
      <c r="C110" s="148" t="s">
        <v>16</v>
      </c>
      <c r="D110" s="124">
        <f>D101</f>
        <v>100</v>
      </c>
      <c r="E110" s="124"/>
      <c r="F110" s="94"/>
      <c r="G110" s="124"/>
      <c r="H110" s="125">
        <f>D110*F110</f>
        <v>0</v>
      </c>
    </row>
    <row r="111" spans="1:8" ht="7.5" customHeight="1" x14ac:dyDescent="0.2">
      <c r="A111" s="144"/>
      <c r="B111" s="145"/>
      <c r="C111" s="148"/>
      <c r="D111" s="124"/>
      <c r="E111" s="124"/>
      <c r="F111" s="91"/>
      <c r="G111" s="124"/>
      <c r="H111" s="125"/>
    </row>
    <row r="112" spans="1:8" ht="13.5" thickBot="1" x14ac:dyDescent="0.25">
      <c r="A112" s="185"/>
      <c r="B112" s="169" t="s">
        <v>318</v>
      </c>
      <c r="C112" s="152"/>
      <c r="D112" s="170"/>
      <c r="E112" s="170"/>
      <c r="F112" s="101"/>
      <c r="G112" s="170"/>
      <c r="H112" s="154">
        <f>SUM(H90:H111)</f>
        <v>0</v>
      </c>
    </row>
    <row r="113" spans="1:12" s="175" customFormat="1" ht="10.5" customHeight="1" thickTop="1" x14ac:dyDescent="0.2">
      <c r="A113" s="185"/>
      <c r="B113" s="188"/>
      <c r="C113" s="156"/>
      <c r="D113" s="172"/>
      <c r="E113" s="172"/>
      <c r="F113" s="100"/>
      <c r="G113" s="158"/>
      <c r="H113" s="189"/>
      <c r="I113" s="190"/>
      <c r="J113" s="190"/>
      <c r="K113" s="190"/>
      <c r="L113" s="190"/>
    </row>
    <row r="114" spans="1:12" ht="13.5" thickBot="1" x14ac:dyDescent="0.25">
      <c r="A114" s="185"/>
      <c r="B114" s="191" t="s">
        <v>319</v>
      </c>
      <c r="C114" s="192"/>
      <c r="D114" s="193"/>
      <c r="E114" s="193"/>
      <c r="F114" s="102"/>
      <c r="G114" s="193"/>
      <c r="H114" s="194">
        <f>H112+H86+H74+H32</f>
        <v>0</v>
      </c>
      <c r="I114" s="195"/>
      <c r="J114" s="195"/>
      <c r="K114" s="195"/>
      <c r="L114" s="195"/>
    </row>
    <row r="115" spans="1:12" ht="12.75" x14ac:dyDescent="0.2">
      <c r="A115" s="185"/>
      <c r="B115" s="188"/>
      <c r="C115" s="156"/>
      <c r="D115" s="172"/>
      <c r="E115" s="172"/>
      <c r="F115" s="97"/>
      <c r="G115" s="157"/>
      <c r="H115" s="189"/>
      <c r="I115" s="195"/>
      <c r="J115" s="195"/>
      <c r="K115" s="195"/>
      <c r="L115" s="195"/>
    </row>
    <row r="116" spans="1:12" ht="12.75" x14ac:dyDescent="0.2">
      <c r="A116" s="196"/>
      <c r="B116" s="197"/>
      <c r="C116" s="198"/>
      <c r="D116" s="199"/>
      <c r="E116" s="199"/>
      <c r="F116" s="97"/>
      <c r="G116" s="157"/>
      <c r="H116" s="189"/>
      <c r="I116" s="195"/>
      <c r="J116" s="195"/>
      <c r="K116" s="195"/>
      <c r="L116" s="195"/>
    </row>
    <row r="117" spans="1:12" ht="12.75" x14ac:dyDescent="0.2">
      <c r="A117" s="196"/>
      <c r="B117" s="197"/>
      <c r="C117" s="198"/>
      <c r="D117" s="199"/>
      <c r="E117" s="200"/>
      <c r="F117" s="103"/>
      <c r="G117" s="201"/>
      <c r="H117" s="202"/>
      <c r="I117" s="195"/>
      <c r="J117" s="195"/>
      <c r="K117" s="195"/>
      <c r="L117" s="195"/>
    </row>
    <row r="118" spans="1:12" ht="12.75" x14ac:dyDescent="0.2">
      <c r="A118" s="196"/>
      <c r="B118" s="197"/>
      <c r="C118" s="198"/>
      <c r="D118" s="199"/>
      <c r="E118" s="200"/>
      <c r="F118" s="103"/>
      <c r="G118" s="201"/>
      <c r="H118" s="202"/>
      <c r="I118" s="195"/>
      <c r="J118" s="195"/>
      <c r="K118" s="195"/>
      <c r="L118" s="195"/>
    </row>
    <row r="119" spans="1:12" ht="12.75" x14ac:dyDescent="0.2">
      <c r="A119" s="196"/>
      <c r="B119" s="197"/>
      <c r="C119" s="198"/>
      <c r="D119" s="199"/>
      <c r="E119" s="200"/>
      <c r="F119" s="104"/>
      <c r="G119" s="203"/>
      <c r="H119" s="202"/>
      <c r="I119" s="195"/>
      <c r="J119" s="195"/>
      <c r="K119" s="195"/>
      <c r="L119" s="195"/>
    </row>
    <row r="120" spans="1:12" ht="12.75" x14ac:dyDescent="0.2">
      <c r="A120" s="196"/>
      <c r="B120" s="197"/>
      <c r="C120" s="198"/>
      <c r="D120" s="199"/>
      <c r="E120" s="200"/>
      <c r="I120" s="195"/>
      <c r="J120" s="195"/>
      <c r="K120" s="195"/>
      <c r="L120" s="195"/>
    </row>
    <row r="121" spans="1:12" ht="12.75" x14ac:dyDescent="0.2">
      <c r="A121" s="196"/>
      <c r="B121" s="197"/>
      <c r="C121" s="198"/>
      <c r="D121" s="199"/>
      <c r="E121" s="200"/>
      <c r="F121" s="105"/>
      <c r="G121" s="204"/>
      <c r="H121" s="202"/>
      <c r="I121" s="195"/>
      <c r="J121" s="195"/>
      <c r="K121" s="195"/>
      <c r="L121" s="195"/>
    </row>
    <row r="122" spans="1:12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2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2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2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4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4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4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4" ht="12.75" x14ac:dyDescent="0.2">
      <c r="A356" s="196"/>
      <c r="B356" s="197"/>
      <c r="C356" s="198"/>
      <c r="D356" s="199"/>
      <c r="E356" s="200"/>
    </row>
    <row r="357" spans="1:14" ht="12.75" x14ac:dyDescent="0.2">
      <c r="A357" s="196"/>
      <c r="B357" s="197"/>
      <c r="C357" s="198"/>
      <c r="D357" s="199"/>
      <c r="E357" s="200"/>
    </row>
    <row r="358" spans="1:14" ht="12.75" x14ac:dyDescent="0.2">
      <c r="A358" s="196"/>
      <c r="B358" s="197"/>
      <c r="C358" s="198"/>
      <c r="D358" s="199"/>
      <c r="E358" s="200"/>
    </row>
    <row r="359" spans="1:14" ht="12.75" x14ac:dyDescent="0.2">
      <c r="A359" s="196"/>
      <c r="B359" s="197"/>
      <c r="C359" s="198"/>
      <c r="D359" s="199"/>
      <c r="E359" s="200"/>
    </row>
    <row r="360" spans="1:14" ht="12.75" x14ac:dyDescent="0.2">
      <c r="A360" s="196"/>
      <c r="B360" s="197"/>
      <c r="C360" s="198"/>
      <c r="D360" s="199"/>
      <c r="E360" s="200"/>
    </row>
    <row r="361" spans="1:14" ht="12.75" x14ac:dyDescent="0.2">
      <c r="A361" s="196"/>
      <c r="B361" s="197"/>
      <c r="C361" s="198"/>
      <c r="D361" s="199"/>
      <c r="E361" s="200"/>
    </row>
    <row r="362" spans="1:14" ht="12.75" x14ac:dyDescent="0.2">
      <c r="A362" s="196"/>
      <c r="B362" s="197"/>
      <c r="C362" s="198"/>
      <c r="D362" s="199"/>
      <c r="E362" s="200"/>
    </row>
    <row r="363" spans="1:14" ht="12.75" x14ac:dyDescent="0.2">
      <c r="A363" s="196"/>
      <c r="B363" s="197"/>
      <c r="C363" s="198"/>
      <c r="D363" s="199"/>
      <c r="E363" s="200"/>
    </row>
    <row r="364" spans="1:14" ht="12.75" x14ac:dyDescent="0.2">
      <c r="A364" s="196"/>
      <c r="B364" s="197"/>
      <c r="C364" s="198"/>
      <c r="D364" s="199"/>
      <c r="E364" s="200"/>
    </row>
    <row r="365" spans="1:14" ht="12.75" x14ac:dyDescent="0.2">
      <c r="A365" s="196"/>
      <c r="B365" s="197"/>
      <c r="C365" s="198"/>
      <c r="D365" s="199"/>
      <c r="E365" s="200"/>
    </row>
    <row r="366" spans="1:14" ht="12.75" x14ac:dyDescent="0.2">
      <c r="A366" s="196"/>
      <c r="B366" s="197"/>
      <c r="C366" s="198"/>
      <c r="D366" s="199"/>
      <c r="E366" s="200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</sheetData>
  <sheetProtection password="C901" sheet="1" objects="1" scenarios="1"/>
  <pageMargins left="0.9055118110236221" right="0.51181102362204722" top="0.94488188976377963" bottom="0.7480314960629921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54"/>
  <sheetViews>
    <sheetView view="pageBreakPreview" topLeftCell="A100" zoomScaleNormal="100" zoomScaleSheetLayoutView="100" workbookViewId="0">
      <selection activeCell="B112" sqref="B112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179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0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49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2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31.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/>
      <c r="C17" s="148"/>
      <c r="D17" s="124"/>
      <c r="E17" s="124"/>
      <c r="F17" s="91"/>
      <c r="G17" s="124"/>
      <c r="H17" s="125"/>
    </row>
    <row r="18" spans="1:8" s="141" customFormat="1" ht="76.5" x14ac:dyDescent="0.2">
      <c r="A18" s="144" t="s">
        <v>14</v>
      </c>
      <c r="B18" s="145" t="s">
        <v>74</v>
      </c>
      <c r="C18" s="148"/>
      <c r="D18" s="124"/>
      <c r="E18" s="124"/>
      <c r="F18" s="91"/>
      <c r="G18" s="124"/>
      <c r="H18" s="125"/>
    </row>
    <row r="19" spans="1:8" s="141" customFormat="1" x14ac:dyDescent="0.2">
      <c r="A19" s="144"/>
      <c r="B19" s="145" t="s">
        <v>35</v>
      </c>
      <c r="C19" s="148" t="s">
        <v>9</v>
      </c>
      <c r="D19" s="124">
        <f>D16</f>
        <v>1</v>
      </c>
      <c r="E19" s="124"/>
      <c r="F19" s="94"/>
      <c r="G19" s="124"/>
      <c r="H19" s="125">
        <f>D19*F19</f>
        <v>0</v>
      </c>
    </row>
    <row r="20" spans="1:8" s="141" customFormat="1" x14ac:dyDescent="0.2">
      <c r="A20" s="144"/>
      <c r="B20" s="145"/>
      <c r="C20" s="148"/>
      <c r="D20" s="124"/>
      <c r="E20" s="124"/>
      <c r="F20" s="107"/>
      <c r="G20" s="124"/>
      <c r="H20" s="125"/>
    </row>
    <row r="21" spans="1:8" s="141" customFormat="1" ht="56.25" customHeight="1" x14ac:dyDescent="0.2">
      <c r="A21" s="144" t="s">
        <v>15</v>
      </c>
      <c r="B21" s="145" t="s">
        <v>223</v>
      </c>
      <c r="C21" s="148"/>
      <c r="D21" s="149"/>
      <c r="E21" s="149"/>
      <c r="F21" s="91"/>
      <c r="G21" s="124"/>
      <c r="H21" s="125"/>
    </row>
    <row r="22" spans="1:8" s="141" customFormat="1" x14ac:dyDescent="0.2">
      <c r="A22" s="144"/>
      <c r="B22" s="145" t="s">
        <v>38</v>
      </c>
      <c r="C22" s="148" t="s">
        <v>13</v>
      </c>
      <c r="D22" s="124">
        <f>D10*2</f>
        <v>98</v>
      </c>
      <c r="E22" s="124"/>
      <c r="F22" s="94"/>
      <c r="G22" s="124"/>
      <c r="H22" s="125">
        <f t="shared" ref="H22" si="0">D22*F22</f>
        <v>0</v>
      </c>
    </row>
    <row r="23" spans="1:8" s="141" customFormat="1" x14ac:dyDescent="0.2">
      <c r="A23" s="144"/>
      <c r="B23" s="145" t="s">
        <v>40</v>
      </c>
      <c r="C23" s="148" t="s">
        <v>13</v>
      </c>
      <c r="D23" s="124">
        <f>+D22</f>
        <v>98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27.75" customHeight="1" x14ac:dyDescent="0.2">
      <c r="A25" s="144" t="s">
        <v>17</v>
      </c>
      <c r="B25" s="150" t="s">
        <v>69</v>
      </c>
      <c r="F25" s="107"/>
    </row>
    <row r="26" spans="1:8" s="141" customFormat="1" x14ac:dyDescent="0.2">
      <c r="A26" s="144"/>
      <c r="B26" s="150"/>
      <c r="C26" s="148" t="s">
        <v>23</v>
      </c>
      <c r="D26" s="240">
        <v>0.5</v>
      </c>
      <c r="E26" s="240"/>
      <c r="F26" s="94"/>
      <c r="G26" s="124"/>
      <c r="H26" s="125">
        <f>D26*F26</f>
        <v>0</v>
      </c>
    </row>
    <row r="27" spans="1:8" s="141" customFormat="1" x14ac:dyDescent="0.2">
      <c r="A27" s="144"/>
      <c r="B27" s="145"/>
      <c r="C27" s="148"/>
      <c r="D27" s="124"/>
      <c r="E27" s="124"/>
      <c r="F27" s="107"/>
      <c r="G27" s="124"/>
      <c r="H27" s="125"/>
    </row>
    <row r="28" spans="1:8" ht="13.5" thickBot="1" x14ac:dyDescent="0.25">
      <c r="A28" s="144"/>
      <c r="B28" s="234" t="s">
        <v>313</v>
      </c>
      <c r="C28" s="152"/>
      <c r="D28" s="153"/>
      <c r="E28" s="153"/>
      <c r="F28" s="96"/>
      <c r="G28" s="153"/>
      <c r="H28" s="154">
        <f>SUM(H10:H26)</f>
        <v>0</v>
      </c>
    </row>
    <row r="29" spans="1:8" ht="13.5" thickTop="1" x14ac:dyDescent="0.2">
      <c r="A29" s="144"/>
      <c r="B29" s="155"/>
      <c r="C29" s="156"/>
      <c r="D29" s="157"/>
      <c r="E29" s="157"/>
      <c r="F29" s="91"/>
      <c r="G29" s="124"/>
      <c r="H29" s="135"/>
    </row>
    <row r="30" spans="1:8" s="159" customFormat="1" ht="12.75" x14ac:dyDescent="0.2">
      <c r="A30" s="121" t="s">
        <v>30</v>
      </c>
      <c r="B30" s="121" t="s">
        <v>36</v>
      </c>
      <c r="C30" s="156"/>
      <c r="D30" s="158"/>
      <c r="E30" s="158"/>
      <c r="F30" s="91"/>
      <c r="G30" s="124"/>
      <c r="H30" s="125"/>
    </row>
    <row r="31" spans="1:8" s="141" customFormat="1" x14ac:dyDescent="0.2">
      <c r="A31" s="144"/>
      <c r="B31" s="160"/>
      <c r="C31" s="148"/>
      <c r="D31" s="124"/>
      <c r="E31" s="124"/>
      <c r="F31" s="91"/>
      <c r="G31" s="124"/>
      <c r="H31" s="125"/>
    </row>
    <row r="32" spans="1:8" s="141" customFormat="1" ht="30" customHeight="1" x14ac:dyDescent="0.2">
      <c r="A32" s="144" t="s">
        <v>1</v>
      </c>
      <c r="B32" s="145" t="s">
        <v>45</v>
      </c>
      <c r="F32" s="107"/>
    </row>
    <row r="33" spans="1:8" s="141" customFormat="1" x14ac:dyDescent="0.2">
      <c r="A33" s="144"/>
      <c r="B33" s="145"/>
      <c r="C33" s="148" t="s">
        <v>12</v>
      </c>
      <c r="D33" s="124">
        <v>11</v>
      </c>
      <c r="E33" s="124"/>
      <c r="F33" s="94"/>
      <c r="G33" s="124"/>
      <c r="H33" s="125">
        <f>D33*F33</f>
        <v>0</v>
      </c>
    </row>
    <row r="34" spans="1:8" s="141" customFormat="1" x14ac:dyDescent="0.2">
      <c r="A34" s="144"/>
      <c r="B34" s="160"/>
      <c r="C34" s="148"/>
      <c r="D34" s="124"/>
      <c r="E34" s="124"/>
      <c r="F34" s="91"/>
      <c r="G34" s="124"/>
      <c r="H34" s="125"/>
    </row>
    <row r="35" spans="1:8" ht="25.5" x14ac:dyDescent="0.2">
      <c r="A35" s="144" t="s">
        <v>10</v>
      </c>
      <c r="B35" s="145" t="s">
        <v>90</v>
      </c>
      <c r="C35" s="148"/>
      <c r="D35" s="124"/>
      <c r="E35" s="124"/>
      <c r="F35" s="91"/>
      <c r="G35" s="124"/>
      <c r="H35" s="125"/>
    </row>
    <row r="36" spans="1:8" ht="12.75" x14ac:dyDescent="0.2">
      <c r="A36" s="144"/>
      <c r="B36" s="145" t="s">
        <v>65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61" t="s">
        <v>225</v>
      </c>
      <c r="C37" s="148" t="s">
        <v>12</v>
      </c>
      <c r="D37" s="124">
        <v>90</v>
      </c>
      <c r="E37" s="124"/>
      <c r="F37" s="94"/>
      <c r="G37" s="124"/>
      <c r="H37" s="125">
        <f t="shared" ref="H37:H39" si="1">D37*F37</f>
        <v>0</v>
      </c>
    </row>
    <row r="38" spans="1:8" ht="12.75" x14ac:dyDescent="0.2">
      <c r="A38" s="144"/>
      <c r="B38" s="145" t="s">
        <v>66</v>
      </c>
      <c r="C38" s="148"/>
      <c r="D38" s="124"/>
      <c r="E38" s="124"/>
      <c r="F38" s="91"/>
      <c r="G38" s="124"/>
      <c r="H38" s="125"/>
    </row>
    <row r="39" spans="1:8" ht="12.75" x14ac:dyDescent="0.2">
      <c r="A39" s="144"/>
      <c r="B39" s="161" t="s">
        <v>226</v>
      </c>
      <c r="C39" s="148" t="s">
        <v>12</v>
      </c>
      <c r="D39" s="124">
        <v>2</v>
      </c>
      <c r="E39" s="124"/>
      <c r="F39" s="94"/>
      <c r="G39" s="124"/>
      <c r="H39" s="125">
        <f t="shared" si="1"/>
        <v>0</v>
      </c>
    </row>
    <row r="40" spans="1:8" ht="12.75" x14ac:dyDescent="0.2">
      <c r="A40" s="144"/>
      <c r="B40" s="161"/>
      <c r="C40" s="148"/>
      <c r="D40" s="124"/>
      <c r="E40" s="124"/>
      <c r="F40" s="91"/>
      <c r="G40" s="124"/>
      <c r="H40" s="125"/>
    </row>
    <row r="41" spans="1:8" ht="25.5" x14ac:dyDescent="0.2">
      <c r="A41" s="144" t="s">
        <v>11</v>
      </c>
      <c r="B41" s="145" t="s">
        <v>198</v>
      </c>
      <c r="C41" s="148"/>
      <c r="D41" s="124"/>
      <c r="E41" s="124"/>
      <c r="F41" s="91"/>
      <c r="G41" s="124"/>
      <c r="H41" s="125"/>
    </row>
    <row r="42" spans="1:8" ht="12.75" x14ac:dyDescent="0.2">
      <c r="A42" s="144"/>
      <c r="B42" s="145" t="s">
        <v>70</v>
      </c>
      <c r="C42" s="148" t="s">
        <v>12</v>
      </c>
      <c r="D42" s="124">
        <v>2</v>
      </c>
      <c r="E42" s="124"/>
      <c r="F42" s="94"/>
      <c r="G42" s="124"/>
      <c r="H42" s="125">
        <f t="shared" ref="H42" si="2">D42*F42</f>
        <v>0</v>
      </c>
    </row>
    <row r="43" spans="1:8" ht="12.75" x14ac:dyDescent="0.2">
      <c r="A43" s="144"/>
      <c r="B43" s="161"/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 t="s">
        <v>14</v>
      </c>
      <c r="B45" s="145" t="s">
        <v>21</v>
      </c>
      <c r="C45" s="148"/>
      <c r="D45" s="124"/>
      <c r="E45" s="124"/>
      <c r="F45" s="91"/>
      <c r="G45" s="124"/>
      <c r="H45" s="125"/>
    </row>
    <row r="46" spans="1:8" ht="12.75" x14ac:dyDescent="0.2">
      <c r="A46" s="144"/>
      <c r="B46" s="164" t="s">
        <v>224</v>
      </c>
      <c r="C46" s="148" t="s">
        <v>13</v>
      </c>
      <c r="D46" s="268">
        <f>49*0.8</f>
        <v>39.200000000000003</v>
      </c>
      <c r="E46" s="124"/>
      <c r="F46" s="94"/>
      <c r="G46" s="124"/>
      <c r="H46" s="125">
        <f t="shared" ref="H46" si="3">D46*F46</f>
        <v>0</v>
      </c>
    </row>
    <row r="47" spans="1:8" ht="12.75" x14ac:dyDescent="0.2">
      <c r="A47" s="144"/>
      <c r="B47" s="164"/>
      <c r="C47" s="148"/>
      <c r="D47" s="124"/>
      <c r="E47" s="124"/>
      <c r="F47" s="91"/>
      <c r="G47" s="124"/>
      <c r="H47" s="125"/>
    </row>
    <row r="48" spans="1:8" ht="63.75" x14ac:dyDescent="0.2">
      <c r="A48" s="144" t="s">
        <v>15</v>
      </c>
      <c r="B48" s="145" t="s">
        <v>81</v>
      </c>
    </row>
    <row r="49" spans="1:8" ht="12.75" x14ac:dyDescent="0.2">
      <c r="A49" s="144"/>
      <c r="B49" s="145"/>
      <c r="C49" s="148" t="s">
        <v>12</v>
      </c>
      <c r="D49" s="124">
        <v>4</v>
      </c>
      <c r="E49" s="124"/>
      <c r="F49" s="94"/>
      <c r="G49" s="124"/>
      <c r="H49" s="125">
        <f>D49*F49</f>
        <v>0</v>
      </c>
    </row>
    <row r="50" spans="1:8" ht="12.75" x14ac:dyDescent="0.2">
      <c r="B50" s="145"/>
      <c r="C50" s="148"/>
      <c r="D50" s="124"/>
      <c r="E50" s="124"/>
      <c r="F50" s="91"/>
      <c r="G50" s="124"/>
      <c r="H50" s="125"/>
    </row>
    <row r="51" spans="1:8" ht="42.75" customHeight="1" x14ac:dyDescent="0.2">
      <c r="A51" s="144" t="s">
        <v>17</v>
      </c>
      <c r="B51" s="145" t="s">
        <v>51</v>
      </c>
      <c r="C51" s="148"/>
      <c r="D51" s="124"/>
      <c r="E51" s="124"/>
      <c r="F51" s="91"/>
      <c r="G51" s="124"/>
      <c r="H51" s="125"/>
    </row>
    <row r="52" spans="1:8" ht="12.75" x14ac:dyDescent="0.2">
      <c r="A52" s="144"/>
      <c r="B52" s="145"/>
      <c r="C52" s="148" t="s">
        <v>12</v>
      </c>
      <c r="D52" s="124">
        <v>22</v>
      </c>
      <c r="E52" s="124"/>
      <c r="F52" s="94"/>
      <c r="G52" s="124"/>
      <c r="H52" s="125">
        <f>D52*F52</f>
        <v>0</v>
      </c>
    </row>
    <row r="53" spans="1:8" ht="12.75" x14ac:dyDescent="0.2">
      <c r="A53" s="144"/>
      <c r="B53" s="164"/>
      <c r="C53" s="148"/>
      <c r="D53" s="124"/>
      <c r="E53" s="124"/>
      <c r="F53" s="91"/>
      <c r="G53" s="124"/>
      <c r="H53" s="125"/>
    </row>
    <row r="54" spans="1:8" ht="54" customHeight="1" x14ac:dyDescent="0.2">
      <c r="A54" s="144" t="s">
        <v>18</v>
      </c>
      <c r="B54" s="145" t="s">
        <v>49</v>
      </c>
      <c r="C54" s="165"/>
      <c r="D54" s="166"/>
      <c r="E54" s="166"/>
      <c r="F54" s="91"/>
      <c r="G54" s="124"/>
      <c r="H54" s="125"/>
    </row>
    <row r="55" spans="1:8" ht="12.75" x14ac:dyDescent="0.2">
      <c r="A55" s="144"/>
      <c r="B55" s="145"/>
      <c r="C55" s="148" t="s">
        <v>12</v>
      </c>
      <c r="D55" s="124">
        <v>57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145"/>
      <c r="C56" s="148"/>
      <c r="D56" s="124"/>
      <c r="E56" s="124"/>
      <c r="F56" s="91"/>
      <c r="G56" s="124"/>
      <c r="H56" s="125"/>
    </row>
    <row r="57" spans="1:8" ht="13.5" customHeight="1" x14ac:dyDescent="0.2">
      <c r="A57" s="144" t="s">
        <v>19</v>
      </c>
      <c r="B57" s="145" t="s">
        <v>64</v>
      </c>
      <c r="C57" s="148"/>
      <c r="D57" s="124"/>
      <c r="E57" s="124"/>
      <c r="F57" s="91"/>
      <c r="G57" s="124"/>
      <c r="H57" s="125"/>
    </row>
    <row r="58" spans="1:8" ht="13.5" customHeight="1" x14ac:dyDescent="0.2">
      <c r="A58" s="144"/>
      <c r="B58" s="145"/>
      <c r="C58" s="148" t="s">
        <v>12</v>
      </c>
      <c r="D58" s="124">
        <v>23</v>
      </c>
      <c r="E58" s="124"/>
      <c r="F58" s="94"/>
      <c r="G58" s="124"/>
      <c r="H58" s="125">
        <f>D58*F58</f>
        <v>0</v>
      </c>
    </row>
    <row r="59" spans="1:8" ht="12.75" x14ac:dyDescent="0.2">
      <c r="A59" s="144"/>
      <c r="B59" s="145"/>
      <c r="C59" s="148"/>
      <c r="D59" s="124"/>
      <c r="E59" s="124"/>
      <c r="F59" s="91"/>
      <c r="G59" s="124"/>
      <c r="H59" s="125"/>
    </row>
    <row r="60" spans="1:8" s="167" customFormat="1" ht="45.75" customHeight="1" x14ac:dyDescent="0.2">
      <c r="A60" s="144" t="s">
        <v>20</v>
      </c>
      <c r="B60" s="145" t="s">
        <v>67</v>
      </c>
      <c r="C60" s="148"/>
      <c r="D60" s="124"/>
      <c r="E60" s="124"/>
      <c r="F60" s="91"/>
      <c r="G60" s="124"/>
      <c r="H60" s="125"/>
    </row>
    <row r="61" spans="1:8" s="167" customFormat="1" ht="12.75" x14ac:dyDescent="0.2">
      <c r="A61" s="144"/>
      <c r="B61" s="145"/>
      <c r="C61" s="148" t="s">
        <v>12</v>
      </c>
      <c r="D61" s="124">
        <v>10</v>
      </c>
      <c r="E61" s="124"/>
      <c r="F61" s="94"/>
      <c r="G61" s="124"/>
      <c r="H61" s="125">
        <f>D61*F61</f>
        <v>0</v>
      </c>
    </row>
    <row r="62" spans="1:8" s="167" customFormat="1" ht="12.75" x14ac:dyDescent="0.2">
      <c r="A62" s="144"/>
      <c r="B62" s="145"/>
      <c r="C62" s="148"/>
      <c r="D62" s="124"/>
      <c r="E62" s="124"/>
      <c r="F62" s="91"/>
      <c r="G62" s="124"/>
      <c r="H62" s="125"/>
    </row>
    <row r="63" spans="1:8" s="167" customFormat="1" ht="12.75" x14ac:dyDescent="0.2">
      <c r="A63" s="144" t="s">
        <v>25</v>
      </c>
      <c r="B63" s="145" t="s">
        <v>140</v>
      </c>
      <c r="C63" s="148"/>
      <c r="D63" s="124"/>
      <c r="E63" s="124"/>
      <c r="F63" s="91"/>
      <c r="G63" s="124"/>
      <c r="H63" s="125"/>
    </row>
    <row r="64" spans="1:8" s="167" customFormat="1" ht="12.75" x14ac:dyDescent="0.2">
      <c r="A64" s="144"/>
      <c r="B64" s="145"/>
      <c r="C64" s="148" t="s">
        <v>16</v>
      </c>
      <c r="D64" s="124">
        <v>20</v>
      </c>
      <c r="E64" s="124"/>
      <c r="F64" s="94"/>
      <c r="G64" s="124"/>
      <c r="H64" s="125">
        <f t="shared" ref="H64" si="4">D64*F64</f>
        <v>0</v>
      </c>
    </row>
    <row r="65" spans="1:8" s="167" customFormat="1" ht="12.75" x14ac:dyDescent="0.2">
      <c r="A65" s="144"/>
      <c r="B65" s="145"/>
      <c r="C65" s="148"/>
      <c r="D65" s="124"/>
      <c r="E65" s="124"/>
      <c r="F65" s="91"/>
      <c r="G65" s="124"/>
      <c r="H65" s="125"/>
    </row>
    <row r="66" spans="1:8" s="167" customFormat="1" ht="56.25" customHeight="1" x14ac:dyDescent="0.2">
      <c r="A66" s="144" t="s">
        <v>26</v>
      </c>
      <c r="B66" s="145" t="s">
        <v>107</v>
      </c>
      <c r="C66" s="148"/>
      <c r="D66" s="124"/>
      <c r="E66" s="124"/>
      <c r="F66" s="91"/>
      <c r="G66" s="124"/>
      <c r="H66" s="125"/>
    </row>
    <row r="67" spans="1:8" s="167" customFormat="1" ht="12.75" x14ac:dyDescent="0.2">
      <c r="A67" s="144"/>
      <c r="B67" s="145"/>
      <c r="C67" s="148" t="s">
        <v>12</v>
      </c>
      <c r="D67" s="240">
        <v>1.2</v>
      </c>
      <c r="F67" s="94"/>
      <c r="G67" s="124"/>
      <c r="H67" s="125">
        <f t="shared" ref="H67:H70" si="5">D67*F67</f>
        <v>0</v>
      </c>
    </row>
    <row r="68" spans="1:8" s="167" customFormat="1" ht="12.75" x14ac:dyDescent="0.2">
      <c r="A68" s="144"/>
      <c r="B68" s="145"/>
      <c r="C68" s="148"/>
      <c r="D68" s="240"/>
      <c r="F68" s="91"/>
      <c r="G68" s="124"/>
      <c r="H68" s="125"/>
    </row>
    <row r="69" spans="1:8" s="167" customFormat="1" ht="51" x14ac:dyDescent="0.2">
      <c r="A69" s="144" t="s">
        <v>27</v>
      </c>
      <c r="B69" s="145" t="s">
        <v>122</v>
      </c>
      <c r="C69" s="148"/>
      <c r="D69" s="124"/>
      <c r="E69" s="124"/>
      <c r="F69" s="91"/>
      <c r="G69" s="124"/>
      <c r="H69" s="125"/>
    </row>
    <row r="70" spans="1:8" s="167" customFormat="1" ht="12.75" x14ac:dyDescent="0.2">
      <c r="A70" s="144"/>
      <c r="B70" s="145"/>
      <c r="C70" s="148" t="s">
        <v>12</v>
      </c>
      <c r="D70" s="124">
        <v>11</v>
      </c>
      <c r="E70" s="124"/>
      <c r="F70" s="94"/>
      <c r="G70" s="124"/>
      <c r="H70" s="125">
        <f t="shared" si="5"/>
        <v>0</v>
      </c>
    </row>
    <row r="71" spans="1:8" s="167" customFormat="1" ht="12.75" x14ac:dyDescent="0.2">
      <c r="A71" s="144"/>
      <c r="B71" s="145"/>
      <c r="C71" s="148"/>
      <c r="D71" s="124"/>
      <c r="E71" s="124"/>
      <c r="F71" s="91"/>
      <c r="G71" s="124"/>
      <c r="H71" s="125"/>
    </row>
    <row r="72" spans="1:8" s="167" customFormat="1" ht="72" customHeight="1" x14ac:dyDescent="0.2">
      <c r="A72" s="144" t="s">
        <v>43</v>
      </c>
      <c r="B72" s="145" t="s">
        <v>108</v>
      </c>
      <c r="C72" s="148"/>
      <c r="D72" s="124"/>
      <c r="E72" s="124"/>
      <c r="F72" s="91"/>
      <c r="G72" s="124"/>
      <c r="H72" s="125"/>
    </row>
    <row r="73" spans="1:8" s="167" customFormat="1" ht="12.75" x14ac:dyDescent="0.2">
      <c r="A73" s="144"/>
      <c r="B73" s="145"/>
      <c r="C73" s="148" t="s">
        <v>13</v>
      </c>
      <c r="D73" s="240">
        <f>D10*5</f>
        <v>245</v>
      </c>
      <c r="E73" s="124"/>
      <c r="F73" s="94"/>
      <c r="G73" s="124"/>
      <c r="H73" s="125">
        <f t="shared" ref="H73" si="6">D73*F73</f>
        <v>0</v>
      </c>
    </row>
    <row r="74" spans="1:8" s="167" customFormat="1" ht="12.75" x14ac:dyDescent="0.2">
      <c r="A74" s="114"/>
      <c r="B74" s="145"/>
      <c r="C74" s="148"/>
      <c r="D74" s="240"/>
      <c r="E74" s="124"/>
      <c r="F74" s="91"/>
      <c r="G74" s="124"/>
      <c r="H74" s="125"/>
    </row>
    <row r="75" spans="1:8" s="167" customFormat="1" ht="27" customHeight="1" x14ac:dyDescent="0.2">
      <c r="A75" s="144" t="s">
        <v>139</v>
      </c>
      <c r="B75" s="145" t="s">
        <v>46</v>
      </c>
      <c r="C75" s="148"/>
      <c r="D75" s="240"/>
      <c r="E75" s="124"/>
      <c r="F75" s="91"/>
      <c r="G75" s="124"/>
      <c r="H75" s="125"/>
    </row>
    <row r="76" spans="1:8" s="167" customFormat="1" ht="12.75" x14ac:dyDescent="0.2">
      <c r="B76" s="241" t="s">
        <v>101</v>
      </c>
      <c r="C76" s="148"/>
      <c r="D76" s="149"/>
      <c r="E76" s="124"/>
      <c r="F76" s="91"/>
      <c r="G76" s="124"/>
      <c r="H76" s="125"/>
    </row>
    <row r="77" spans="1:8" s="167" customFormat="1" ht="12.75" x14ac:dyDescent="0.2">
      <c r="B77" s="241"/>
      <c r="C77" s="148" t="s">
        <v>13</v>
      </c>
      <c r="D77" s="124">
        <f>11/0.2</f>
        <v>55</v>
      </c>
      <c r="E77" s="124"/>
      <c r="F77" s="94"/>
      <c r="G77" s="124"/>
      <c r="H77" s="125">
        <f t="shared" ref="H77:H80" si="7">D77*F77</f>
        <v>0</v>
      </c>
    </row>
    <row r="78" spans="1:8" s="167" customFormat="1" ht="12.75" x14ac:dyDescent="0.2">
      <c r="B78" s="145"/>
      <c r="C78" s="148"/>
      <c r="D78" s="124"/>
      <c r="E78" s="124"/>
      <c r="F78" s="91"/>
      <c r="G78" s="124"/>
      <c r="H78" s="125"/>
    </row>
    <row r="79" spans="1:8" ht="31.5" customHeight="1" x14ac:dyDescent="0.2">
      <c r="A79" s="144" t="s">
        <v>158</v>
      </c>
      <c r="B79" s="145" t="s">
        <v>47</v>
      </c>
      <c r="C79" s="148"/>
      <c r="D79" s="124"/>
      <c r="E79" s="124"/>
      <c r="F79" s="91"/>
      <c r="G79" s="124"/>
      <c r="H79" s="125"/>
    </row>
    <row r="80" spans="1:8" ht="12.75" x14ac:dyDescent="0.2">
      <c r="A80" s="144"/>
      <c r="B80" s="145"/>
      <c r="C80" s="148" t="s">
        <v>13</v>
      </c>
      <c r="D80" s="124">
        <f>D77</f>
        <v>55</v>
      </c>
      <c r="E80" s="149"/>
      <c r="F80" s="94"/>
      <c r="G80" s="124"/>
      <c r="H80" s="125">
        <f t="shared" si="7"/>
        <v>0</v>
      </c>
    </row>
    <row r="81" spans="1:8" ht="12.75" x14ac:dyDescent="0.2">
      <c r="A81" s="144"/>
      <c r="B81" s="145"/>
      <c r="C81" s="148"/>
      <c r="D81" s="124"/>
      <c r="E81" s="149"/>
      <c r="F81" s="91"/>
      <c r="G81" s="124"/>
      <c r="H81" s="125"/>
    </row>
    <row r="82" spans="1:8" ht="13.5" thickBot="1" x14ac:dyDescent="0.25">
      <c r="A82" s="144"/>
      <c r="B82" s="169" t="s">
        <v>325</v>
      </c>
      <c r="C82" s="152"/>
      <c r="D82" s="170"/>
      <c r="E82" s="170"/>
      <c r="F82" s="96"/>
      <c r="G82" s="153"/>
      <c r="H82" s="154">
        <f>SUM(H33:H80)</f>
        <v>0</v>
      </c>
    </row>
    <row r="83" spans="1:8" ht="13.5" thickTop="1" x14ac:dyDescent="0.2">
      <c r="A83" s="144"/>
      <c r="B83" s="171"/>
      <c r="C83" s="156"/>
      <c r="D83" s="172"/>
      <c r="E83" s="172"/>
      <c r="F83" s="97"/>
      <c r="G83" s="157"/>
      <c r="H83" s="135"/>
    </row>
    <row r="84" spans="1:8" s="175" customFormat="1" ht="12.75" x14ac:dyDescent="0.2">
      <c r="A84" s="173" t="s">
        <v>31</v>
      </c>
      <c r="B84" s="174" t="s">
        <v>28</v>
      </c>
      <c r="C84" s="148"/>
      <c r="D84" s="149"/>
      <c r="E84" s="149"/>
      <c r="F84" s="91"/>
      <c r="G84" s="124"/>
      <c r="H84" s="125"/>
    </row>
    <row r="85" spans="1:8" ht="15.75" x14ac:dyDescent="0.2">
      <c r="A85" s="176"/>
      <c r="B85" s="177"/>
      <c r="C85" s="148"/>
      <c r="D85" s="149"/>
      <c r="E85" s="149"/>
      <c r="F85" s="91"/>
      <c r="G85" s="124"/>
      <c r="H85" s="125"/>
    </row>
    <row r="86" spans="1:8" ht="69" customHeight="1" x14ac:dyDescent="0.2">
      <c r="A86" s="178" t="s">
        <v>1</v>
      </c>
      <c r="B86" s="145" t="s">
        <v>85</v>
      </c>
    </row>
    <row r="87" spans="1:8" ht="12.75" x14ac:dyDescent="0.2">
      <c r="A87" s="178"/>
      <c r="B87" s="145"/>
      <c r="C87" s="148" t="s">
        <v>16</v>
      </c>
      <c r="D87" s="124">
        <f>D10</f>
        <v>49</v>
      </c>
      <c r="E87" s="124"/>
      <c r="F87" s="94"/>
      <c r="G87" s="124"/>
      <c r="H87" s="125">
        <f t="shared" ref="H87" si="8">D87*F87</f>
        <v>0</v>
      </c>
    </row>
    <row r="88" spans="1:8" ht="12.75" x14ac:dyDescent="0.2">
      <c r="A88" s="144"/>
      <c r="B88" s="145"/>
      <c r="C88" s="148"/>
      <c r="D88" s="124"/>
      <c r="E88" s="124"/>
      <c r="F88" s="98"/>
      <c r="G88" s="179"/>
      <c r="H88" s="125"/>
    </row>
    <row r="89" spans="1:8" ht="120" customHeight="1" x14ac:dyDescent="0.2">
      <c r="A89" s="144" t="s">
        <v>10</v>
      </c>
      <c r="B89" s="145" t="s">
        <v>227</v>
      </c>
      <c r="E89" s="124"/>
      <c r="F89" s="91"/>
      <c r="G89" s="124"/>
      <c r="H89" s="125"/>
    </row>
    <row r="90" spans="1:8" ht="12.75" x14ac:dyDescent="0.2">
      <c r="A90" s="144"/>
      <c r="B90" s="145" t="s">
        <v>37</v>
      </c>
      <c r="C90" s="148" t="s">
        <v>9</v>
      </c>
      <c r="D90" s="124">
        <v>2</v>
      </c>
      <c r="E90" s="124"/>
      <c r="F90" s="94"/>
      <c r="G90" s="124"/>
      <c r="H90" s="125">
        <f>D90*F90</f>
        <v>0</v>
      </c>
    </row>
    <row r="91" spans="1:8" ht="12.75" x14ac:dyDescent="0.2">
      <c r="A91" s="144"/>
      <c r="B91" s="145"/>
      <c r="C91" s="148"/>
      <c r="D91" s="124"/>
      <c r="E91" s="124"/>
      <c r="F91" s="91"/>
      <c r="G91" s="124"/>
      <c r="H91" s="125"/>
    </row>
    <row r="92" spans="1:8" ht="13.5" thickBot="1" x14ac:dyDescent="0.25">
      <c r="A92" s="144"/>
      <c r="B92" s="169" t="s">
        <v>324</v>
      </c>
      <c r="C92" s="152"/>
      <c r="D92" s="170"/>
      <c r="E92" s="170"/>
      <c r="F92" s="96"/>
      <c r="G92" s="153"/>
      <c r="H92" s="154">
        <f>SUM(H87:H91)</f>
        <v>0</v>
      </c>
    </row>
    <row r="93" spans="1:8" ht="13.5" thickTop="1" x14ac:dyDescent="0.2">
      <c r="A93" s="144"/>
      <c r="B93" s="171"/>
      <c r="C93" s="156"/>
      <c r="D93" s="172"/>
      <c r="E93" s="172"/>
      <c r="F93" s="97"/>
      <c r="G93" s="157"/>
      <c r="H93" s="135"/>
    </row>
    <row r="94" spans="1:8" s="175" customFormat="1" ht="12.75" x14ac:dyDescent="0.2">
      <c r="A94" s="173" t="s">
        <v>32</v>
      </c>
      <c r="B94" s="174" t="s">
        <v>33</v>
      </c>
      <c r="C94" s="156"/>
      <c r="D94" s="172"/>
      <c r="E94" s="172"/>
      <c r="F94" s="91"/>
      <c r="G94" s="124"/>
      <c r="H94" s="125"/>
    </row>
    <row r="95" spans="1:8" ht="12.75" x14ac:dyDescent="0.2">
      <c r="A95" s="144"/>
      <c r="B95" s="138"/>
      <c r="C95" s="148"/>
      <c r="D95" s="124"/>
      <c r="E95" s="124"/>
      <c r="F95" s="91"/>
      <c r="G95" s="124"/>
      <c r="H95" s="125"/>
    </row>
    <row r="96" spans="1:8" ht="25.5" x14ac:dyDescent="0.2">
      <c r="A96" s="144" t="s">
        <v>1</v>
      </c>
      <c r="B96" s="145" t="s">
        <v>41</v>
      </c>
    </row>
    <row r="97" spans="1:14" ht="12.75" x14ac:dyDescent="0.2">
      <c r="A97" s="144"/>
      <c r="B97" s="145"/>
      <c r="C97" s="148" t="s">
        <v>16</v>
      </c>
      <c r="D97" s="124">
        <f>D10</f>
        <v>49</v>
      </c>
      <c r="E97" s="124"/>
      <c r="F97" s="94"/>
      <c r="G97" s="124"/>
      <c r="H97" s="125">
        <f>D97*F97</f>
        <v>0</v>
      </c>
    </row>
    <row r="98" spans="1:14" ht="12.75" x14ac:dyDescent="0.2">
      <c r="A98" s="144"/>
      <c r="B98" s="145"/>
      <c r="C98" s="148"/>
      <c r="D98" s="124"/>
      <c r="E98" s="124"/>
      <c r="F98" s="91"/>
      <c r="G98" s="124"/>
      <c r="H98" s="125"/>
    </row>
    <row r="99" spans="1:14" ht="12.75" x14ac:dyDescent="0.2">
      <c r="A99" s="144" t="s">
        <v>10</v>
      </c>
      <c r="B99" s="145" t="s">
        <v>24</v>
      </c>
      <c r="C99" s="148"/>
      <c r="D99" s="124"/>
      <c r="E99" s="124"/>
      <c r="F99" s="98"/>
      <c r="G99" s="179"/>
      <c r="H99" s="125"/>
    </row>
    <row r="100" spans="1:14" ht="12.75" x14ac:dyDescent="0.2">
      <c r="A100" s="144"/>
      <c r="B100" s="145"/>
      <c r="C100" s="148" t="s">
        <v>23</v>
      </c>
      <c r="D100" s="124">
        <v>0.5</v>
      </c>
      <c r="E100" s="124"/>
      <c r="F100" s="99"/>
      <c r="G100" s="158"/>
      <c r="H100" s="125">
        <f>D100*F100</f>
        <v>0</v>
      </c>
    </row>
    <row r="101" spans="1:14" ht="12.75" x14ac:dyDescent="0.2">
      <c r="A101" s="144"/>
      <c r="B101" s="145"/>
      <c r="C101" s="148"/>
      <c r="D101" s="124"/>
      <c r="E101" s="124"/>
      <c r="F101" s="100"/>
      <c r="G101" s="158"/>
      <c r="H101" s="125"/>
    </row>
    <row r="102" spans="1:14" ht="12.75" x14ac:dyDescent="0.2">
      <c r="A102" s="144" t="s">
        <v>11</v>
      </c>
      <c r="B102" s="145" t="s">
        <v>22</v>
      </c>
      <c r="C102" s="148"/>
      <c r="D102" s="149"/>
      <c r="E102" s="149"/>
      <c r="F102" s="91"/>
      <c r="G102" s="124"/>
      <c r="H102" s="125"/>
      <c r="I102" s="180"/>
      <c r="J102" s="181"/>
      <c r="K102" s="182"/>
      <c r="L102" s="183"/>
      <c r="M102" s="183"/>
      <c r="N102" s="184"/>
    </row>
    <row r="103" spans="1:14" s="141" customFormat="1" x14ac:dyDescent="0.2">
      <c r="A103" s="144"/>
      <c r="B103" s="145" t="s">
        <v>228</v>
      </c>
      <c r="C103" s="148" t="s">
        <v>23</v>
      </c>
      <c r="D103" s="124">
        <v>2.5</v>
      </c>
      <c r="E103" s="124"/>
      <c r="F103" s="94"/>
      <c r="G103" s="124"/>
      <c r="H103" s="125">
        <f>D103*F103</f>
        <v>0</v>
      </c>
    </row>
    <row r="104" spans="1:14" s="141" customFormat="1" x14ac:dyDescent="0.2">
      <c r="A104" s="144"/>
      <c r="B104" s="145"/>
      <c r="C104" s="148"/>
      <c r="D104" s="124"/>
      <c r="E104" s="124"/>
      <c r="F104" s="91"/>
      <c r="G104" s="124"/>
      <c r="H104" s="125"/>
    </row>
    <row r="105" spans="1:14" x14ac:dyDescent="0.2">
      <c r="A105" s="144" t="s">
        <v>14</v>
      </c>
      <c r="B105" s="145" t="s">
        <v>84</v>
      </c>
    </row>
    <row r="106" spans="1:14" ht="12.75" x14ac:dyDescent="0.2">
      <c r="A106" s="144"/>
      <c r="B106" s="145"/>
      <c r="C106" s="148" t="s">
        <v>16</v>
      </c>
      <c r="D106" s="124">
        <f>+D97</f>
        <v>49</v>
      </c>
      <c r="E106" s="124"/>
      <c r="F106" s="94"/>
      <c r="G106" s="124"/>
      <c r="H106" s="125">
        <f>D106*F106</f>
        <v>0</v>
      </c>
    </row>
    <row r="107" spans="1:14" ht="12.75" x14ac:dyDescent="0.2">
      <c r="A107" s="144"/>
      <c r="B107" s="145"/>
      <c r="C107" s="148"/>
      <c r="D107" s="124"/>
      <c r="E107" s="124"/>
      <c r="F107" s="91"/>
      <c r="G107" s="124"/>
      <c r="H107" s="125"/>
    </row>
    <row r="108" spans="1:14" ht="12.75" x14ac:dyDescent="0.2">
      <c r="A108" s="144" t="s">
        <v>15</v>
      </c>
      <c r="B108" s="145" t="s">
        <v>44</v>
      </c>
      <c r="C108" s="148"/>
      <c r="D108" s="124"/>
      <c r="E108" s="124"/>
      <c r="F108" s="91"/>
      <c r="G108" s="124"/>
      <c r="H108" s="125"/>
    </row>
    <row r="109" spans="1:14" ht="12.75" x14ac:dyDescent="0.2">
      <c r="A109" s="144"/>
      <c r="B109" s="145"/>
      <c r="C109" s="148" t="s">
        <v>9</v>
      </c>
      <c r="D109" s="124">
        <v>2</v>
      </c>
      <c r="E109" s="124"/>
      <c r="F109" s="94"/>
      <c r="G109" s="124"/>
      <c r="H109" s="125">
        <f>D109*F109</f>
        <v>0</v>
      </c>
    </row>
    <row r="110" spans="1:14" ht="12.75" x14ac:dyDescent="0.2">
      <c r="A110" s="144"/>
      <c r="B110" s="145"/>
      <c r="C110" s="148"/>
      <c r="D110" s="124"/>
      <c r="E110" s="124"/>
      <c r="F110" s="91"/>
      <c r="G110" s="124"/>
      <c r="H110" s="125"/>
    </row>
    <row r="111" spans="1:14" ht="25.5" x14ac:dyDescent="0.2">
      <c r="A111" s="144" t="s">
        <v>17</v>
      </c>
      <c r="B111" s="145" t="s">
        <v>42</v>
      </c>
      <c r="C111" s="148"/>
      <c r="D111" s="124"/>
      <c r="E111" s="124"/>
      <c r="F111" s="91"/>
      <c r="G111" s="124"/>
      <c r="H111" s="125"/>
    </row>
    <row r="112" spans="1:14" ht="12.75" x14ac:dyDescent="0.2">
      <c r="A112" s="144"/>
      <c r="B112" s="145"/>
      <c r="C112" s="148" t="s">
        <v>16</v>
      </c>
      <c r="D112" s="124">
        <f>D106</f>
        <v>49</v>
      </c>
      <c r="E112" s="124"/>
      <c r="F112" s="94"/>
      <c r="G112" s="124"/>
      <c r="H112" s="125">
        <f>D112*F112</f>
        <v>0</v>
      </c>
    </row>
    <row r="113" spans="1:12" ht="12.75" x14ac:dyDescent="0.2">
      <c r="A113" s="144"/>
      <c r="B113" s="145"/>
      <c r="C113" s="148"/>
      <c r="D113" s="124"/>
      <c r="E113" s="124"/>
      <c r="F113" s="91"/>
      <c r="G113" s="124"/>
      <c r="H113" s="125"/>
    </row>
    <row r="114" spans="1:12" ht="38.25" x14ac:dyDescent="0.2">
      <c r="A114" s="144" t="s">
        <v>18</v>
      </c>
      <c r="B114" s="145" t="s">
        <v>89</v>
      </c>
      <c r="C114" s="148"/>
      <c r="D114" s="124"/>
      <c r="E114" s="124"/>
      <c r="F114" s="91"/>
      <c r="G114" s="124"/>
      <c r="H114" s="125"/>
    </row>
    <row r="115" spans="1:12" ht="12.75" x14ac:dyDescent="0.2">
      <c r="A115" s="144"/>
      <c r="B115" s="145"/>
      <c r="C115" s="148" t="s">
        <v>16</v>
      </c>
      <c r="D115" s="124">
        <f>D106</f>
        <v>49</v>
      </c>
      <c r="E115" s="124"/>
      <c r="F115" s="94"/>
      <c r="G115" s="124"/>
      <c r="H115" s="125">
        <f>D115*F115</f>
        <v>0</v>
      </c>
    </row>
    <row r="116" spans="1:12" ht="13.5" customHeight="1" x14ac:dyDescent="0.2">
      <c r="A116" s="144"/>
      <c r="B116" s="145"/>
      <c r="C116" s="148"/>
      <c r="D116" s="124"/>
      <c r="E116" s="124"/>
      <c r="F116" s="91"/>
      <c r="G116" s="124"/>
      <c r="H116" s="125"/>
    </row>
    <row r="117" spans="1:12" ht="13.5" thickBot="1" x14ac:dyDescent="0.25">
      <c r="A117" s="185"/>
      <c r="B117" s="169" t="s">
        <v>323</v>
      </c>
      <c r="C117" s="152"/>
      <c r="D117" s="170"/>
      <c r="E117" s="170"/>
      <c r="F117" s="101"/>
      <c r="G117" s="170"/>
      <c r="H117" s="154">
        <f>SUM(H97:H115)</f>
        <v>0</v>
      </c>
    </row>
    <row r="118" spans="1:12" ht="13.5" thickTop="1" x14ac:dyDescent="0.2">
      <c r="A118" s="185"/>
      <c r="B118" s="171"/>
      <c r="C118" s="156"/>
      <c r="D118" s="172"/>
      <c r="E118" s="172"/>
      <c r="F118" s="91"/>
      <c r="G118" s="124"/>
      <c r="H118" s="125"/>
    </row>
    <row r="119" spans="1:12" x14ac:dyDescent="0.2">
      <c r="A119" s="185"/>
      <c r="B119" s="171"/>
      <c r="C119" s="122"/>
      <c r="D119" s="186"/>
      <c r="E119" s="186"/>
      <c r="F119" s="97"/>
      <c r="G119" s="157"/>
      <c r="H119" s="187"/>
    </row>
    <row r="120" spans="1:12" x14ac:dyDescent="0.2">
      <c r="A120" s="185"/>
      <c r="B120" s="171"/>
      <c r="C120" s="122"/>
      <c r="D120" s="186"/>
      <c r="E120" s="186"/>
      <c r="F120" s="100"/>
      <c r="G120" s="158"/>
      <c r="H120" s="125"/>
    </row>
    <row r="121" spans="1:12" x14ac:dyDescent="0.2">
      <c r="A121" s="185"/>
      <c r="B121" s="171"/>
      <c r="C121" s="122"/>
      <c r="D121" s="186"/>
      <c r="E121" s="186"/>
      <c r="F121" s="97"/>
      <c r="G121" s="157"/>
      <c r="H121" s="125"/>
    </row>
    <row r="122" spans="1:12" s="175" customFormat="1" ht="12.75" x14ac:dyDescent="0.2">
      <c r="A122" s="185"/>
      <c r="B122" s="188"/>
      <c r="C122" s="156"/>
      <c r="D122" s="172"/>
      <c r="E122" s="172"/>
      <c r="F122" s="100"/>
      <c r="G122" s="158"/>
      <c r="H122" s="189"/>
      <c r="I122" s="190"/>
      <c r="J122" s="190"/>
      <c r="K122" s="190"/>
      <c r="L122" s="190"/>
    </row>
    <row r="123" spans="1:12" ht="13.5" thickBot="1" x14ac:dyDescent="0.25">
      <c r="A123" s="185"/>
      <c r="B123" s="191" t="s">
        <v>326</v>
      </c>
      <c r="C123" s="192"/>
      <c r="D123" s="193"/>
      <c r="E123" s="193"/>
      <c r="F123" s="102"/>
      <c r="G123" s="193"/>
      <c r="H123" s="194">
        <f>H117+H92+H82+H28</f>
        <v>0</v>
      </c>
      <c r="I123" s="195"/>
      <c r="J123" s="195"/>
      <c r="K123" s="195"/>
      <c r="L123" s="195"/>
    </row>
    <row r="124" spans="1:12" ht="12.75" x14ac:dyDescent="0.2">
      <c r="A124" s="185"/>
      <c r="B124" s="188"/>
      <c r="C124" s="156"/>
      <c r="D124" s="172"/>
      <c r="E124" s="172"/>
      <c r="F124" s="97"/>
      <c r="G124" s="157"/>
      <c r="H124" s="189"/>
      <c r="I124" s="195"/>
      <c r="J124" s="195"/>
      <c r="K124" s="195"/>
      <c r="L124" s="195"/>
    </row>
    <row r="125" spans="1:12" ht="12.75" x14ac:dyDescent="0.2">
      <c r="A125" s="196"/>
      <c r="B125" s="197"/>
      <c r="C125" s="198"/>
      <c r="D125" s="199"/>
      <c r="E125" s="199"/>
      <c r="F125" s="97"/>
      <c r="G125" s="157"/>
      <c r="H125" s="189"/>
      <c r="I125" s="195"/>
      <c r="J125" s="195"/>
      <c r="K125" s="195"/>
      <c r="L125" s="195"/>
    </row>
    <row r="126" spans="1:12" ht="12.75" x14ac:dyDescent="0.2">
      <c r="A126" s="196"/>
      <c r="B126" s="197"/>
      <c r="C126" s="198"/>
      <c r="D126" s="199"/>
      <c r="E126" s="200"/>
      <c r="F126" s="103"/>
      <c r="G126" s="201"/>
      <c r="H126" s="202"/>
      <c r="I126" s="195"/>
      <c r="J126" s="195"/>
      <c r="K126" s="195"/>
      <c r="L126" s="195"/>
    </row>
    <row r="127" spans="1:12" ht="12.75" x14ac:dyDescent="0.2">
      <c r="A127" s="196"/>
      <c r="B127" s="197"/>
      <c r="C127" s="198"/>
      <c r="D127" s="199"/>
      <c r="E127" s="200"/>
      <c r="F127" s="103"/>
      <c r="G127" s="201"/>
      <c r="H127" s="202"/>
      <c r="I127" s="195"/>
      <c r="J127" s="195"/>
      <c r="K127" s="195"/>
      <c r="L127" s="195"/>
    </row>
    <row r="128" spans="1:12" ht="12.75" x14ac:dyDescent="0.2">
      <c r="A128" s="196"/>
      <c r="B128" s="197"/>
      <c r="C128" s="198"/>
      <c r="D128" s="199"/>
      <c r="E128" s="200"/>
      <c r="F128" s="104"/>
      <c r="G128" s="203"/>
      <c r="H128" s="202"/>
      <c r="I128" s="195"/>
      <c r="J128" s="195"/>
      <c r="K128" s="195"/>
      <c r="L128" s="195"/>
    </row>
    <row r="129" spans="1:12" ht="12.75" x14ac:dyDescent="0.2">
      <c r="A129" s="196"/>
      <c r="B129" s="197"/>
      <c r="C129" s="198"/>
      <c r="D129" s="199"/>
      <c r="E129" s="200"/>
      <c r="I129" s="195"/>
      <c r="J129" s="195"/>
      <c r="K129" s="195"/>
      <c r="L129" s="195"/>
    </row>
    <row r="130" spans="1:12" ht="12.75" x14ac:dyDescent="0.2">
      <c r="A130" s="196"/>
      <c r="B130" s="197"/>
      <c r="C130" s="198"/>
      <c r="D130" s="199"/>
      <c r="E130" s="200"/>
      <c r="F130" s="105"/>
      <c r="G130" s="204"/>
      <c r="H130" s="202"/>
      <c r="I130" s="195"/>
      <c r="J130" s="195"/>
      <c r="K130" s="195"/>
      <c r="L130" s="195"/>
    </row>
    <row r="131" spans="1:12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2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2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2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2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2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2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2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2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2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2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2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2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2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  <c r="F350" s="106"/>
      <c r="G350" s="205"/>
      <c r="H350" s="206"/>
      <c r="I350" s="195"/>
      <c r="J350" s="195"/>
      <c r="K350" s="195"/>
    </row>
    <row r="351" spans="1:11" ht="12.75" x14ac:dyDescent="0.2">
      <c r="A351" s="196"/>
      <c r="B351" s="197"/>
      <c r="C351" s="198"/>
      <c r="D351" s="199"/>
      <c r="E351" s="200"/>
      <c r="F351" s="106"/>
      <c r="G351" s="205"/>
      <c r="H351" s="206"/>
      <c r="I351" s="195"/>
      <c r="J351" s="195"/>
      <c r="K351" s="195"/>
    </row>
    <row r="352" spans="1:11" ht="12.75" x14ac:dyDescent="0.2">
      <c r="A352" s="196"/>
      <c r="B352" s="197"/>
      <c r="C352" s="198"/>
      <c r="D352" s="199"/>
      <c r="E352" s="200"/>
      <c r="F352" s="106"/>
      <c r="G352" s="205"/>
      <c r="H352" s="206"/>
      <c r="I352" s="195"/>
      <c r="J352" s="195"/>
      <c r="K352" s="195"/>
    </row>
    <row r="353" spans="1:11" ht="12.75" x14ac:dyDescent="0.2">
      <c r="A353" s="196"/>
      <c r="B353" s="197"/>
      <c r="C353" s="198"/>
      <c r="D353" s="199"/>
      <c r="E353" s="200"/>
      <c r="F353" s="106"/>
      <c r="G353" s="205"/>
      <c r="H353" s="206"/>
      <c r="I353" s="195"/>
      <c r="J353" s="195"/>
      <c r="K353" s="195"/>
    </row>
    <row r="354" spans="1:11" ht="12.75" x14ac:dyDescent="0.2">
      <c r="A354" s="196"/>
      <c r="B354" s="197"/>
      <c r="C354" s="198"/>
      <c r="D354" s="199"/>
      <c r="E354" s="200"/>
      <c r="F354" s="106"/>
      <c r="G354" s="205"/>
      <c r="H354" s="206"/>
      <c r="I354" s="195"/>
      <c r="J354" s="195"/>
      <c r="K354" s="195"/>
    </row>
    <row r="355" spans="1:11" ht="12.75" x14ac:dyDescent="0.2">
      <c r="A355" s="196"/>
      <c r="B355" s="197"/>
      <c r="C355" s="198"/>
      <c r="D355" s="199"/>
      <c r="E355" s="200"/>
      <c r="F355" s="106"/>
      <c r="G355" s="205"/>
      <c r="H355" s="206"/>
      <c r="I355" s="195"/>
      <c r="J355" s="195"/>
      <c r="K355" s="195"/>
    </row>
    <row r="356" spans="1:11" ht="12.75" x14ac:dyDescent="0.2">
      <c r="A356" s="196"/>
      <c r="B356" s="197"/>
      <c r="C356" s="198"/>
      <c r="D356" s="199"/>
      <c r="E356" s="200"/>
      <c r="F356" s="106"/>
      <c r="G356" s="205"/>
      <c r="H356" s="206"/>
      <c r="I356" s="195"/>
      <c r="J356" s="195"/>
      <c r="K356" s="195"/>
    </row>
    <row r="357" spans="1:11" ht="12.75" x14ac:dyDescent="0.2">
      <c r="A357" s="196"/>
      <c r="B357" s="197"/>
      <c r="C357" s="198"/>
      <c r="D357" s="199"/>
      <c r="E357" s="200"/>
      <c r="F357" s="106"/>
      <c r="G357" s="205"/>
      <c r="H357" s="206"/>
      <c r="I357" s="195"/>
      <c r="J357" s="195"/>
      <c r="K357" s="195"/>
    </row>
    <row r="358" spans="1:11" ht="12.75" x14ac:dyDescent="0.2">
      <c r="A358" s="196"/>
      <c r="B358" s="197"/>
      <c r="C358" s="198"/>
      <c r="D358" s="199"/>
      <c r="E358" s="200"/>
      <c r="F358" s="106"/>
      <c r="G358" s="205"/>
      <c r="H358" s="206"/>
      <c r="I358" s="195"/>
      <c r="J358" s="195"/>
      <c r="K358" s="195"/>
    </row>
    <row r="359" spans="1:11" ht="12.75" x14ac:dyDescent="0.2">
      <c r="A359" s="196"/>
      <c r="B359" s="197"/>
      <c r="C359" s="198"/>
      <c r="D359" s="199"/>
      <c r="E359" s="200"/>
      <c r="F359" s="106"/>
      <c r="G359" s="205"/>
      <c r="H359" s="206"/>
      <c r="I359" s="195"/>
      <c r="J359" s="195"/>
      <c r="K359" s="195"/>
    </row>
    <row r="360" spans="1:11" ht="12.75" x14ac:dyDescent="0.2">
      <c r="A360" s="196"/>
      <c r="B360" s="197"/>
      <c r="C360" s="198"/>
      <c r="D360" s="199"/>
      <c r="E360" s="200"/>
      <c r="F360" s="106"/>
      <c r="G360" s="205"/>
      <c r="H360" s="206"/>
      <c r="I360" s="195"/>
      <c r="J360" s="195"/>
      <c r="K360" s="195"/>
    </row>
    <row r="361" spans="1:11" ht="12.75" x14ac:dyDescent="0.2">
      <c r="A361" s="196"/>
      <c r="B361" s="197"/>
      <c r="C361" s="198"/>
      <c r="D361" s="199"/>
      <c r="E361" s="200"/>
      <c r="F361" s="106"/>
      <c r="G361" s="205"/>
      <c r="H361" s="206"/>
      <c r="I361" s="195"/>
      <c r="J361" s="195"/>
      <c r="K361" s="195"/>
    </row>
    <row r="362" spans="1:11" ht="12.75" x14ac:dyDescent="0.2">
      <c r="A362" s="196"/>
      <c r="B362" s="197"/>
      <c r="C362" s="198"/>
      <c r="D362" s="199"/>
      <c r="E362" s="200"/>
      <c r="F362" s="106"/>
      <c r="G362" s="205"/>
      <c r="H362" s="206"/>
      <c r="I362" s="195"/>
      <c r="J362" s="195"/>
      <c r="K362" s="195"/>
    </row>
    <row r="363" spans="1:11" ht="12.75" x14ac:dyDescent="0.2">
      <c r="A363" s="196"/>
      <c r="B363" s="197"/>
      <c r="C363" s="198"/>
      <c r="D363" s="199"/>
      <c r="E363" s="200"/>
      <c r="F363" s="106"/>
      <c r="G363" s="205"/>
      <c r="H363" s="206"/>
      <c r="I363" s="195"/>
      <c r="J363" s="195"/>
      <c r="K363" s="195"/>
    </row>
    <row r="364" spans="1:11" ht="12.75" x14ac:dyDescent="0.2">
      <c r="A364" s="196"/>
      <c r="B364" s="197"/>
      <c r="C364" s="198"/>
      <c r="D364" s="199"/>
      <c r="E364" s="200"/>
      <c r="F364" s="106"/>
      <c r="G364" s="205"/>
      <c r="H364" s="206"/>
      <c r="I364" s="195"/>
      <c r="J364" s="195"/>
      <c r="K364" s="195"/>
    </row>
    <row r="365" spans="1:11" ht="12.75" x14ac:dyDescent="0.2">
      <c r="A365" s="196"/>
      <c r="B365" s="197"/>
      <c r="C365" s="198"/>
      <c r="D365" s="199"/>
      <c r="E365" s="200"/>
    </row>
    <row r="366" spans="1:11" ht="12.75" x14ac:dyDescent="0.2">
      <c r="A366" s="196"/>
      <c r="B366" s="197"/>
      <c r="C366" s="198"/>
      <c r="D366" s="199"/>
      <c r="E366" s="200"/>
    </row>
    <row r="367" spans="1:11" ht="12.75" x14ac:dyDescent="0.2">
      <c r="A367" s="196"/>
      <c r="B367" s="197"/>
      <c r="C367" s="198"/>
      <c r="D367" s="199"/>
      <c r="E367" s="200"/>
    </row>
    <row r="368" spans="1:11" ht="12.75" x14ac:dyDescent="0.2">
      <c r="A368" s="196"/>
      <c r="B368" s="197"/>
      <c r="C368" s="198"/>
      <c r="D368" s="199"/>
      <c r="E368" s="200"/>
    </row>
    <row r="369" spans="1:14" ht="12.75" x14ac:dyDescent="0.2">
      <c r="A369" s="196"/>
      <c r="B369" s="197"/>
      <c r="C369" s="198"/>
      <c r="D369" s="199"/>
      <c r="E369" s="200"/>
    </row>
    <row r="370" spans="1:14" ht="12.75" x14ac:dyDescent="0.2">
      <c r="A370" s="196"/>
      <c r="B370" s="197"/>
      <c r="C370" s="198"/>
      <c r="D370" s="199"/>
      <c r="E370" s="200"/>
    </row>
    <row r="371" spans="1:14" ht="12.75" x14ac:dyDescent="0.2">
      <c r="A371" s="196"/>
      <c r="B371" s="197"/>
      <c r="C371" s="198"/>
      <c r="D371" s="199"/>
      <c r="E371" s="200"/>
    </row>
    <row r="372" spans="1:14" ht="12.75" x14ac:dyDescent="0.2">
      <c r="A372" s="196"/>
      <c r="B372" s="197"/>
      <c r="C372" s="198"/>
      <c r="D372" s="199"/>
      <c r="E372" s="200"/>
    </row>
    <row r="373" spans="1:14" ht="12.75" x14ac:dyDescent="0.2">
      <c r="A373" s="196"/>
      <c r="B373" s="197"/>
      <c r="C373" s="198"/>
      <c r="D373" s="199"/>
      <c r="E373" s="200"/>
    </row>
    <row r="374" spans="1:14" ht="12.75" x14ac:dyDescent="0.2">
      <c r="A374" s="196"/>
      <c r="B374" s="197"/>
      <c r="C374" s="198"/>
      <c r="D374" s="199"/>
      <c r="E374" s="200"/>
    </row>
    <row r="375" spans="1:14" ht="12.75" x14ac:dyDescent="0.2">
      <c r="A375" s="196"/>
      <c r="B375" s="197"/>
      <c r="C375" s="198"/>
      <c r="D375" s="199"/>
      <c r="E375" s="200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196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196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196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196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196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196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196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196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196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196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196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196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196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196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196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207"/>
      <c r="B1088" s="197"/>
      <c r="C1088" s="198"/>
      <c r="D1088" s="199"/>
      <c r="E1088" s="200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207"/>
      <c r="B1089" s="197"/>
      <c r="C1089" s="198"/>
      <c r="D1089" s="199"/>
      <c r="E1089" s="200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207"/>
      <c r="B1090" s="197"/>
      <c r="C1090" s="198"/>
      <c r="D1090" s="199"/>
      <c r="E1090" s="200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207"/>
      <c r="B1091" s="197"/>
      <c r="C1091" s="198"/>
      <c r="D1091" s="199"/>
      <c r="E1091" s="200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207"/>
      <c r="B1092" s="197"/>
      <c r="C1092" s="198"/>
      <c r="D1092" s="199"/>
      <c r="E1092" s="200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207"/>
      <c r="B1093" s="197"/>
      <c r="C1093" s="198"/>
      <c r="D1093" s="199"/>
      <c r="E1093" s="200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207"/>
      <c r="B1094" s="197"/>
      <c r="C1094" s="198"/>
      <c r="D1094" s="199"/>
      <c r="E1094" s="200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207"/>
      <c r="B1095" s="197"/>
      <c r="C1095" s="198"/>
      <c r="D1095" s="199"/>
      <c r="E1095" s="200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207"/>
      <c r="B1096" s="197"/>
      <c r="C1096" s="198"/>
      <c r="D1096" s="199"/>
      <c r="E1096" s="200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207"/>
      <c r="B1097" s="197"/>
      <c r="C1097" s="198"/>
      <c r="D1097" s="199"/>
      <c r="E1097" s="200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207"/>
      <c r="B1098" s="197"/>
      <c r="C1098" s="198"/>
      <c r="D1098" s="199"/>
      <c r="E1098" s="200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207"/>
      <c r="B1099" s="197"/>
      <c r="C1099" s="198"/>
      <c r="D1099" s="199"/>
      <c r="E1099" s="200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207"/>
      <c r="B1100" s="197"/>
      <c r="C1100" s="198"/>
      <c r="D1100" s="199"/>
      <c r="E1100" s="200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207"/>
      <c r="B1101" s="197"/>
      <c r="C1101" s="198"/>
      <c r="D1101" s="199"/>
      <c r="E1101" s="200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207"/>
      <c r="B1102" s="197"/>
      <c r="C1102" s="198"/>
      <c r="D1102" s="199"/>
      <c r="E1102" s="200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  <row r="1540" spans="1:14" s="119" customFormat="1" ht="12.75" x14ac:dyDescent="0.2">
      <c r="A1540" s="114"/>
      <c r="B1540" s="208"/>
      <c r="C1540" s="165"/>
      <c r="D1540" s="166"/>
      <c r="E1540" s="209"/>
      <c r="F1540" s="90"/>
      <c r="H1540" s="120"/>
      <c r="I1540" s="1"/>
      <c r="J1540" s="1"/>
      <c r="K1540" s="1"/>
      <c r="L1540" s="1"/>
      <c r="M1540" s="1"/>
      <c r="N1540" s="1"/>
    </row>
    <row r="1541" spans="1:14" s="119" customFormat="1" ht="12.75" x14ac:dyDescent="0.2">
      <c r="A1541" s="114"/>
      <c r="B1541" s="208"/>
      <c r="C1541" s="165"/>
      <c r="D1541" s="166"/>
      <c r="E1541" s="209"/>
      <c r="F1541" s="90"/>
      <c r="H1541" s="120"/>
      <c r="I1541" s="1"/>
      <c r="J1541" s="1"/>
      <c r="K1541" s="1"/>
      <c r="L1541" s="1"/>
      <c r="M1541" s="1"/>
      <c r="N1541" s="1"/>
    </row>
    <row r="1542" spans="1:14" s="119" customFormat="1" ht="12.75" x14ac:dyDescent="0.2">
      <c r="A1542" s="114"/>
      <c r="B1542" s="208"/>
      <c r="C1542" s="165"/>
      <c r="D1542" s="166"/>
      <c r="E1542" s="209"/>
      <c r="F1542" s="90"/>
      <c r="H1542" s="120"/>
      <c r="I1542" s="1"/>
      <c r="J1542" s="1"/>
      <c r="K1542" s="1"/>
      <c r="L1542" s="1"/>
      <c r="M1542" s="1"/>
      <c r="N1542" s="1"/>
    </row>
    <row r="1543" spans="1:14" s="119" customFormat="1" ht="12.75" x14ac:dyDescent="0.2">
      <c r="A1543" s="114"/>
      <c r="B1543" s="208"/>
      <c r="C1543" s="165"/>
      <c r="D1543" s="166"/>
      <c r="E1543" s="209"/>
      <c r="F1543" s="90"/>
      <c r="H1543" s="120"/>
      <c r="I1543" s="1"/>
      <c r="J1543" s="1"/>
      <c r="K1543" s="1"/>
      <c r="L1543" s="1"/>
      <c r="M1543" s="1"/>
      <c r="N1543" s="1"/>
    </row>
    <row r="1544" spans="1:14" s="119" customFormat="1" ht="12.75" x14ac:dyDescent="0.2">
      <c r="A1544" s="114"/>
      <c r="B1544" s="208"/>
      <c r="C1544" s="165"/>
      <c r="D1544" s="166"/>
      <c r="E1544" s="209"/>
      <c r="F1544" s="90"/>
      <c r="H1544" s="120"/>
      <c r="I1544" s="1"/>
      <c r="J1544" s="1"/>
      <c r="K1544" s="1"/>
      <c r="L1544" s="1"/>
      <c r="M1544" s="1"/>
      <c r="N1544" s="1"/>
    </row>
    <row r="1545" spans="1:14" s="119" customFormat="1" ht="12.75" x14ac:dyDescent="0.2">
      <c r="A1545" s="114"/>
      <c r="B1545" s="208"/>
      <c r="C1545" s="165"/>
      <c r="D1545" s="166"/>
      <c r="E1545" s="209"/>
      <c r="F1545" s="90"/>
      <c r="H1545" s="120"/>
      <c r="I1545" s="1"/>
      <c r="J1545" s="1"/>
      <c r="K1545" s="1"/>
      <c r="L1545" s="1"/>
      <c r="M1545" s="1"/>
      <c r="N1545" s="1"/>
    </row>
    <row r="1546" spans="1:14" s="119" customFormat="1" ht="12.75" x14ac:dyDescent="0.2">
      <c r="A1546" s="114"/>
      <c r="B1546" s="208"/>
      <c r="C1546" s="165"/>
      <c r="D1546" s="166"/>
      <c r="E1546" s="209"/>
      <c r="F1546" s="90"/>
      <c r="H1546" s="120"/>
      <c r="I1546" s="1"/>
      <c r="J1546" s="1"/>
      <c r="K1546" s="1"/>
      <c r="L1546" s="1"/>
      <c r="M1546" s="1"/>
      <c r="N1546" s="1"/>
    </row>
    <row r="1547" spans="1:14" s="119" customFormat="1" ht="12.75" x14ac:dyDescent="0.2">
      <c r="A1547" s="114"/>
      <c r="B1547" s="208"/>
      <c r="C1547" s="165"/>
      <c r="D1547" s="166"/>
      <c r="E1547" s="209"/>
      <c r="F1547" s="90"/>
      <c r="H1547" s="120"/>
      <c r="I1547" s="1"/>
      <c r="J1547" s="1"/>
      <c r="K1547" s="1"/>
      <c r="L1547" s="1"/>
      <c r="M1547" s="1"/>
      <c r="N1547" s="1"/>
    </row>
    <row r="1548" spans="1:14" s="119" customFormat="1" ht="12.75" x14ac:dyDescent="0.2">
      <c r="A1548" s="114"/>
      <c r="B1548" s="208"/>
      <c r="C1548" s="165"/>
      <c r="D1548" s="166"/>
      <c r="E1548" s="209"/>
      <c r="F1548" s="90"/>
      <c r="H1548" s="120"/>
      <c r="I1548" s="1"/>
      <c r="J1548" s="1"/>
      <c r="K1548" s="1"/>
      <c r="L1548" s="1"/>
      <c r="M1548" s="1"/>
      <c r="N1548" s="1"/>
    </row>
    <row r="1549" spans="1:14" s="119" customFormat="1" ht="12.75" x14ac:dyDescent="0.2">
      <c r="A1549" s="114"/>
      <c r="B1549" s="208"/>
      <c r="C1549" s="165"/>
      <c r="D1549" s="166"/>
      <c r="E1549" s="209"/>
      <c r="F1549" s="90"/>
      <c r="H1549" s="120"/>
      <c r="I1549" s="1"/>
      <c r="J1549" s="1"/>
      <c r="K1549" s="1"/>
      <c r="L1549" s="1"/>
      <c r="M1549" s="1"/>
      <c r="N1549" s="1"/>
    </row>
    <row r="1550" spans="1:14" s="119" customFormat="1" ht="12.75" x14ac:dyDescent="0.2">
      <c r="A1550" s="114"/>
      <c r="B1550" s="208"/>
      <c r="C1550" s="165"/>
      <c r="D1550" s="166"/>
      <c r="E1550" s="209"/>
      <c r="F1550" s="90"/>
      <c r="H1550" s="120"/>
      <c r="I1550" s="1"/>
      <c r="J1550" s="1"/>
      <c r="K1550" s="1"/>
      <c r="L1550" s="1"/>
      <c r="M1550" s="1"/>
      <c r="N1550" s="1"/>
    </row>
    <row r="1551" spans="1:14" s="119" customFormat="1" ht="12.75" x14ac:dyDescent="0.2">
      <c r="A1551" s="114"/>
      <c r="B1551" s="208"/>
      <c r="C1551" s="165"/>
      <c r="D1551" s="166"/>
      <c r="E1551" s="209"/>
      <c r="F1551" s="90"/>
      <c r="H1551" s="120"/>
      <c r="I1551" s="1"/>
      <c r="J1551" s="1"/>
      <c r="K1551" s="1"/>
      <c r="L1551" s="1"/>
      <c r="M1551" s="1"/>
      <c r="N1551" s="1"/>
    </row>
    <row r="1552" spans="1:14" s="119" customFormat="1" ht="12.75" x14ac:dyDescent="0.2">
      <c r="A1552" s="114"/>
      <c r="B1552" s="208"/>
      <c r="C1552" s="165"/>
      <c r="D1552" s="166"/>
      <c r="E1552" s="209"/>
      <c r="F1552" s="90"/>
      <c r="H1552" s="120"/>
      <c r="I1552" s="1"/>
      <c r="J1552" s="1"/>
      <c r="K1552" s="1"/>
      <c r="L1552" s="1"/>
      <c r="M1552" s="1"/>
      <c r="N1552" s="1"/>
    </row>
    <row r="1553" spans="1:14" s="119" customFormat="1" ht="12.75" x14ac:dyDescent="0.2">
      <c r="A1553" s="114"/>
      <c r="B1553" s="208"/>
      <c r="C1553" s="165"/>
      <c r="D1553" s="166"/>
      <c r="E1553" s="209"/>
      <c r="F1553" s="90"/>
      <c r="H1553" s="120"/>
      <c r="I1553" s="1"/>
      <c r="J1553" s="1"/>
      <c r="K1553" s="1"/>
      <c r="L1553" s="1"/>
      <c r="M1553" s="1"/>
      <c r="N1553" s="1"/>
    </row>
    <row r="1554" spans="1:14" s="119" customFormat="1" ht="12.75" x14ac:dyDescent="0.2">
      <c r="A1554" s="114"/>
      <c r="B1554" s="208"/>
      <c r="C1554" s="165"/>
      <c r="D1554" s="166"/>
      <c r="E1554" s="209"/>
      <c r="F1554" s="90"/>
      <c r="H1554" s="120"/>
      <c r="I1554" s="1"/>
      <c r="J1554" s="1"/>
      <c r="K1554" s="1"/>
      <c r="L1554" s="1"/>
      <c r="M1554" s="1"/>
      <c r="N1554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39"/>
  <sheetViews>
    <sheetView view="pageBreakPreview" topLeftCell="A82" zoomScaleNormal="100" zoomScaleSheetLayoutView="100" workbookViewId="0">
      <selection activeCell="H97" sqref="H97:H98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181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30.75" customHeight="1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25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1</v>
      </c>
      <c r="E13" s="124"/>
      <c r="F13" s="94"/>
      <c r="G13" s="124"/>
      <c r="H13" s="125">
        <f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32.25" customHeight="1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/>
      <c r="C17" s="148"/>
      <c r="D17" s="124"/>
      <c r="E17" s="124"/>
      <c r="F17" s="91"/>
      <c r="G17" s="124"/>
      <c r="H17" s="125"/>
    </row>
    <row r="18" spans="1:8" s="141" customFormat="1" ht="76.5" x14ac:dyDescent="0.2">
      <c r="A18" s="144" t="s">
        <v>14</v>
      </c>
      <c r="B18" s="145" t="s">
        <v>74</v>
      </c>
      <c r="C18" s="148"/>
      <c r="D18" s="124"/>
      <c r="E18" s="124"/>
      <c r="F18" s="91"/>
      <c r="G18" s="124"/>
      <c r="H18" s="125"/>
    </row>
    <row r="19" spans="1:8" s="141" customFormat="1" x14ac:dyDescent="0.2">
      <c r="A19" s="144"/>
      <c r="B19" s="145" t="s">
        <v>35</v>
      </c>
      <c r="C19" s="148" t="s">
        <v>9</v>
      </c>
      <c r="D19" s="124">
        <f>D16</f>
        <v>1</v>
      </c>
      <c r="E19" s="124"/>
      <c r="F19" s="94"/>
      <c r="G19" s="124"/>
      <c r="H19" s="125">
        <f>D19*F19</f>
        <v>0</v>
      </c>
    </row>
    <row r="20" spans="1:8" s="141" customFormat="1" x14ac:dyDescent="0.2">
      <c r="A20" s="144"/>
      <c r="B20" s="145"/>
      <c r="C20" s="148"/>
      <c r="D20" s="124"/>
      <c r="E20" s="124"/>
      <c r="F20" s="107"/>
      <c r="G20" s="124"/>
      <c r="H20" s="125"/>
    </row>
    <row r="21" spans="1:8" s="141" customFormat="1" ht="57.75" customHeight="1" x14ac:dyDescent="0.2">
      <c r="A21" s="144" t="s">
        <v>15</v>
      </c>
      <c r="B21" s="145" t="s">
        <v>230</v>
      </c>
      <c r="C21" s="148"/>
      <c r="D21" s="149"/>
      <c r="E21" s="149"/>
      <c r="F21" s="91"/>
      <c r="G21" s="124"/>
      <c r="H21" s="125"/>
    </row>
    <row r="22" spans="1:8" s="141" customFormat="1" x14ac:dyDescent="0.2">
      <c r="A22" s="144"/>
      <c r="B22" s="145" t="s">
        <v>38</v>
      </c>
      <c r="C22" s="148" t="s">
        <v>13</v>
      </c>
      <c r="D22" s="124">
        <f>D10*2</f>
        <v>50</v>
      </c>
      <c r="E22" s="124"/>
      <c r="F22" s="94"/>
      <c r="G22" s="124"/>
      <c r="H22" s="125">
        <f t="shared" ref="H22:H23" si="0">D22*F22</f>
        <v>0</v>
      </c>
    </row>
    <row r="23" spans="1:8" s="141" customFormat="1" x14ac:dyDescent="0.2">
      <c r="A23" s="144"/>
      <c r="B23" s="145" t="s">
        <v>40</v>
      </c>
      <c r="C23" s="148" t="s">
        <v>13</v>
      </c>
      <c r="D23" s="124">
        <f>+D22</f>
        <v>50</v>
      </c>
      <c r="E23" s="124"/>
      <c r="F23" s="94"/>
      <c r="G23" s="124"/>
      <c r="H23" s="125">
        <f t="shared" si="0"/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28.5" customHeight="1" x14ac:dyDescent="0.2">
      <c r="A25" s="144" t="s">
        <v>17</v>
      </c>
      <c r="B25" s="150" t="s">
        <v>69</v>
      </c>
      <c r="F25" s="107"/>
    </row>
    <row r="26" spans="1:8" s="141" customFormat="1" x14ac:dyDescent="0.2">
      <c r="A26" s="144"/>
      <c r="B26" s="150"/>
      <c r="C26" s="148" t="s">
        <v>23</v>
      </c>
      <c r="D26" s="240">
        <v>0.25</v>
      </c>
      <c r="E26" s="240"/>
      <c r="F26" s="94"/>
      <c r="G26" s="124"/>
      <c r="H26" s="125">
        <f>D26*F26</f>
        <v>0</v>
      </c>
    </row>
    <row r="27" spans="1:8" s="141" customFormat="1" x14ac:dyDescent="0.2">
      <c r="A27" s="144"/>
      <c r="B27" s="145"/>
      <c r="C27" s="148"/>
      <c r="D27" s="124"/>
      <c r="E27" s="124"/>
      <c r="F27" s="107"/>
      <c r="G27" s="124"/>
      <c r="H27" s="125"/>
    </row>
    <row r="28" spans="1:8" ht="13.5" thickBot="1" x14ac:dyDescent="0.25">
      <c r="A28" s="144"/>
      <c r="B28" s="234" t="s">
        <v>329</v>
      </c>
      <c r="C28" s="152"/>
      <c r="D28" s="153"/>
      <c r="E28" s="153"/>
      <c r="F28" s="96"/>
      <c r="G28" s="153"/>
      <c r="H28" s="154">
        <f>SUM(H10:H27)</f>
        <v>0</v>
      </c>
    </row>
    <row r="29" spans="1:8" ht="13.5" thickTop="1" x14ac:dyDescent="0.2">
      <c r="A29" s="144"/>
      <c r="B29" s="155"/>
      <c r="C29" s="156"/>
      <c r="D29" s="157"/>
      <c r="E29" s="157"/>
      <c r="F29" s="91"/>
      <c r="G29" s="124"/>
      <c r="H29" s="135"/>
    </row>
    <row r="30" spans="1:8" s="159" customFormat="1" ht="12.75" x14ac:dyDescent="0.2">
      <c r="A30" s="121" t="s">
        <v>30</v>
      </c>
      <c r="B30" s="121" t="s">
        <v>36</v>
      </c>
      <c r="C30" s="156"/>
      <c r="D30" s="158"/>
      <c r="E30" s="158"/>
      <c r="F30" s="91"/>
      <c r="G30" s="124"/>
      <c r="H30" s="125"/>
    </row>
    <row r="31" spans="1:8" s="141" customFormat="1" x14ac:dyDescent="0.2">
      <c r="A31" s="144"/>
      <c r="B31" s="160"/>
      <c r="C31" s="148"/>
      <c r="D31" s="124"/>
      <c r="E31" s="124"/>
      <c r="F31" s="91"/>
      <c r="G31" s="124"/>
      <c r="H31" s="125"/>
    </row>
    <row r="32" spans="1:8" s="141" customFormat="1" ht="30" customHeight="1" x14ac:dyDescent="0.2">
      <c r="A32" s="144" t="s">
        <v>1</v>
      </c>
      <c r="B32" s="145" t="s">
        <v>45</v>
      </c>
      <c r="F32" s="107"/>
    </row>
    <row r="33" spans="1:8" s="141" customFormat="1" x14ac:dyDescent="0.2">
      <c r="A33" s="144"/>
      <c r="B33" s="145"/>
      <c r="C33" s="148" t="s">
        <v>12</v>
      </c>
      <c r="D33" s="124">
        <v>9</v>
      </c>
      <c r="E33" s="124"/>
      <c r="F33" s="94"/>
      <c r="G33" s="124"/>
      <c r="H33" s="125">
        <f>D33*F33</f>
        <v>0</v>
      </c>
    </row>
    <row r="34" spans="1:8" s="141" customFormat="1" x14ac:dyDescent="0.2">
      <c r="A34" s="144"/>
      <c r="B34" s="160"/>
      <c r="C34" s="148"/>
      <c r="D34" s="124"/>
      <c r="E34" s="124"/>
      <c r="F34" s="91"/>
      <c r="G34" s="124"/>
      <c r="H34" s="125"/>
    </row>
    <row r="35" spans="1:8" ht="25.5" x14ac:dyDescent="0.2">
      <c r="A35" s="144" t="s">
        <v>10</v>
      </c>
      <c r="B35" s="145" t="s">
        <v>90</v>
      </c>
      <c r="C35" s="148"/>
      <c r="D35" s="124"/>
      <c r="E35" s="124"/>
      <c r="F35" s="91"/>
      <c r="G35" s="124"/>
      <c r="H35" s="125"/>
    </row>
    <row r="36" spans="1:8" ht="12.75" x14ac:dyDescent="0.2">
      <c r="A36" s="144"/>
      <c r="B36" s="145" t="s">
        <v>65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61" t="s">
        <v>231</v>
      </c>
      <c r="C37" s="148" t="s">
        <v>12</v>
      </c>
      <c r="D37" s="124">
        <v>83</v>
      </c>
      <c r="E37" s="124"/>
      <c r="F37" s="94"/>
      <c r="G37" s="124"/>
      <c r="H37" s="125">
        <f t="shared" ref="H37:H39" si="1">D37*F37</f>
        <v>0</v>
      </c>
    </row>
    <row r="38" spans="1:8" ht="12.75" x14ac:dyDescent="0.2">
      <c r="A38" s="144"/>
      <c r="B38" s="145" t="s">
        <v>66</v>
      </c>
      <c r="C38" s="148"/>
      <c r="D38" s="124"/>
      <c r="E38" s="124"/>
      <c r="F38" s="91"/>
      <c r="G38" s="124"/>
      <c r="H38" s="125"/>
    </row>
    <row r="39" spans="1:8" ht="12.75" x14ac:dyDescent="0.2">
      <c r="A39" s="144"/>
      <c r="B39" s="161" t="s">
        <v>232</v>
      </c>
      <c r="C39" s="148" t="s">
        <v>12</v>
      </c>
      <c r="D39" s="124">
        <v>2</v>
      </c>
      <c r="E39" s="124"/>
      <c r="F39" s="94"/>
      <c r="G39" s="124"/>
      <c r="H39" s="125">
        <f t="shared" si="1"/>
        <v>0</v>
      </c>
    </row>
    <row r="40" spans="1:8" ht="12.75" x14ac:dyDescent="0.2">
      <c r="A40" s="144"/>
      <c r="B40" s="161"/>
      <c r="C40" s="148"/>
      <c r="D40" s="124"/>
      <c r="E40" s="124"/>
      <c r="F40" s="91"/>
      <c r="G40" s="124"/>
      <c r="H40" s="125"/>
    </row>
    <row r="41" spans="1:8" ht="25.5" x14ac:dyDescent="0.2">
      <c r="A41" s="144" t="s">
        <v>11</v>
      </c>
      <c r="B41" s="145" t="s">
        <v>198</v>
      </c>
      <c r="C41" s="148"/>
      <c r="D41" s="124"/>
      <c r="E41" s="124"/>
      <c r="F41" s="91"/>
      <c r="G41" s="124"/>
      <c r="H41" s="125"/>
    </row>
    <row r="42" spans="1:8" ht="12.75" x14ac:dyDescent="0.2">
      <c r="A42" s="144"/>
      <c r="B42" s="145" t="s">
        <v>70</v>
      </c>
      <c r="C42" s="148" t="s">
        <v>12</v>
      </c>
      <c r="D42" s="124">
        <v>2</v>
      </c>
      <c r="E42" s="124"/>
      <c r="F42" s="94"/>
      <c r="G42" s="124"/>
      <c r="H42" s="125">
        <f t="shared" ref="H42" si="2">D42*F42</f>
        <v>0</v>
      </c>
    </row>
    <row r="43" spans="1:8" ht="12.75" x14ac:dyDescent="0.2">
      <c r="A43" s="144"/>
      <c r="B43" s="161"/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 t="s">
        <v>14</v>
      </c>
      <c r="B45" s="145" t="s">
        <v>21</v>
      </c>
      <c r="C45" s="148"/>
      <c r="D45" s="124"/>
      <c r="E45" s="124"/>
      <c r="F45" s="91"/>
      <c r="G45" s="124"/>
      <c r="H45" s="125"/>
    </row>
    <row r="46" spans="1:8" ht="12.75" x14ac:dyDescent="0.2">
      <c r="A46" s="144"/>
      <c r="B46" s="164" t="s">
        <v>233</v>
      </c>
      <c r="C46" s="148" t="s">
        <v>13</v>
      </c>
      <c r="D46" s="268">
        <v>20</v>
      </c>
      <c r="E46" s="124"/>
      <c r="F46" s="94"/>
      <c r="G46" s="124"/>
      <c r="H46" s="125">
        <f t="shared" ref="H46:H64" si="3">D46*F46</f>
        <v>0</v>
      </c>
    </row>
    <row r="47" spans="1:8" ht="12.75" x14ac:dyDescent="0.2">
      <c r="A47" s="144"/>
      <c r="B47" s="164"/>
      <c r="C47" s="148"/>
      <c r="D47" s="124"/>
      <c r="E47" s="124"/>
      <c r="F47" s="91"/>
      <c r="G47" s="124"/>
      <c r="H47" s="125"/>
    </row>
    <row r="48" spans="1:8" ht="63.75" x14ac:dyDescent="0.2">
      <c r="A48" s="144" t="s">
        <v>15</v>
      </c>
      <c r="B48" s="145" t="s">
        <v>81</v>
      </c>
    </row>
    <row r="49" spans="1:8" ht="12.75" x14ac:dyDescent="0.2">
      <c r="A49" s="144"/>
      <c r="B49" s="145"/>
      <c r="C49" s="148" t="s">
        <v>12</v>
      </c>
      <c r="D49" s="124">
        <v>2</v>
      </c>
      <c r="E49" s="124"/>
      <c r="F49" s="94"/>
      <c r="G49" s="124"/>
      <c r="H49" s="125">
        <f>D49*F49</f>
        <v>0</v>
      </c>
    </row>
    <row r="50" spans="1:8" ht="12.75" x14ac:dyDescent="0.2">
      <c r="B50" s="145"/>
      <c r="C50" s="148"/>
      <c r="D50" s="124"/>
      <c r="E50" s="124"/>
      <c r="F50" s="91"/>
      <c r="G50" s="124"/>
      <c r="H50" s="125"/>
    </row>
    <row r="51" spans="1:8" ht="42.75" customHeight="1" x14ac:dyDescent="0.2">
      <c r="A51" s="144" t="s">
        <v>17</v>
      </c>
      <c r="B51" s="145" t="s">
        <v>51</v>
      </c>
      <c r="C51" s="148"/>
      <c r="D51" s="124"/>
      <c r="E51" s="124"/>
      <c r="F51" s="91"/>
      <c r="G51" s="124"/>
      <c r="H51" s="125"/>
    </row>
    <row r="52" spans="1:8" ht="12.75" x14ac:dyDescent="0.2">
      <c r="A52" s="144"/>
      <c r="B52" s="145"/>
      <c r="C52" s="148" t="s">
        <v>12</v>
      </c>
      <c r="D52" s="124">
        <v>11</v>
      </c>
      <c r="E52" s="124"/>
      <c r="F52" s="94"/>
      <c r="G52" s="124"/>
      <c r="H52" s="125">
        <f>D52*F52</f>
        <v>0</v>
      </c>
    </row>
    <row r="53" spans="1:8" ht="12.75" x14ac:dyDescent="0.2">
      <c r="A53" s="144"/>
      <c r="B53" s="164"/>
      <c r="C53" s="148"/>
      <c r="D53" s="124"/>
      <c r="E53" s="124"/>
      <c r="F53" s="91"/>
      <c r="G53" s="124"/>
      <c r="H53" s="125"/>
    </row>
    <row r="54" spans="1:8" ht="57" customHeight="1" x14ac:dyDescent="0.2">
      <c r="A54" s="144" t="s">
        <v>18</v>
      </c>
      <c r="B54" s="145" t="s">
        <v>49</v>
      </c>
      <c r="C54" s="165"/>
      <c r="D54" s="166"/>
      <c r="E54" s="166"/>
      <c r="F54" s="91"/>
      <c r="G54" s="124"/>
      <c r="H54" s="125"/>
    </row>
    <row r="55" spans="1:8" ht="12.75" x14ac:dyDescent="0.2">
      <c r="A55" s="144"/>
      <c r="B55" s="145"/>
      <c r="C55" s="148" t="s">
        <v>12</v>
      </c>
      <c r="D55" s="124">
        <v>70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145"/>
      <c r="C56" s="148"/>
      <c r="D56" s="124"/>
      <c r="E56" s="124"/>
      <c r="F56" s="91"/>
      <c r="G56" s="124"/>
      <c r="H56" s="125"/>
    </row>
    <row r="57" spans="1:8" ht="12.75" x14ac:dyDescent="0.2">
      <c r="A57" s="144" t="s">
        <v>19</v>
      </c>
      <c r="B57" s="145" t="s">
        <v>64</v>
      </c>
      <c r="C57" s="148"/>
      <c r="D57" s="124"/>
      <c r="E57" s="124"/>
      <c r="F57" s="91"/>
      <c r="G57" s="124"/>
      <c r="H57" s="125"/>
    </row>
    <row r="58" spans="1:8" ht="12.75" x14ac:dyDescent="0.2">
      <c r="A58" s="144"/>
      <c r="B58" s="145"/>
      <c r="C58" s="148" t="s">
        <v>12</v>
      </c>
      <c r="D58" s="124">
        <v>13</v>
      </c>
      <c r="E58" s="124"/>
      <c r="F58" s="94"/>
      <c r="G58" s="124"/>
      <c r="H58" s="125">
        <f>D58*F58</f>
        <v>0</v>
      </c>
    </row>
    <row r="59" spans="1:8" ht="12.75" x14ac:dyDescent="0.2">
      <c r="A59" s="144"/>
      <c r="B59" s="145"/>
      <c r="C59" s="148"/>
      <c r="D59" s="124"/>
      <c r="E59" s="124"/>
      <c r="F59" s="91"/>
      <c r="G59" s="124"/>
      <c r="H59" s="125"/>
    </row>
    <row r="60" spans="1:8" s="167" customFormat="1" ht="45" customHeight="1" x14ac:dyDescent="0.2">
      <c r="A60" s="144" t="s">
        <v>20</v>
      </c>
      <c r="B60" s="145" t="s">
        <v>67</v>
      </c>
      <c r="C60" s="148"/>
      <c r="D60" s="124"/>
      <c r="E60" s="124"/>
      <c r="F60" s="91"/>
      <c r="G60" s="124"/>
      <c r="H60" s="125"/>
    </row>
    <row r="61" spans="1:8" s="167" customFormat="1" ht="12.75" x14ac:dyDescent="0.2">
      <c r="A61" s="144"/>
      <c r="B61" s="145"/>
      <c r="C61" s="148" t="s">
        <v>12</v>
      </c>
      <c r="D61" s="124">
        <v>2</v>
      </c>
      <c r="E61" s="124"/>
      <c r="F61" s="94"/>
      <c r="G61" s="124"/>
      <c r="H61" s="125">
        <f>D61*F61</f>
        <v>0</v>
      </c>
    </row>
    <row r="62" spans="1:8" s="167" customFormat="1" ht="12.75" x14ac:dyDescent="0.2">
      <c r="A62" s="144"/>
      <c r="B62" s="145"/>
      <c r="C62" s="148"/>
      <c r="D62" s="124"/>
      <c r="E62" s="124"/>
      <c r="F62" s="91"/>
      <c r="G62" s="124"/>
      <c r="H62" s="125"/>
    </row>
    <row r="63" spans="1:8" s="167" customFormat="1" ht="27" customHeight="1" x14ac:dyDescent="0.2">
      <c r="A63" s="144" t="s">
        <v>25</v>
      </c>
      <c r="B63" s="145" t="s">
        <v>46</v>
      </c>
      <c r="C63" s="148"/>
      <c r="D63" s="149"/>
      <c r="E63" s="124"/>
      <c r="F63" s="91"/>
      <c r="G63" s="124"/>
      <c r="H63" s="125"/>
    </row>
    <row r="64" spans="1:8" s="167" customFormat="1" ht="12.75" x14ac:dyDescent="0.2">
      <c r="B64" s="241" t="s">
        <v>234</v>
      </c>
      <c r="C64" s="148" t="s">
        <v>13</v>
      </c>
      <c r="D64" s="124">
        <f>9/0.2</f>
        <v>45</v>
      </c>
      <c r="E64" s="124"/>
      <c r="F64" s="94"/>
      <c r="G64" s="124"/>
      <c r="H64" s="125">
        <f t="shared" si="3"/>
        <v>0</v>
      </c>
    </row>
    <row r="65" spans="1:8" s="167" customFormat="1" ht="12.75" x14ac:dyDescent="0.2">
      <c r="B65" s="145"/>
      <c r="C65" s="148"/>
      <c r="D65" s="124"/>
      <c r="E65" s="124"/>
      <c r="F65" s="91"/>
      <c r="G65" s="124"/>
      <c r="H65" s="125"/>
    </row>
    <row r="66" spans="1:8" ht="30.75" customHeight="1" x14ac:dyDescent="0.2">
      <c r="A66" s="144" t="s">
        <v>26</v>
      </c>
      <c r="B66" s="145" t="s">
        <v>47</v>
      </c>
    </row>
    <row r="67" spans="1:8" ht="12.75" x14ac:dyDescent="0.2">
      <c r="A67" s="144"/>
      <c r="B67" s="145"/>
      <c r="C67" s="148" t="s">
        <v>13</v>
      </c>
      <c r="D67" s="124">
        <f>D64</f>
        <v>45</v>
      </c>
      <c r="E67" s="149"/>
      <c r="F67" s="94"/>
      <c r="G67" s="124"/>
      <c r="H67" s="125">
        <f>D67*F67</f>
        <v>0</v>
      </c>
    </row>
    <row r="68" spans="1:8" ht="12.75" x14ac:dyDescent="0.2">
      <c r="A68" s="144"/>
      <c r="B68" s="145"/>
      <c r="C68" s="148"/>
      <c r="D68" s="124"/>
      <c r="E68" s="149"/>
      <c r="F68" s="91"/>
      <c r="G68" s="124"/>
      <c r="H68" s="125"/>
    </row>
    <row r="69" spans="1:8" ht="13.5" thickBot="1" x14ac:dyDescent="0.25">
      <c r="A69" s="144"/>
      <c r="B69" s="169" t="s">
        <v>328</v>
      </c>
      <c r="C69" s="152"/>
      <c r="D69" s="170"/>
      <c r="E69" s="170"/>
      <c r="F69" s="96"/>
      <c r="G69" s="153"/>
      <c r="H69" s="154">
        <f>SUM(H33:H68)</f>
        <v>0</v>
      </c>
    </row>
    <row r="70" spans="1:8" ht="13.5" thickTop="1" x14ac:dyDescent="0.2">
      <c r="A70" s="144"/>
      <c r="B70" s="171"/>
      <c r="C70" s="156"/>
      <c r="D70" s="172"/>
      <c r="E70" s="172"/>
      <c r="F70" s="97"/>
      <c r="G70" s="157"/>
      <c r="H70" s="135"/>
    </row>
    <row r="71" spans="1:8" s="175" customFormat="1" ht="12.75" x14ac:dyDescent="0.2">
      <c r="A71" s="173" t="s">
        <v>31</v>
      </c>
      <c r="B71" s="174" t="s">
        <v>28</v>
      </c>
      <c r="C71" s="148"/>
      <c r="D71" s="149"/>
      <c r="E71" s="149"/>
      <c r="F71" s="91"/>
      <c r="G71" s="124"/>
      <c r="H71" s="125"/>
    </row>
    <row r="72" spans="1:8" ht="15.75" x14ac:dyDescent="0.2">
      <c r="A72" s="176"/>
      <c r="B72" s="177"/>
      <c r="C72" s="148"/>
      <c r="D72" s="149"/>
      <c r="E72" s="149"/>
      <c r="F72" s="91"/>
      <c r="G72" s="124"/>
      <c r="H72" s="125"/>
    </row>
    <row r="73" spans="1:8" ht="67.5" customHeight="1" x14ac:dyDescent="0.2">
      <c r="A73" s="178" t="s">
        <v>1</v>
      </c>
      <c r="B73" s="145" t="s">
        <v>85</v>
      </c>
    </row>
    <row r="74" spans="1:8" ht="12.75" x14ac:dyDescent="0.2">
      <c r="A74" s="178"/>
      <c r="B74" s="145"/>
      <c r="C74" s="148" t="s">
        <v>16</v>
      </c>
      <c r="D74" s="124">
        <f>D10</f>
        <v>25</v>
      </c>
      <c r="E74" s="124"/>
      <c r="F74" s="94"/>
      <c r="G74" s="124"/>
      <c r="H74" s="125">
        <f t="shared" ref="H74" si="4">D74*F74</f>
        <v>0</v>
      </c>
    </row>
    <row r="75" spans="1:8" ht="12.75" x14ac:dyDescent="0.2">
      <c r="A75" s="144"/>
      <c r="B75" s="145"/>
      <c r="C75" s="148"/>
      <c r="D75" s="124"/>
      <c r="E75" s="124"/>
      <c r="F75" s="98"/>
      <c r="G75" s="179"/>
      <c r="H75" s="125"/>
    </row>
    <row r="76" spans="1:8" ht="118.5" customHeight="1" x14ac:dyDescent="0.2">
      <c r="A76" s="144" t="s">
        <v>10</v>
      </c>
      <c r="B76" s="145" t="s">
        <v>235</v>
      </c>
      <c r="E76" s="124"/>
      <c r="F76" s="91"/>
      <c r="G76" s="124"/>
      <c r="H76" s="125"/>
    </row>
    <row r="77" spans="1:8" ht="12.75" x14ac:dyDescent="0.2">
      <c r="A77" s="144"/>
      <c r="B77" s="145" t="s">
        <v>37</v>
      </c>
      <c r="C77" s="148" t="s">
        <v>9</v>
      </c>
      <c r="D77" s="124">
        <v>1</v>
      </c>
      <c r="E77" s="124"/>
      <c r="F77" s="94"/>
      <c r="G77" s="124"/>
      <c r="H77" s="125">
        <f>D77*F77</f>
        <v>0</v>
      </c>
    </row>
    <row r="78" spans="1:8" ht="12.75" x14ac:dyDescent="0.2">
      <c r="A78" s="144"/>
      <c r="B78" s="145"/>
      <c r="C78" s="148"/>
      <c r="D78" s="124"/>
      <c r="E78" s="124"/>
      <c r="F78" s="91"/>
      <c r="G78" s="124"/>
      <c r="H78" s="125"/>
    </row>
    <row r="79" spans="1:8" ht="13.5" thickBot="1" x14ac:dyDescent="0.25">
      <c r="A79" s="144"/>
      <c r="B79" s="169" t="s">
        <v>320</v>
      </c>
      <c r="C79" s="152"/>
      <c r="D79" s="170"/>
      <c r="E79" s="170"/>
      <c r="F79" s="96"/>
      <c r="G79" s="153"/>
      <c r="H79" s="154">
        <f>SUM(H74:H78)</f>
        <v>0</v>
      </c>
    </row>
    <row r="80" spans="1:8" ht="13.5" thickTop="1" x14ac:dyDescent="0.2">
      <c r="A80" s="144"/>
      <c r="B80" s="171"/>
      <c r="C80" s="156"/>
      <c r="D80" s="172"/>
      <c r="E80" s="172"/>
      <c r="F80" s="97"/>
      <c r="G80" s="157"/>
      <c r="H80" s="135"/>
    </row>
    <row r="81" spans="1:14" ht="12.75" x14ac:dyDescent="0.2">
      <c r="A81" s="144"/>
      <c r="B81" s="171"/>
      <c r="C81" s="156"/>
      <c r="D81" s="172"/>
      <c r="E81" s="172"/>
      <c r="F81" s="97"/>
      <c r="G81" s="157"/>
      <c r="H81" s="135"/>
    </row>
    <row r="82" spans="1:14" s="175" customFormat="1" ht="12.75" x14ac:dyDescent="0.2">
      <c r="A82" s="173" t="s">
        <v>32</v>
      </c>
      <c r="B82" s="174" t="s">
        <v>33</v>
      </c>
      <c r="C82" s="156"/>
      <c r="D82" s="172"/>
      <c r="E82" s="172"/>
      <c r="F82" s="91"/>
      <c r="G82" s="124"/>
      <c r="H82" s="125"/>
    </row>
    <row r="83" spans="1:14" ht="12.75" x14ac:dyDescent="0.2">
      <c r="A83" s="144"/>
      <c r="B83" s="138"/>
      <c r="C83" s="148"/>
      <c r="D83" s="124"/>
      <c r="E83" s="124"/>
      <c r="F83" s="91"/>
      <c r="G83" s="124"/>
      <c r="H83" s="125"/>
    </row>
    <row r="84" spans="1:14" ht="25.5" x14ac:dyDescent="0.2">
      <c r="A84" s="144" t="s">
        <v>1</v>
      </c>
      <c r="B84" s="145" t="s">
        <v>41</v>
      </c>
    </row>
    <row r="85" spans="1:14" ht="12.75" x14ac:dyDescent="0.2">
      <c r="A85" s="144"/>
      <c r="B85" s="145"/>
      <c r="C85" s="148" t="s">
        <v>16</v>
      </c>
      <c r="D85" s="124">
        <f>D10</f>
        <v>25</v>
      </c>
      <c r="E85" s="124"/>
      <c r="F85" s="94"/>
      <c r="G85" s="124"/>
      <c r="H85" s="125">
        <f>D85*F85</f>
        <v>0</v>
      </c>
    </row>
    <row r="86" spans="1:14" ht="12.75" x14ac:dyDescent="0.2">
      <c r="A86" s="144"/>
      <c r="B86" s="145"/>
      <c r="C86" s="148"/>
      <c r="D86" s="124"/>
      <c r="E86" s="124"/>
      <c r="F86" s="98"/>
      <c r="G86" s="179"/>
      <c r="H86" s="125"/>
    </row>
    <row r="87" spans="1:14" ht="12.75" x14ac:dyDescent="0.2">
      <c r="A87" s="144" t="s">
        <v>10</v>
      </c>
      <c r="B87" s="145" t="s">
        <v>24</v>
      </c>
      <c r="C87" s="148" t="s">
        <v>23</v>
      </c>
      <c r="D87" s="124">
        <v>0.25</v>
      </c>
      <c r="E87" s="124"/>
      <c r="F87" s="99"/>
      <c r="G87" s="158"/>
      <c r="H87" s="125">
        <f>D87*F87</f>
        <v>0</v>
      </c>
    </row>
    <row r="88" spans="1:14" ht="12.75" x14ac:dyDescent="0.2">
      <c r="A88" s="144"/>
      <c r="B88" s="145"/>
      <c r="C88" s="148"/>
      <c r="D88" s="124"/>
      <c r="E88" s="124"/>
      <c r="F88" s="91"/>
      <c r="G88" s="124"/>
      <c r="H88" s="125"/>
    </row>
    <row r="89" spans="1:14" ht="12.75" x14ac:dyDescent="0.2">
      <c r="A89" s="144" t="s">
        <v>11</v>
      </c>
      <c r="B89" s="145" t="s">
        <v>22</v>
      </c>
      <c r="C89" s="148"/>
      <c r="D89" s="149"/>
      <c r="E89" s="149"/>
      <c r="F89" s="91"/>
      <c r="G89" s="124"/>
      <c r="H89" s="125"/>
      <c r="I89" s="180"/>
      <c r="J89" s="181"/>
      <c r="K89" s="182"/>
      <c r="L89" s="183"/>
      <c r="M89" s="183"/>
      <c r="N89" s="184"/>
    </row>
    <row r="90" spans="1:14" s="141" customFormat="1" x14ac:dyDescent="0.2">
      <c r="A90" s="144"/>
      <c r="B90" s="145" t="s">
        <v>236</v>
      </c>
      <c r="C90" s="148" t="s">
        <v>23</v>
      </c>
      <c r="D90" s="124">
        <v>1</v>
      </c>
      <c r="E90" s="124"/>
      <c r="F90" s="94"/>
      <c r="G90" s="124"/>
      <c r="H90" s="125">
        <f>D90*F90</f>
        <v>0</v>
      </c>
    </row>
    <row r="91" spans="1:14" s="141" customFormat="1" x14ac:dyDescent="0.2">
      <c r="A91" s="144"/>
      <c r="B91" s="145"/>
      <c r="C91" s="148"/>
      <c r="D91" s="124"/>
      <c r="E91" s="124"/>
      <c r="F91" s="91"/>
      <c r="G91" s="124"/>
      <c r="H91" s="125"/>
    </row>
    <row r="92" spans="1:14" ht="12.75" x14ac:dyDescent="0.2">
      <c r="A92" s="144" t="s">
        <v>14</v>
      </c>
      <c r="B92" s="145" t="s">
        <v>84</v>
      </c>
      <c r="C92" s="148" t="s">
        <v>16</v>
      </c>
      <c r="D92" s="124">
        <f>+D85</f>
        <v>25</v>
      </c>
      <c r="E92" s="124"/>
      <c r="F92" s="94"/>
      <c r="G92" s="124"/>
      <c r="H92" s="125">
        <f t="shared" ref="H92" si="5">D92*F92</f>
        <v>0</v>
      </c>
    </row>
    <row r="93" spans="1:14" ht="12.75" x14ac:dyDescent="0.2">
      <c r="A93" s="144"/>
      <c r="B93" s="145"/>
      <c r="C93" s="148"/>
      <c r="D93" s="124"/>
      <c r="E93" s="124"/>
      <c r="F93" s="91"/>
      <c r="G93" s="124"/>
      <c r="H93" s="125"/>
    </row>
    <row r="94" spans="1:14" ht="12.75" x14ac:dyDescent="0.2">
      <c r="A94" s="144" t="s">
        <v>15</v>
      </c>
      <c r="B94" s="145" t="s">
        <v>44</v>
      </c>
      <c r="C94" s="148" t="s">
        <v>9</v>
      </c>
      <c r="D94" s="124">
        <v>1</v>
      </c>
      <c r="E94" s="124"/>
      <c r="F94" s="94"/>
      <c r="G94" s="124"/>
      <c r="H94" s="125">
        <f>D94*F94</f>
        <v>0</v>
      </c>
    </row>
    <row r="95" spans="1:14" ht="12.75" x14ac:dyDescent="0.2">
      <c r="A95" s="144"/>
      <c r="B95" s="145"/>
      <c r="C95" s="148"/>
      <c r="D95" s="124"/>
      <c r="E95" s="124"/>
      <c r="F95" s="91"/>
      <c r="G95" s="124"/>
      <c r="H95" s="125"/>
    </row>
    <row r="96" spans="1:14" ht="25.5" x14ac:dyDescent="0.2">
      <c r="A96" s="144" t="s">
        <v>17</v>
      </c>
      <c r="B96" s="145" t="s">
        <v>42</v>
      </c>
    </row>
    <row r="97" spans="1:12" ht="12.75" x14ac:dyDescent="0.2">
      <c r="A97" s="144"/>
      <c r="B97" s="145"/>
      <c r="C97" s="148" t="s">
        <v>16</v>
      </c>
      <c r="D97" s="124">
        <f>D92</f>
        <v>25</v>
      </c>
      <c r="E97" s="124"/>
      <c r="F97" s="94"/>
      <c r="G97" s="124"/>
      <c r="H97" s="125">
        <f>D97*F97</f>
        <v>0</v>
      </c>
    </row>
    <row r="98" spans="1:12" ht="12.75" x14ac:dyDescent="0.2">
      <c r="A98" s="144"/>
      <c r="B98" s="145"/>
      <c r="C98" s="148"/>
      <c r="D98" s="124"/>
      <c r="E98" s="124"/>
      <c r="F98" s="91"/>
      <c r="G98" s="124"/>
      <c r="H98" s="125"/>
    </row>
    <row r="99" spans="1:12" ht="44.25" customHeight="1" x14ac:dyDescent="0.2">
      <c r="A99" s="144" t="s">
        <v>18</v>
      </c>
      <c r="B99" s="145" t="s">
        <v>89</v>
      </c>
      <c r="C99" s="148"/>
      <c r="D99" s="124"/>
      <c r="E99" s="124"/>
      <c r="F99" s="91"/>
      <c r="G99" s="124"/>
      <c r="H99" s="125"/>
    </row>
    <row r="100" spans="1:12" ht="12.75" x14ac:dyDescent="0.2">
      <c r="A100" s="144"/>
      <c r="B100" s="145"/>
      <c r="C100" s="148" t="s">
        <v>16</v>
      </c>
      <c r="D100" s="124">
        <f>D92</f>
        <v>25</v>
      </c>
      <c r="E100" s="124"/>
      <c r="F100" s="94"/>
      <c r="G100" s="124"/>
      <c r="H100" s="125">
        <f>D100*F100</f>
        <v>0</v>
      </c>
    </row>
    <row r="101" spans="1:12" ht="12.75" x14ac:dyDescent="0.2">
      <c r="A101" s="144"/>
      <c r="B101" s="145"/>
      <c r="C101" s="148"/>
      <c r="D101" s="124"/>
      <c r="E101" s="124"/>
      <c r="F101" s="91"/>
      <c r="G101" s="124"/>
      <c r="H101" s="125"/>
    </row>
    <row r="102" spans="1:12" ht="13.5" thickBot="1" x14ac:dyDescent="0.25">
      <c r="A102" s="185"/>
      <c r="B102" s="169" t="s">
        <v>327</v>
      </c>
      <c r="C102" s="152"/>
      <c r="D102" s="170"/>
      <c r="E102" s="170"/>
      <c r="F102" s="101"/>
      <c r="G102" s="170"/>
      <c r="H102" s="154">
        <f>SUM(H85:H101)</f>
        <v>0</v>
      </c>
    </row>
    <row r="103" spans="1:12" ht="13.5" thickTop="1" x14ac:dyDescent="0.2">
      <c r="A103" s="185"/>
      <c r="B103" s="171"/>
      <c r="C103" s="156"/>
      <c r="D103" s="172"/>
      <c r="E103" s="172"/>
      <c r="F103" s="91"/>
      <c r="G103" s="124"/>
      <c r="H103" s="125"/>
    </row>
    <row r="104" spans="1:12" x14ac:dyDescent="0.2">
      <c r="A104" s="185"/>
      <c r="B104" s="171"/>
      <c r="C104" s="122"/>
      <c r="D104" s="186"/>
      <c r="E104" s="186"/>
      <c r="F104" s="97"/>
      <c r="G104" s="157"/>
      <c r="H104" s="187"/>
    </row>
    <row r="105" spans="1:12" x14ac:dyDescent="0.2">
      <c r="A105" s="185"/>
      <c r="B105" s="171"/>
      <c r="C105" s="122"/>
      <c r="D105" s="186"/>
      <c r="E105" s="186"/>
      <c r="F105" s="100"/>
      <c r="G105" s="158"/>
      <c r="H105" s="125"/>
    </row>
    <row r="106" spans="1:12" x14ac:dyDescent="0.2">
      <c r="A106" s="185"/>
      <c r="B106" s="171"/>
      <c r="C106" s="122"/>
      <c r="D106" s="186"/>
      <c r="E106" s="186"/>
      <c r="F106" s="97"/>
      <c r="G106" s="157"/>
      <c r="H106" s="125"/>
    </row>
    <row r="107" spans="1:12" s="175" customFormat="1" ht="12.75" x14ac:dyDescent="0.2">
      <c r="A107" s="185"/>
      <c r="B107" s="188"/>
      <c r="C107" s="156"/>
      <c r="D107" s="172"/>
      <c r="E107" s="172"/>
      <c r="F107" s="100"/>
      <c r="G107" s="158"/>
      <c r="H107" s="189"/>
      <c r="I107" s="190"/>
      <c r="J107" s="190"/>
      <c r="K107" s="190"/>
      <c r="L107" s="190"/>
    </row>
    <row r="108" spans="1:12" ht="13.5" thickBot="1" x14ac:dyDescent="0.25">
      <c r="A108" s="185"/>
      <c r="B108" s="191" t="s">
        <v>229</v>
      </c>
      <c r="C108" s="192"/>
      <c r="D108" s="193"/>
      <c r="E108" s="193"/>
      <c r="F108" s="102"/>
      <c r="G108" s="193"/>
      <c r="H108" s="194">
        <f>H102+H79+H69+H28</f>
        <v>0</v>
      </c>
      <c r="I108" s="195"/>
      <c r="J108" s="195"/>
      <c r="K108" s="195"/>
      <c r="L108" s="195"/>
    </row>
    <row r="109" spans="1:12" ht="12.75" x14ac:dyDescent="0.2">
      <c r="A109" s="185"/>
      <c r="B109" s="188"/>
      <c r="C109" s="156"/>
      <c r="D109" s="172"/>
      <c r="E109" s="172"/>
      <c r="F109" s="97"/>
      <c r="G109" s="157"/>
      <c r="H109" s="189"/>
      <c r="I109" s="195"/>
      <c r="J109" s="195"/>
      <c r="K109" s="195"/>
      <c r="L109" s="195"/>
    </row>
    <row r="110" spans="1:12" ht="12.75" x14ac:dyDescent="0.2">
      <c r="A110" s="196"/>
      <c r="B110" s="197"/>
      <c r="C110" s="198"/>
      <c r="D110" s="199"/>
      <c r="E110" s="199"/>
      <c r="F110" s="97"/>
      <c r="G110" s="157"/>
      <c r="H110" s="189"/>
      <c r="I110" s="195"/>
      <c r="J110" s="195"/>
      <c r="K110" s="195"/>
      <c r="L110" s="195"/>
    </row>
    <row r="111" spans="1:12" ht="12.75" x14ac:dyDescent="0.2">
      <c r="A111" s="196"/>
      <c r="B111" s="197"/>
      <c r="C111" s="198"/>
      <c r="D111" s="199"/>
      <c r="E111" s="200"/>
      <c r="F111" s="103"/>
      <c r="G111" s="201"/>
      <c r="H111" s="202"/>
      <c r="I111" s="195"/>
      <c r="J111" s="195"/>
      <c r="K111" s="195"/>
      <c r="L111" s="195"/>
    </row>
    <row r="112" spans="1:12" ht="12.75" x14ac:dyDescent="0.2">
      <c r="A112" s="196"/>
      <c r="B112" s="197"/>
      <c r="C112" s="198"/>
      <c r="D112" s="199"/>
      <c r="E112" s="200"/>
      <c r="F112" s="103"/>
      <c r="G112" s="201"/>
      <c r="H112" s="202"/>
      <c r="I112" s="195"/>
      <c r="J112" s="195"/>
      <c r="K112" s="195"/>
      <c r="L112" s="195"/>
    </row>
    <row r="113" spans="1:12" ht="12.75" x14ac:dyDescent="0.2">
      <c r="A113" s="196"/>
      <c r="B113" s="197"/>
      <c r="C113" s="198"/>
      <c r="D113" s="199"/>
      <c r="E113" s="200"/>
      <c r="F113" s="104"/>
      <c r="G113" s="203"/>
      <c r="H113" s="202"/>
      <c r="I113" s="195"/>
      <c r="J113" s="195"/>
      <c r="K113" s="195"/>
      <c r="L113" s="195"/>
    </row>
    <row r="114" spans="1:12" ht="12.75" x14ac:dyDescent="0.2">
      <c r="A114" s="196"/>
      <c r="B114" s="197"/>
      <c r="C114" s="198"/>
      <c r="D114" s="199"/>
      <c r="E114" s="200"/>
      <c r="I114" s="195"/>
      <c r="J114" s="195"/>
      <c r="K114" s="195"/>
      <c r="L114" s="195"/>
    </row>
    <row r="115" spans="1:12" ht="12.75" x14ac:dyDescent="0.2">
      <c r="A115" s="196"/>
      <c r="B115" s="197"/>
      <c r="C115" s="198"/>
      <c r="D115" s="199"/>
      <c r="E115" s="200"/>
      <c r="F115" s="105"/>
      <c r="G115" s="204"/>
      <c r="H115" s="202"/>
      <c r="I115" s="195"/>
      <c r="J115" s="195"/>
      <c r="K115" s="195"/>
      <c r="L115" s="195"/>
    </row>
    <row r="116" spans="1:12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2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2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2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2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2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2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2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2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2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</row>
    <row r="351" spans="1:11" ht="12.75" x14ac:dyDescent="0.2">
      <c r="A351" s="196"/>
      <c r="B351" s="197"/>
      <c r="C351" s="198"/>
      <c r="D351" s="199"/>
      <c r="E351" s="200"/>
    </row>
    <row r="352" spans="1:11" ht="12.75" x14ac:dyDescent="0.2">
      <c r="A352" s="196"/>
      <c r="B352" s="197"/>
      <c r="C352" s="198"/>
      <c r="D352" s="199"/>
      <c r="E352" s="200"/>
    </row>
    <row r="353" spans="1:14" ht="12.75" x14ac:dyDescent="0.2">
      <c r="A353" s="196"/>
      <c r="B353" s="197"/>
      <c r="C353" s="198"/>
      <c r="D353" s="199"/>
      <c r="E353" s="200"/>
    </row>
    <row r="354" spans="1:14" ht="12.75" x14ac:dyDescent="0.2">
      <c r="A354" s="196"/>
      <c r="B354" s="197"/>
      <c r="C354" s="198"/>
      <c r="D354" s="199"/>
      <c r="E354" s="200"/>
    </row>
    <row r="355" spans="1:14" ht="12.75" x14ac:dyDescent="0.2">
      <c r="A355" s="196"/>
      <c r="B355" s="197"/>
      <c r="C355" s="198"/>
      <c r="D355" s="199"/>
      <c r="E355" s="200"/>
    </row>
    <row r="356" spans="1:14" ht="12.75" x14ac:dyDescent="0.2">
      <c r="A356" s="196"/>
      <c r="B356" s="197"/>
      <c r="C356" s="198"/>
      <c r="D356" s="199"/>
      <c r="E356" s="200"/>
    </row>
    <row r="357" spans="1:14" ht="12.75" x14ac:dyDescent="0.2">
      <c r="A357" s="196"/>
      <c r="B357" s="197"/>
      <c r="C357" s="198"/>
      <c r="D357" s="199"/>
      <c r="E357" s="200"/>
    </row>
    <row r="358" spans="1:14" ht="12.75" x14ac:dyDescent="0.2">
      <c r="A358" s="196"/>
      <c r="B358" s="197"/>
      <c r="C358" s="198"/>
      <c r="D358" s="199"/>
      <c r="E358" s="200"/>
    </row>
    <row r="359" spans="1:14" ht="12.75" x14ac:dyDescent="0.2">
      <c r="A359" s="196"/>
      <c r="B359" s="197"/>
      <c r="C359" s="198"/>
      <c r="D359" s="199"/>
      <c r="E359" s="200"/>
    </row>
    <row r="360" spans="1:14" ht="12.75" x14ac:dyDescent="0.2">
      <c r="A360" s="196"/>
      <c r="B360" s="197"/>
      <c r="C360" s="198"/>
      <c r="D360" s="199"/>
      <c r="E360" s="200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N1539"/>
  <sheetViews>
    <sheetView view="pageBreakPreview" topLeftCell="A79" zoomScaleNormal="100" zoomScaleSheetLayoutView="100" workbookViewId="0">
      <selection activeCell="H85" sqref="H85"/>
    </sheetView>
  </sheetViews>
  <sheetFormatPr defaultRowHeight="14.25" x14ac:dyDescent="0.2"/>
  <cols>
    <col min="1" max="1" width="3.7109375" style="114" customWidth="1"/>
    <col min="2" max="2" width="46.7109375" style="115" customWidth="1"/>
    <col min="3" max="3" width="5.140625" style="116" customWidth="1"/>
    <col min="4" max="4" width="8.28515625" style="162" customWidth="1"/>
    <col min="5" max="5" width="0.85546875" style="163" customWidth="1"/>
    <col min="6" max="6" width="10.140625" style="90" customWidth="1"/>
    <col min="7" max="7" width="1" style="119" customWidth="1"/>
    <col min="8" max="8" width="13" style="120" customWidth="1"/>
    <col min="9" max="9" width="0.85546875" style="1" customWidth="1"/>
    <col min="10" max="16384" width="9.140625" style="1"/>
  </cols>
  <sheetData>
    <row r="1" spans="1:13" ht="25.5" x14ac:dyDescent="0.2">
      <c r="A1" s="109" t="s">
        <v>0</v>
      </c>
      <c r="B1" s="109" t="s">
        <v>3</v>
      </c>
      <c r="C1" s="110" t="s">
        <v>4</v>
      </c>
      <c r="D1" s="111" t="s">
        <v>5</v>
      </c>
      <c r="E1" s="111"/>
      <c r="F1" s="89"/>
      <c r="G1" s="112"/>
      <c r="H1" s="113" t="s">
        <v>57</v>
      </c>
    </row>
    <row r="2" spans="1:13" x14ac:dyDescent="0.2">
      <c r="D2" s="117"/>
      <c r="E2" s="118"/>
    </row>
    <row r="3" spans="1:13" x14ac:dyDescent="0.2">
      <c r="A3" s="121"/>
      <c r="B3" s="121" t="s">
        <v>183</v>
      </c>
      <c r="C3" s="122"/>
      <c r="D3" s="123"/>
      <c r="E3" s="123"/>
      <c r="F3" s="91"/>
      <c r="G3" s="124"/>
      <c r="H3" s="125"/>
    </row>
    <row r="4" spans="1:13" x14ac:dyDescent="0.2">
      <c r="A4" s="121"/>
      <c r="B4" s="121"/>
      <c r="C4" s="122"/>
      <c r="D4" s="123"/>
      <c r="E4" s="123"/>
      <c r="F4" s="91"/>
      <c r="G4" s="124"/>
      <c r="H4" s="126"/>
      <c r="I4" s="127"/>
      <c r="J4" s="128"/>
      <c r="K4" s="129"/>
      <c r="L4" s="130"/>
      <c r="M4" s="130"/>
    </row>
    <row r="5" spans="1:13" s="137" customFormat="1" ht="15.75" x14ac:dyDescent="0.25">
      <c r="A5" s="131"/>
      <c r="B5" s="131" t="s">
        <v>48</v>
      </c>
      <c r="C5" s="132"/>
      <c r="D5" s="133"/>
      <c r="E5" s="133"/>
      <c r="F5" s="92"/>
      <c r="G5" s="134"/>
      <c r="H5" s="135"/>
      <c r="I5" s="136"/>
      <c r="J5" s="136"/>
      <c r="K5" s="136"/>
      <c r="L5" s="136"/>
      <c r="M5" s="136"/>
    </row>
    <row r="6" spans="1:13" s="141" customFormat="1" x14ac:dyDescent="0.2">
      <c r="A6" s="138"/>
      <c r="B6" s="138"/>
      <c r="C6" s="139"/>
      <c r="D6" s="140"/>
      <c r="E6" s="140"/>
      <c r="F6" s="91"/>
      <c r="G6" s="124"/>
      <c r="H6" s="125"/>
    </row>
    <row r="7" spans="1:13" x14ac:dyDescent="0.2">
      <c r="A7" s="121" t="s">
        <v>29</v>
      </c>
      <c r="B7" s="121" t="s">
        <v>7</v>
      </c>
      <c r="C7" s="122"/>
      <c r="D7" s="123"/>
      <c r="E7" s="123"/>
      <c r="F7" s="91"/>
      <c r="G7" s="124"/>
      <c r="H7" s="125"/>
    </row>
    <row r="8" spans="1:13" x14ac:dyDescent="0.2">
      <c r="A8" s="142"/>
      <c r="B8" s="143"/>
      <c r="C8" s="139"/>
      <c r="D8" s="140"/>
      <c r="E8" s="140"/>
      <c r="F8" s="91"/>
      <c r="G8" s="124"/>
      <c r="H8" s="125"/>
    </row>
    <row r="9" spans="1:13" s="141" customFormat="1" ht="25.5" x14ac:dyDescent="0.2">
      <c r="A9" s="144" t="s">
        <v>1</v>
      </c>
      <c r="B9" s="145" t="s">
        <v>8</v>
      </c>
      <c r="F9" s="107"/>
    </row>
    <row r="10" spans="1:13" s="141" customFormat="1" x14ac:dyDescent="0.2">
      <c r="A10" s="144"/>
      <c r="B10" s="145"/>
      <c r="C10" s="148" t="s">
        <v>6</v>
      </c>
      <c r="D10" s="124">
        <v>178</v>
      </c>
      <c r="E10" s="124"/>
      <c r="F10" s="94"/>
      <c r="G10" s="124"/>
      <c r="H10" s="125">
        <f>D10*F10</f>
        <v>0</v>
      </c>
    </row>
    <row r="11" spans="1:13" s="141" customFormat="1" x14ac:dyDescent="0.2">
      <c r="A11" s="144"/>
      <c r="B11" s="138"/>
      <c r="C11" s="148"/>
      <c r="D11" s="124"/>
      <c r="E11" s="124"/>
      <c r="F11" s="91"/>
      <c r="G11" s="124"/>
      <c r="H11" s="125"/>
    </row>
    <row r="12" spans="1:13" s="141" customFormat="1" ht="25.5" x14ac:dyDescent="0.2">
      <c r="A12" s="144">
        <v>2</v>
      </c>
      <c r="B12" s="145" t="s">
        <v>2</v>
      </c>
      <c r="C12" s="148"/>
      <c r="D12" s="124"/>
      <c r="E12" s="124"/>
      <c r="F12" s="91"/>
      <c r="G12" s="124"/>
      <c r="H12" s="125"/>
    </row>
    <row r="13" spans="1:13" s="141" customFormat="1" x14ac:dyDescent="0.2">
      <c r="A13" s="144"/>
      <c r="B13" s="145"/>
      <c r="C13" s="148" t="s">
        <v>9</v>
      </c>
      <c r="D13" s="124">
        <v>3</v>
      </c>
      <c r="E13" s="124"/>
      <c r="F13" s="94"/>
      <c r="G13" s="124"/>
      <c r="H13" s="125">
        <f t="shared" ref="H13" si="0">D13*F13</f>
        <v>0</v>
      </c>
    </row>
    <row r="14" spans="1:13" s="141" customFormat="1" x14ac:dyDescent="0.2">
      <c r="A14" s="144"/>
      <c r="B14" s="138"/>
      <c r="C14" s="148"/>
      <c r="D14" s="124"/>
      <c r="E14" s="124"/>
      <c r="F14" s="91"/>
      <c r="G14" s="124"/>
      <c r="H14" s="125"/>
    </row>
    <row r="15" spans="1:13" s="141" customFormat="1" ht="25.5" x14ac:dyDescent="0.2">
      <c r="A15" s="144" t="s">
        <v>11</v>
      </c>
      <c r="B15" s="145" t="s">
        <v>34</v>
      </c>
      <c r="C15" s="148"/>
      <c r="D15" s="124"/>
      <c r="E15" s="124"/>
      <c r="F15" s="91"/>
      <c r="G15" s="124"/>
      <c r="H15" s="125"/>
    </row>
    <row r="16" spans="1:13" s="141" customFormat="1" x14ac:dyDescent="0.2">
      <c r="A16" s="144"/>
      <c r="B16" s="145" t="s">
        <v>35</v>
      </c>
      <c r="C16" s="148" t="s">
        <v>9</v>
      </c>
      <c r="D16" s="124">
        <v>1</v>
      </c>
      <c r="E16" s="124"/>
      <c r="F16" s="94"/>
      <c r="G16" s="124"/>
      <c r="H16" s="125">
        <f>D16*F16</f>
        <v>0</v>
      </c>
    </row>
    <row r="17" spans="1:8" s="141" customFormat="1" x14ac:dyDescent="0.2">
      <c r="A17" s="144"/>
      <c r="B17" s="145"/>
      <c r="C17" s="148"/>
      <c r="D17" s="124"/>
      <c r="E17" s="124"/>
      <c r="F17" s="91"/>
      <c r="G17" s="124"/>
      <c r="H17" s="125"/>
    </row>
    <row r="18" spans="1:8" s="141" customFormat="1" ht="76.5" x14ac:dyDescent="0.2">
      <c r="A18" s="144" t="s">
        <v>14</v>
      </c>
      <c r="B18" s="145" t="s">
        <v>74</v>
      </c>
      <c r="C18" s="148"/>
      <c r="D18" s="124"/>
      <c r="E18" s="124"/>
      <c r="F18" s="91"/>
      <c r="G18" s="124"/>
      <c r="H18" s="125"/>
    </row>
    <row r="19" spans="1:8" s="141" customFormat="1" x14ac:dyDescent="0.2">
      <c r="A19" s="144"/>
      <c r="B19" s="145" t="s">
        <v>35</v>
      </c>
      <c r="C19" s="148" t="s">
        <v>9</v>
      </c>
      <c r="D19" s="124">
        <f>D16</f>
        <v>1</v>
      </c>
      <c r="E19" s="124"/>
      <c r="F19" s="94"/>
      <c r="G19" s="124"/>
      <c r="H19" s="125">
        <f>D19*F19</f>
        <v>0</v>
      </c>
    </row>
    <row r="20" spans="1:8" s="141" customFormat="1" x14ac:dyDescent="0.2">
      <c r="A20" s="144"/>
      <c r="B20" s="145"/>
      <c r="C20" s="148"/>
      <c r="D20" s="124"/>
      <c r="E20" s="124"/>
      <c r="F20" s="107"/>
      <c r="G20" s="124"/>
      <c r="H20" s="125"/>
    </row>
    <row r="21" spans="1:8" s="141" customFormat="1" ht="51" x14ac:dyDescent="0.2">
      <c r="A21" s="144" t="s">
        <v>15</v>
      </c>
      <c r="B21" s="145" t="s">
        <v>237</v>
      </c>
      <c r="C21" s="148"/>
      <c r="D21" s="149"/>
      <c r="E21" s="149"/>
      <c r="F21" s="91"/>
      <c r="G21" s="124"/>
      <c r="H21" s="125"/>
    </row>
    <row r="22" spans="1:8" s="141" customFormat="1" x14ac:dyDescent="0.2">
      <c r="A22" s="144"/>
      <c r="B22" s="145" t="s">
        <v>38</v>
      </c>
      <c r="C22" s="148" t="s">
        <v>13</v>
      </c>
      <c r="D22" s="124">
        <f>D10*2</f>
        <v>356</v>
      </c>
      <c r="E22" s="124"/>
      <c r="F22" s="94"/>
      <c r="G22" s="124"/>
      <c r="H22" s="125">
        <f>D22*F22</f>
        <v>0</v>
      </c>
    </row>
    <row r="23" spans="1:8" s="141" customFormat="1" x14ac:dyDescent="0.2">
      <c r="A23" s="144"/>
      <c r="B23" s="145" t="s">
        <v>40</v>
      </c>
      <c r="C23" s="148" t="s">
        <v>13</v>
      </c>
      <c r="D23" s="124">
        <f>+D22</f>
        <v>356</v>
      </c>
      <c r="E23" s="124"/>
      <c r="F23" s="94"/>
      <c r="G23" s="124"/>
      <c r="H23" s="125">
        <f>D23*F23</f>
        <v>0</v>
      </c>
    </row>
    <row r="24" spans="1:8" s="141" customFormat="1" x14ac:dyDescent="0.2">
      <c r="A24" s="144"/>
      <c r="B24" s="145"/>
      <c r="C24" s="148"/>
      <c r="D24" s="124"/>
      <c r="E24" s="124"/>
      <c r="F24" s="91"/>
      <c r="G24" s="124"/>
      <c r="H24" s="125"/>
    </row>
    <row r="25" spans="1:8" s="141" customFormat="1" ht="25.5" x14ac:dyDescent="0.2">
      <c r="A25" s="144" t="s">
        <v>17</v>
      </c>
      <c r="B25" s="150" t="s">
        <v>69</v>
      </c>
      <c r="F25" s="107"/>
    </row>
    <row r="26" spans="1:8" s="141" customFormat="1" x14ac:dyDescent="0.2">
      <c r="A26" s="144"/>
      <c r="B26" s="150"/>
      <c r="C26" s="148" t="s">
        <v>23</v>
      </c>
      <c r="D26" s="240">
        <v>1.5</v>
      </c>
      <c r="E26" s="240"/>
      <c r="F26" s="94"/>
      <c r="G26" s="124"/>
      <c r="H26" s="125">
        <f>D26*F26</f>
        <v>0</v>
      </c>
    </row>
    <row r="27" spans="1:8" s="141" customFormat="1" x14ac:dyDescent="0.2">
      <c r="A27" s="144"/>
      <c r="B27" s="145"/>
      <c r="C27" s="148"/>
      <c r="D27" s="124"/>
      <c r="E27" s="124"/>
      <c r="F27" s="107"/>
      <c r="G27" s="124"/>
      <c r="H27" s="125"/>
    </row>
    <row r="28" spans="1:8" ht="13.5" thickBot="1" x14ac:dyDescent="0.25">
      <c r="A28" s="144"/>
      <c r="B28" s="234" t="s">
        <v>329</v>
      </c>
      <c r="C28" s="152"/>
      <c r="D28" s="153"/>
      <c r="E28" s="153"/>
      <c r="F28" s="96"/>
      <c r="G28" s="153"/>
      <c r="H28" s="154">
        <f>SUM(H10:H27)</f>
        <v>0</v>
      </c>
    </row>
    <row r="29" spans="1:8" ht="13.5" thickTop="1" x14ac:dyDescent="0.2">
      <c r="A29" s="144"/>
      <c r="B29" s="155"/>
      <c r="C29" s="156"/>
      <c r="D29" s="157"/>
      <c r="E29" s="157"/>
      <c r="F29" s="91"/>
      <c r="G29" s="124"/>
      <c r="H29" s="135"/>
    </row>
    <row r="30" spans="1:8" s="159" customFormat="1" ht="12.75" x14ac:dyDescent="0.2">
      <c r="A30" s="121" t="s">
        <v>30</v>
      </c>
      <c r="B30" s="121" t="s">
        <v>36</v>
      </c>
      <c r="C30" s="156"/>
      <c r="D30" s="158"/>
      <c r="E30" s="158"/>
      <c r="F30" s="91"/>
      <c r="G30" s="124"/>
      <c r="H30" s="125"/>
    </row>
    <row r="31" spans="1:8" s="141" customFormat="1" x14ac:dyDescent="0.2">
      <c r="A31" s="144"/>
      <c r="B31" s="160"/>
      <c r="C31" s="148"/>
      <c r="D31" s="124"/>
      <c r="E31" s="124"/>
      <c r="F31" s="91"/>
      <c r="G31" s="124"/>
      <c r="H31" s="125"/>
    </row>
    <row r="32" spans="1:8" s="141" customFormat="1" ht="25.5" x14ac:dyDescent="0.2">
      <c r="A32" s="144" t="s">
        <v>1</v>
      </c>
      <c r="B32" s="145" t="s">
        <v>45</v>
      </c>
      <c r="F32" s="107"/>
    </row>
    <row r="33" spans="1:8" s="141" customFormat="1" x14ac:dyDescent="0.2">
      <c r="A33" s="144"/>
      <c r="B33" s="145"/>
      <c r="C33" s="148" t="s">
        <v>12</v>
      </c>
      <c r="D33" s="124">
        <v>50</v>
      </c>
      <c r="E33" s="124"/>
      <c r="F33" s="94"/>
      <c r="G33" s="124"/>
      <c r="H33" s="125">
        <f>D33*F33</f>
        <v>0</v>
      </c>
    </row>
    <row r="34" spans="1:8" s="141" customFormat="1" x14ac:dyDescent="0.2">
      <c r="A34" s="144"/>
      <c r="B34" s="160"/>
      <c r="C34" s="148"/>
      <c r="D34" s="124"/>
      <c r="E34" s="124"/>
      <c r="F34" s="91"/>
      <c r="G34" s="124"/>
      <c r="H34" s="125"/>
    </row>
    <row r="35" spans="1:8" ht="25.5" x14ac:dyDescent="0.2">
      <c r="A35" s="144" t="s">
        <v>10</v>
      </c>
      <c r="B35" s="145" t="s">
        <v>90</v>
      </c>
      <c r="C35" s="148"/>
      <c r="D35" s="124"/>
      <c r="E35" s="124"/>
      <c r="F35" s="91"/>
      <c r="G35" s="124"/>
      <c r="H35" s="125"/>
    </row>
    <row r="36" spans="1:8" ht="12.75" x14ac:dyDescent="0.2">
      <c r="A36" s="144"/>
      <c r="B36" s="145" t="s">
        <v>65</v>
      </c>
      <c r="C36" s="148"/>
      <c r="D36" s="124"/>
      <c r="E36" s="124"/>
      <c r="F36" s="91"/>
      <c r="G36" s="124"/>
      <c r="H36" s="125"/>
    </row>
    <row r="37" spans="1:8" ht="12.75" x14ac:dyDescent="0.2">
      <c r="A37" s="144"/>
      <c r="B37" s="161" t="s">
        <v>238</v>
      </c>
      <c r="C37" s="148" t="s">
        <v>12</v>
      </c>
      <c r="D37" s="124">
        <v>260</v>
      </c>
      <c r="E37" s="124"/>
      <c r="F37" s="94"/>
      <c r="G37" s="124"/>
      <c r="H37" s="125">
        <f t="shared" ref="H37:H39" si="1">D37*F37</f>
        <v>0</v>
      </c>
    </row>
    <row r="38" spans="1:8" ht="12.75" x14ac:dyDescent="0.2">
      <c r="A38" s="144"/>
      <c r="B38" s="145" t="s">
        <v>66</v>
      </c>
      <c r="C38" s="148"/>
      <c r="D38" s="124"/>
      <c r="E38" s="124"/>
      <c r="F38" s="91"/>
      <c r="G38" s="124"/>
      <c r="H38" s="125"/>
    </row>
    <row r="39" spans="1:8" ht="12.75" x14ac:dyDescent="0.2">
      <c r="A39" s="144"/>
      <c r="B39" s="161" t="s">
        <v>239</v>
      </c>
      <c r="C39" s="148" t="s">
        <v>12</v>
      </c>
      <c r="D39" s="124">
        <v>6</v>
      </c>
      <c r="E39" s="124"/>
      <c r="F39" s="94"/>
      <c r="G39" s="124"/>
      <c r="H39" s="125">
        <f t="shared" si="1"/>
        <v>0</v>
      </c>
    </row>
    <row r="40" spans="1:8" ht="12.75" x14ac:dyDescent="0.2">
      <c r="A40" s="144"/>
      <c r="B40" s="161"/>
      <c r="C40" s="148"/>
      <c r="D40" s="124"/>
      <c r="E40" s="124"/>
      <c r="F40" s="91"/>
      <c r="G40" s="124"/>
      <c r="H40" s="125"/>
    </row>
    <row r="41" spans="1:8" ht="25.5" x14ac:dyDescent="0.2">
      <c r="A41" s="144" t="s">
        <v>11</v>
      </c>
      <c r="B41" s="145" t="s">
        <v>198</v>
      </c>
      <c r="C41" s="148"/>
      <c r="D41" s="124"/>
      <c r="E41" s="124"/>
      <c r="F41" s="91"/>
      <c r="G41" s="124"/>
      <c r="H41" s="125"/>
    </row>
    <row r="42" spans="1:8" ht="12.75" x14ac:dyDescent="0.2">
      <c r="A42" s="144"/>
      <c r="B42" s="145" t="s">
        <v>70</v>
      </c>
      <c r="C42" s="148" t="s">
        <v>12</v>
      </c>
      <c r="D42" s="124">
        <v>2</v>
      </c>
      <c r="E42" s="124"/>
      <c r="F42" s="94"/>
      <c r="G42" s="124"/>
      <c r="H42" s="125">
        <f t="shared" ref="H42" si="2">D42*F42</f>
        <v>0</v>
      </c>
    </row>
    <row r="43" spans="1:8" ht="12.75" x14ac:dyDescent="0.2">
      <c r="A43" s="144"/>
      <c r="B43" s="161"/>
      <c r="C43" s="148"/>
      <c r="D43" s="124"/>
      <c r="E43" s="124"/>
      <c r="F43" s="91"/>
      <c r="G43" s="124"/>
      <c r="H43" s="125"/>
    </row>
    <row r="44" spans="1:8" ht="12.75" x14ac:dyDescent="0.2">
      <c r="A44" s="144"/>
      <c r="B44" s="161"/>
      <c r="C44" s="148"/>
      <c r="D44" s="124"/>
      <c r="E44" s="124"/>
      <c r="F44" s="91"/>
      <c r="G44" s="124"/>
      <c r="H44" s="125"/>
    </row>
    <row r="45" spans="1:8" ht="12.75" x14ac:dyDescent="0.2">
      <c r="A45" s="144" t="s">
        <v>14</v>
      </c>
      <c r="B45" s="145" t="s">
        <v>21</v>
      </c>
      <c r="C45" s="148"/>
      <c r="D45" s="124"/>
      <c r="E45" s="124"/>
      <c r="F45" s="91"/>
      <c r="G45" s="124"/>
      <c r="H45" s="125"/>
    </row>
    <row r="46" spans="1:8" ht="12.75" x14ac:dyDescent="0.2">
      <c r="A46" s="144"/>
      <c r="B46" s="164" t="s">
        <v>240</v>
      </c>
      <c r="C46" s="148" t="s">
        <v>13</v>
      </c>
      <c r="D46" s="268">
        <v>142</v>
      </c>
      <c r="E46" s="124"/>
      <c r="F46" s="94"/>
      <c r="G46" s="124"/>
      <c r="H46" s="125">
        <f t="shared" ref="H46:H64" si="3">D46*F46</f>
        <v>0</v>
      </c>
    </row>
    <row r="47" spans="1:8" ht="12.75" x14ac:dyDescent="0.2">
      <c r="A47" s="144"/>
      <c r="B47" s="164"/>
      <c r="C47" s="148"/>
      <c r="D47" s="124"/>
      <c r="E47" s="124"/>
      <c r="F47" s="91"/>
      <c r="G47" s="124"/>
      <c r="H47" s="125"/>
    </row>
    <row r="48" spans="1:8" ht="63.75" x14ac:dyDescent="0.2">
      <c r="A48" s="144" t="s">
        <v>15</v>
      </c>
      <c r="B48" s="145" t="s">
        <v>81</v>
      </c>
    </row>
    <row r="49" spans="1:8" ht="12.75" x14ac:dyDescent="0.2">
      <c r="A49" s="144"/>
      <c r="B49" s="145"/>
      <c r="C49" s="148" t="s">
        <v>12</v>
      </c>
      <c r="D49" s="124">
        <v>16</v>
      </c>
      <c r="E49" s="124"/>
      <c r="F49" s="94"/>
      <c r="G49" s="124"/>
      <c r="H49" s="125">
        <f>D49*F49</f>
        <v>0</v>
      </c>
    </row>
    <row r="50" spans="1:8" ht="12.75" x14ac:dyDescent="0.2">
      <c r="B50" s="145"/>
      <c r="C50" s="148"/>
      <c r="D50" s="124"/>
      <c r="E50" s="124"/>
      <c r="F50" s="91"/>
      <c r="G50" s="124"/>
      <c r="H50" s="125"/>
    </row>
    <row r="51" spans="1:8" ht="43.5" customHeight="1" x14ac:dyDescent="0.2">
      <c r="A51" s="144" t="s">
        <v>17</v>
      </c>
      <c r="B51" s="145" t="s">
        <v>51</v>
      </c>
      <c r="C51" s="148"/>
      <c r="D51" s="124"/>
      <c r="E51" s="124"/>
      <c r="F51" s="91"/>
      <c r="G51" s="124"/>
      <c r="H51" s="125"/>
    </row>
    <row r="52" spans="1:8" ht="12.75" x14ac:dyDescent="0.2">
      <c r="A52" s="144"/>
      <c r="B52" s="145"/>
      <c r="C52" s="148" t="s">
        <v>12</v>
      </c>
      <c r="D52" s="124">
        <v>81</v>
      </c>
      <c r="E52" s="124"/>
      <c r="F52" s="94"/>
      <c r="G52" s="124"/>
      <c r="H52" s="125">
        <f>D52*F52</f>
        <v>0</v>
      </c>
    </row>
    <row r="53" spans="1:8" ht="12.75" x14ac:dyDescent="0.2">
      <c r="A53" s="144"/>
      <c r="B53" s="164"/>
      <c r="C53" s="165"/>
      <c r="D53" s="166"/>
      <c r="E53" s="166"/>
      <c r="F53" s="91"/>
      <c r="G53" s="124"/>
      <c r="H53" s="125"/>
    </row>
    <row r="54" spans="1:8" ht="51" x14ac:dyDescent="0.2">
      <c r="A54" s="144" t="s">
        <v>18</v>
      </c>
      <c r="B54" s="145" t="s">
        <v>49</v>
      </c>
    </row>
    <row r="55" spans="1:8" ht="12.75" x14ac:dyDescent="0.2">
      <c r="A55" s="144"/>
      <c r="B55" s="145"/>
      <c r="C55" s="148" t="s">
        <v>12</v>
      </c>
      <c r="D55" s="124">
        <v>160</v>
      </c>
      <c r="E55" s="124"/>
      <c r="F55" s="94"/>
      <c r="G55" s="124"/>
      <c r="H55" s="125">
        <f>D55*F55</f>
        <v>0</v>
      </c>
    </row>
    <row r="56" spans="1:8" ht="12.75" x14ac:dyDescent="0.2">
      <c r="A56" s="144"/>
      <c r="B56" s="145"/>
      <c r="C56" s="148"/>
      <c r="D56" s="124"/>
      <c r="E56" s="124"/>
      <c r="F56" s="91"/>
      <c r="G56" s="124"/>
      <c r="H56" s="125"/>
    </row>
    <row r="57" spans="1:8" ht="12.75" x14ac:dyDescent="0.2">
      <c r="A57" s="144" t="s">
        <v>19</v>
      </c>
      <c r="B57" s="145" t="s">
        <v>64</v>
      </c>
      <c r="C57" s="148"/>
      <c r="D57" s="124"/>
      <c r="E57" s="124"/>
      <c r="F57" s="91"/>
      <c r="G57" s="124"/>
      <c r="H57" s="125"/>
    </row>
    <row r="58" spans="1:8" ht="12.75" x14ac:dyDescent="0.2">
      <c r="A58" s="144"/>
      <c r="B58" s="145"/>
      <c r="C58" s="148" t="s">
        <v>12</v>
      </c>
      <c r="D58" s="124">
        <v>100</v>
      </c>
      <c r="E58" s="124"/>
      <c r="F58" s="94"/>
      <c r="G58" s="124"/>
      <c r="H58" s="125">
        <f>D58*F58</f>
        <v>0</v>
      </c>
    </row>
    <row r="59" spans="1:8" ht="12.75" x14ac:dyDescent="0.2">
      <c r="A59" s="144"/>
      <c r="B59" s="145"/>
      <c r="C59" s="148"/>
      <c r="D59" s="124"/>
      <c r="E59" s="124"/>
      <c r="F59" s="91"/>
      <c r="G59" s="124"/>
      <c r="H59" s="125"/>
    </row>
    <row r="60" spans="1:8" s="167" customFormat="1" ht="42.75" customHeight="1" x14ac:dyDescent="0.2">
      <c r="A60" s="144" t="s">
        <v>20</v>
      </c>
      <c r="B60" s="145" t="s">
        <v>67</v>
      </c>
      <c r="C60" s="148"/>
      <c r="D60" s="124"/>
      <c r="E60" s="124"/>
      <c r="F60" s="91"/>
      <c r="G60" s="124"/>
      <c r="H60" s="125"/>
    </row>
    <row r="61" spans="1:8" s="167" customFormat="1" ht="12.75" x14ac:dyDescent="0.2">
      <c r="A61" s="144"/>
      <c r="B61" s="145"/>
      <c r="C61" s="148" t="s">
        <v>12</v>
      </c>
      <c r="D61" s="124">
        <v>6</v>
      </c>
      <c r="E61" s="124"/>
      <c r="F61" s="94"/>
      <c r="G61" s="124"/>
      <c r="H61" s="125">
        <f>D61*F61</f>
        <v>0</v>
      </c>
    </row>
    <row r="62" spans="1:8" s="167" customFormat="1" ht="12.75" x14ac:dyDescent="0.2">
      <c r="A62" s="144"/>
      <c r="B62" s="145"/>
      <c r="C62" s="148"/>
      <c r="D62" s="124"/>
      <c r="E62" s="124"/>
      <c r="F62" s="91"/>
      <c r="G62" s="124"/>
      <c r="H62" s="125"/>
    </row>
    <row r="63" spans="1:8" s="167" customFormat="1" ht="30" customHeight="1" x14ac:dyDescent="0.2">
      <c r="A63" s="144" t="s">
        <v>25</v>
      </c>
      <c r="B63" s="145" t="s">
        <v>46</v>
      </c>
      <c r="C63" s="148"/>
      <c r="D63" s="149"/>
      <c r="E63" s="124"/>
      <c r="F63" s="91"/>
      <c r="G63" s="124"/>
      <c r="H63" s="125"/>
    </row>
    <row r="64" spans="1:8" s="167" customFormat="1" ht="12.75" x14ac:dyDescent="0.2">
      <c r="B64" s="241" t="s">
        <v>241</v>
      </c>
      <c r="C64" s="148" t="s">
        <v>13</v>
      </c>
      <c r="D64" s="124">
        <f>50/0.2</f>
        <v>250</v>
      </c>
      <c r="E64" s="124"/>
      <c r="F64" s="94"/>
      <c r="G64" s="124"/>
      <c r="H64" s="125">
        <f t="shared" si="3"/>
        <v>0</v>
      </c>
    </row>
    <row r="65" spans="1:8" s="167" customFormat="1" ht="12.75" x14ac:dyDescent="0.2">
      <c r="B65" s="145"/>
      <c r="C65" s="148"/>
      <c r="D65" s="124"/>
      <c r="E65" s="124"/>
      <c r="F65" s="91"/>
      <c r="G65" s="124"/>
      <c r="H65" s="125"/>
    </row>
    <row r="66" spans="1:8" ht="33" customHeight="1" x14ac:dyDescent="0.2">
      <c r="A66" s="144" t="s">
        <v>26</v>
      </c>
      <c r="B66" s="145" t="s">
        <v>47</v>
      </c>
    </row>
    <row r="67" spans="1:8" ht="12.75" x14ac:dyDescent="0.2">
      <c r="A67" s="144"/>
      <c r="B67" s="145"/>
      <c r="C67" s="148" t="s">
        <v>13</v>
      </c>
      <c r="D67" s="124">
        <f>D64</f>
        <v>250</v>
      </c>
      <c r="E67" s="149"/>
      <c r="F67" s="94"/>
      <c r="G67" s="124"/>
      <c r="H67" s="125">
        <f>D67*F67</f>
        <v>0</v>
      </c>
    </row>
    <row r="68" spans="1:8" ht="12.75" x14ac:dyDescent="0.2">
      <c r="A68" s="144"/>
      <c r="B68" s="145"/>
      <c r="C68" s="148"/>
      <c r="D68" s="124"/>
      <c r="E68" s="149"/>
      <c r="F68" s="91"/>
      <c r="G68" s="124"/>
      <c r="H68" s="125"/>
    </row>
    <row r="69" spans="1:8" ht="13.5" thickBot="1" x14ac:dyDescent="0.25">
      <c r="A69" s="144"/>
      <c r="B69" s="169" t="s">
        <v>333</v>
      </c>
      <c r="C69" s="152"/>
      <c r="D69" s="170"/>
      <c r="E69" s="170"/>
      <c r="F69" s="96"/>
      <c r="G69" s="153"/>
      <c r="H69" s="154">
        <f>SUM(H33:H68)</f>
        <v>0</v>
      </c>
    </row>
    <row r="70" spans="1:8" ht="13.5" thickTop="1" x14ac:dyDescent="0.2">
      <c r="A70" s="144"/>
      <c r="B70" s="171"/>
      <c r="C70" s="156"/>
      <c r="D70" s="172"/>
      <c r="E70" s="172"/>
      <c r="F70" s="97"/>
      <c r="G70" s="157"/>
      <c r="H70" s="135"/>
    </row>
    <row r="71" spans="1:8" s="175" customFormat="1" ht="12.75" x14ac:dyDescent="0.2">
      <c r="A71" s="173" t="s">
        <v>31</v>
      </c>
      <c r="B71" s="174" t="s">
        <v>28</v>
      </c>
      <c r="C71" s="148"/>
      <c r="D71" s="149"/>
      <c r="E71" s="149"/>
      <c r="F71" s="91"/>
      <c r="G71" s="124"/>
      <c r="H71" s="125"/>
    </row>
    <row r="72" spans="1:8" ht="15.75" x14ac:dyDescent="0.2">
      <c r="A72" s="176"/>
      <c r="B72" s="177"/>
      <c r="C72" s="148"/>
      <c r="D72" s="149"/>
      <c r="E72" s="149"/>
      <c r="F72" s="91"/>
      <c r="G72" s="124"/>
      <c r="H72" s="125"/>
    </row>
    <row r="73" spans="1:8" ht="63.75" x14ac:dyDescent="0.2">
      <c r="A73" s="178" t="s">
        <v>1</v>
      </c>
      <c r="B73" s="145" t="s">
        <v>85</v>
      </c>
    </row>
    <row r="74" spans="1:8" ht="12.75" x14ac:dyDescent="0.2">
      <c r="A74" s="178"/>
      <c r="B74" s="145"/>
      <c r="C74" s="148" t="s">
        <v>16</v>
      </c>
      <c r="D74" s="124">
        <f>D10</f>
        <v>178</v>
      </c>
      <c r="E74" s="124"/>
      <c r="F74" s="94"/>
      <c r="G74" s="124"/>
      <c r="H74" s="125">
        <f>D74*F74</f>
        <v>0</v>
      </c>
    </row>
    <row r="75" spans="1:8" ht="12.75" x14ac:dyDescent="0.2">
      <c r="A75" s="144"/>
      <c r="B75" s="145"/>
      <c r="C75" s="148"/>
      <c r="D75" s="124"/>
      <c r="E75" s="124"/>
      <c r="F75" s="98"/>
      <c r="G75" s="179"/>
      <c r="H75" s="125"/>
    </row>
    <row r="76" spans="1:8" ht="118.5" customHeight="1" x14ac:dyDescent="0.2">
      <c r="A76" s="144" t="s">
        <v>10</v>
      </c>
      <c r="B76" s="145" t="s">
        <v>242</v>
      </c>
      <c r="E76" s="124"/>
      <c r="F76" s="91"/>
      <c r="G76" s="124"/>
      <c r="H76" s="125"/>
    </row>
    <row r="77" spans="1:8" ht="12.75" x14ac:dyDescent="0.2">
      <c r="A77" s="144"/>
      <c r="B77" s="145" t="s">
        <v>37</v>
      </c>
      <c r="C77" s="148" t="s">
        <v>9</v>
      </c>
      <c r="D77" s="124">
        <v>3</v>
      </c>
      <c r="E77" s="124"/>
      <c r="F77" s="94"/>
      <c r="G77" s="124"/>
      <c r="H77" s="125">
        <f>D77*F77</f>
        <v>0</v>
      </c>
    </row>
    <row r="78" spans="1:8" ht="12.75" x14ac:dyDescent="0.2">
      <c r="A78" s="144"/>
      <c r="B78" s="145"/>
      <c r="C78" s="148"/>
      <c r="D78" s="124"/>
      <c r="E78" s="124"/>
      <c r="F78" s="91"/>
      <c r="G78" s="124"/>
      <c r="H78" s="125"/>
    </row>
    <row r="79" spans="1:8" ht="13.5" thickBot="1" x14ac:dyDescent="0.25">
      <c r="A79" s="144"/>
      <c r="B79" s="169" t="s">
        <v>332</v>
      </c>
      <c r="C79" s="152"/>
      <c r="D79" s="170"/>
      <c r="E79" s="170"/>
      <c r="F79" s="96"/>
      <c r="G79" s="153"/>
      <c r="H79" s="154">
        <f>SUM(H74:H78)</f>
        <v>0</v>
      </c>
    </row>
    <row r="80" spans="1:8" ht="13.5" thickTop="1" x14ac:dyDescent="0.2">
      <c r="A80" s="144"/>
      <c r="B80" s="171"/>
      <c r="C80" s="156"/>
      <c r="D80" s="172"/>
      <c r="E80" s="172"/>
      <c r="F80" s="97"/>
      <c r="G80" s="157"/>
      <c r="H80" s="135"/>
    </row>
    <row r="81" spans="1:14" ht="12.75" x14ac:dyDescent="0.2">
      <c r="A81" s="144"/>
      <c r="B81" s="171"/>
      <c r="C81" s="156"/>
      <c r="D81" s="172"/>
      <c r="E81" s="172"/>
      <c r="F81" s="97"/>
      <c r="G81" s="157"/>
      <c r="H81" s="135"/>
    </row>
    <row r="82" spans="1:14" s="175" customFormat="1" ht="12.75" x14ac:dyDescent="0.2">
      <c r="A82" s="173" t="s">
        <v>32</v>
      </c>
      <c r="B82" s="174" t="s">
        <v>33</v>
      </c>
      <c r="C82" s="156"/>
      <c r="D82" s="172"/>
      <c r="E82" s="172"/>
      <c r="F82" s="91"/>
      <c r="G82" s="124"/>
      <c r="H82" s="125"/>
    </row>
    <row r="83" spans="1:14" ht="12.75" x14ac:dyDescent="0.2">
      <c r="A83" s="144"/>
      <c r="B83" s="138"/>
      <c r="C83" s="148"/>
      <c r="D83" s="124"/>
      <c r="E83" s="124"/>
      <c r="F83" s="91"/>
      <c r="G83" s="124"/>
      <c r="H83" s="125"/>
    </row>
    <row r="84" spans="1:14" ht="25.5" x14ac:dyDescent="0.2">
      <c r="A84" s="144" t="s">
        <v>1</v>
      </c>
      <c r="B84" s="145" t="s">
        <v>41</v>
      </c>
    </row>
    <row r="85" spans="1:14" ht="12.75" x14ac:dyDescent="0.2">
      <c r="A85" s="144"/>
      <c r="B85" s="145"/>
      <c r="C85" s="148" t="s">
        <v>16</v>
      </c>
      <c r="D85" s="124">
        <f>D10</f>
        <v>178</v>
      </c>
      <c r="E85" s="124"/>
      <c r="F85" s="94"/>
      <c r="G85" s="124"/>
      <c r="H85" s="125">
        <f>D85*F85</f>
        <v>0</v>
      </c>
    </row>
    <row r="86" spans="1:14" ht="12.75" x14ac:dyDescent="0.2">
      <c r="A86" s="144"/>
      <c r="B86" s="145"/>
      <c r="C86" s="148"/>
      <c r="D86" s="124"/>
      <c r="E86" s="124"/>
      <c r="F86" s="98"/>
      <c r="G86" s="179"/>
      <c r="H86" s="125"/>
    </row>
    <row r="87" spans="1:14" ht="12.75" x14ac:dyDescent="0.2">
      <c r="A87" s="144" t="s">
        <v>10</v>
      </c>
      <c r="B87" s="145" t="s">
        <v>24</v>
      </c>
      <c r="C87" s="148" t="s">
        <v>23</v>
      </c>
      <c r="D87" s="124">
        <v>1.5</v>
      </c>
      <c r="E87" s="124"/>
      <c r="F87" s="99"/>
      <c r="G87" s="158"/>
      <c r="H87" s="125">
        <f>D87*F87</f>
        <v>0</v>
      </c>
    </row>
    <row r="88" spans="1:14" ht="12.75" x14ac:dyDescent="0.2">
      <c r="A88" s="144"/>
      <c r="B88" s="145"/>
      <c r="C88" s="148"/>
      <c r="D88" s="124"/>
      <c r="E88" s="124"/>
      <c r="F88" s="91"/>
      <c r="G88" s="124"/>
      <c r="H88" s="125"/>
    </row>
    <row r="89" spans="1:14" ht="12.75" x14ac:dyDescent="0.2">
      <c r="A89" s="144" t="s">
        <v>11</v>
      </c>
      <c r="B89" s="145" t="s">
        <v>22</v>
      </c>
      <c r="C89" s="148"/>
      <c r="D89" s="149"/>
      <c r="E89" s="149"/>
      <c r="F89" s="91"/>
      <c r="G89" s="124"/>
      <c r="H89" s="125"/>
      <c r="I89" s="180"/>
      <c r="J89" s="181"/>
      <c r="K89" s="182"/>
      <c r="L89" s="183"/>
      <c r="M89" s="183"/>
      <c r="N89" s="184"/>
    </row>
    <row r="90" spans="1:14" s="141" customFormat="1" x14ac:dyDescent="0.2">
      <c r="A90" s="144"/>
      <c r="B90" s="145" t="s">
        <v>243</v>
      </c>
      <c r="C90" s="148" t="s">
        <v>23</v>
      </c>
      <c r="D90" s="124">
        <v>9</v>
      </c>
      <c r="E90" s="124"/>
      <c r="F90" s="94"/>
      <c r="G90" s="124"/>
      <c r="H90" s="125">
        <f>D90*F90</f>
        <v>0</v>
      </c>
    </row>
    <row r="91" spans="1:14" s="141" customFormat="1" x14ac:dyDescent="0.2">
      <c r="A91" s="144"/>
      <c r="B91" s="145"/>
      <c r="C91" s="148"/>
      <c r="D91" s="124"/>
      <c r="E91" s="124"/>
      <c r="F91" s="91"/>
      <c r="G91" s="124"/>
      <c r="H91" s="125"/>
    </row>
    <row r="92" spans="1:14" ht="12.75" x14ac:dyDescent="0.2">
      <c r="A92" s="144" t="s">
        <v>14</v>
      </c>
      <c r="B92" s="145" t="s">
        <v>84</v>
      </c>
      <c r="C92" s="148" t="s">
        <v>16</v>
      </c>
      <c r="D92" s="124">
        <f>+D85</f>
        <v>178</v>
      </c>
      <c r="E92" s="124"/>
      <c r="F92" s="94"/>
      <c r="G92" s="124"/>
      <c r="H92" s="125">
        <f t="shared" ref="H92" si="4">D92*F92</f>
        <v>0</v>
      </c>
    </row>
    <row r="93" spans="1:14" ht="12.75" x14ac:dyDescent="0.2">
      <c r="A93" s="144"/>
      <c r="B93" s="145"/>
      <c r="C93" s="148"/>
      <c r="D93" s="124"/>
      <c r="E93" s="124"/>
      <c r="F93" s="91"/>
      <c r="G93" s="124"/>
      <c r="H93" s="125"/>
    </row>
    <row r="94" spans="1:14" ht="12.75" x14ac:dyDescent="0.2">
      <c r="A94" s="144" t="s">
        <v>15</v>
      </c>
      <c r="B94" s="145" t="s">
        <v>44</v>
      </c>
      <c r="C94" s="148" t="s">
        <v>9</v>
      </c>
      <c r="D94" s="124">
        <v>3</v>
      </c>
      <c r="E94" s="124"/>
      <c r="F94" s="94"/>
      <c r="G94" s="124"/>
      <c r="H94" s="125">
        <f>D94*F94</f>
        <v>0</v>
      </c>
    </row>
    <row r="95" spans="1:14" ht="12.75" x14ac:dyDescent="0.2">
      <c r="A95" s="144"/>
      <c r="B95" s="145"/>
      <c r="C95" s="148"/>
      <c r="D95" s="124"/>
      <c r="E95" s="124"/>
      <c r="F95" s="91"/>
      <c r="G95" s="124"/>
      <c r="H95" s="125"/>
    </row>
    <row r="96" spans="1:14" ht="25.5" x14ac:dyDescent="0.2">
      <c r="A96" s="144" t="s">
        <v>17</v>
      </c>
      <c r="B96" s="145" t="s">
        <v>42</v>
      </c>
    </row>
    <row r="97" spans="1:12" ht="12.75" x14ac:dyDescent="0.2">
      <c r="A97" s="144"/>
      <c r="B97" s="145"/>
      <c r="C97" s="148" t="s">
        <v>16</v>
      </c>
      <c r="D97" s="124">
        <f>D92</f>
        <v>178</v>
      </c>
      <c r="E97" s="124"/>
      <c r="F97" s="94"/>
      <c r="G97" s="124"/>
      <c r="H97" s="125">
        <f>D97*F97</f>
        <v>0</v>
      </c>
    </row>
    <row r="98" spans="1:12" ht="12.75" x14ac:dyDescent="0.2">
      <c r="A98" s="144"/>
      <c r="B98" s="145"/>
      <c r="C98" s="148"/>
      <c r="D98" s="124"/>
      <c r="E98" s="124"/>
      <c r="F98" s="91"/>
      <c r="G98" s="124"/>
      <c r="H98" s="125"/>
    </row>
    <row r="99" spans="1:12" ht="38.25" x14ac:dyDescent="0.2">
      <c r="A99" s="144" t="s">
        <v>18</v>
      </c>
      <c r="B99" s="145" t="s">
        <v>89</v>
      </c>
      <c r="C99" s="148"/>
      <c r="D99" s="124"/>
      <c r="E99" s="124"/>
      <c r="F99" s="91"/>
      <c r="G99" s="124"/>
      <c r="H99" s="125"/>
    </row>
    <row r="100" spans="1:12" ht="12.75" x14ac:dyDescent="0.2">
      <c r="A100" s="144"/>
      <c r="B100" s="145"/>
      <c r="C100" s="148" t="s">
        <v>16</v>
      </c>
      <c r="D100" s="124">
        <f>D92</f>
        <v>178</v>
      </c>
      <c r="E100" s="124"/>
      <c r="F100" s="94"/>
      <c r="G100" s="124"/>
      <c r="H100" s="125">
        <f>D100*F100</f>
        <v>0</v>
      </c>
    </row>
    <row r="101" spans="1:12" ht="12.75" x14ac:dyDescent="0.2">
      <c r="A101" s="144"/>
      <c r="B101" s="145"/>
      <c r="C101" s="148"/>
      <c r="D101" s="124"/>
      <c r="E101" s="124"/>
      <c r="F101" s="91"/>
      <c r="G101" s="124"/>
      <c r="H101" s="125"/>
    </row>
    <row r="102" spans="1:12" ht="13.5" thickBot="1" x14ac:dyDescent="0.25">
      <c r="A102" s="185"/>
      <c r="B102" s="169" t="s">
        <v>331</v>
      </c>
      <c r="C102" s="152"/>
      <c r="D102" s="170"/>
      <c r="E102" s="170"/>
      <c r="F102" s="101"/>
      <c r="G102" s="170"/>
      <c r="H102" s="154">
        <f>SUM(H85:H101)</f>
        <v>0</v>
      </c>
    </row>
    <row r="103" spans="1:12" ht="13.5" thickTop="1" x14ac:dyDescent="0.2">
      <c r="A103" s="185"/>
      <c r="B103" s="171"/>
      <c r="C103" s="156"/>
      <c r="D103" s="172"/>
      <c r="E103" s="172"/>
      <c r="F103" s="91"/>
      <c r="G103" s="124"/>
      <c r="H103" s="125"/>
    </row>
    <row r="104" spans="1:12" x14ac:dyDescent="0.2">
      <c r="A104" s="185"/>
      <c r="B104" s="171"/>
      <c r="C104" s="122"/>
      <c r="D104" s="186"/>
      <c r="E104" s="186"/>
      <c r="F104" s="97"/>
      <c r="G104" s="157"/>
      <c r="H104" s="187"/>
    </row>
    <row r="105" spans="1:12" x14ac:dyDescent="0.2">
      <c r="A105" s="185"/>
      <c r="B105" s="171"/>
      <c r="C105" s="122"/>
      <c r="D105" s="186"/>
      <c r="E105" s="186"/>
      <c r="F105" s="100"/>
      <c r="G105" s="158"/>
      <c r="H105" s="125"/>
    </row>
    <row r="106" spans="1:12" x14ac:dyDescent="0.2">
      <c r="A106" s="185"/>
      <c r="B106" s="171"/>
      <c r="C106" s="122"/>
      <c r="D106" s="186"/>
      <c r="E106" s="186"/>
      <c r="F106" s="97"/>
      <c r="G106" s="157"/>
      <c r="H106" s="125"/>
    </row>
    <row r="107" spans="1:12" s="175" customFormat="1" ht="12.75" x14ac:dyDescent="0.2">
      <c r="A107" s="185"/>
      <c r="B107" s="188"/>
      <c r="C107" s="156"/>
      <c r="D107" s="172"/>
      <c r="E107" s="172"/>
      <c r="F107" s="100"/>
      <c r="G107" s="158"/>
      <c r="H107" s="189"/>
      <c r="I107" s="190"/>
      <c r="J107" s="190"/>
      <c r="K107" s="190"/>
      <c r="L107" s="190"/>
    </row>
    <row r="108" spans="1:12" ht="13.5" thickBot="1" x14ac:dyDescent="0.25">
      <c r="A108" s="185"/>
      <c r="B108" s="191" t="s">
        <v>330</v>
      </c>
      <c r="C108" s="192"/>
      <c r="D108" s="193"/>
      <c r="E108" s="193"/>
      <c r="F108" s="102"/>
      <c r="G108" s="193"/>
      <c r="H108" s="194">
        <f>H102+H79+H69+H28</f>
        <v>0</v>
      </c>
      <c r="I108" s="195"/>
      <c r="J108" s="195"/>
      <c r="K108" s="195"/>
      <c r="L108" s="195"/>
    </row>
    <row r="109" spans="1:12" ht="12.75" x14ac:dyDescent="0.2">
      <c r="A109" s="185"/>
      <c r="B109" s="188"/>
      <c r="C109" s="156"/>
      <c r="D109" s="172"/>
      <c r="E109" s="172"/>
      <c r="F109" s="97"/>
      <c r="G109" s="157"/>
      <c r="H109" s="189"/>
      <c r="I109" s="195"/>
      <c r="J109" s="195"/>
      <c r="K109" s="195"/>
      <c r="L109" s="195"/>
    </row>
    <row r="110" spans="1:12" ht="12.75" x14ac:dyDescent="0.2">
      <c r="A110" s="196"/>
      <c r="B110" s="197"/>
      <c r="C110" s="198"/>
      <c r="D110" s="199"/>
      <c r="E110" s="199"/>
      <c r="F110" s="97"/>
      <c r="G110" s="157"/>
      <c r="H110" s="189"/>
      <c r="I110" s="195"/>
      <c r="J110" s="195"/>
      <c r="K110" s="195"/>
      <c r="L110" s="195"/>
    </row>
    <row r="111" spans="1:12" ht="12.75" x14ac:dyDescent="0.2">
      <c r="A111" s="196"/>
      <c r="B111" s="197"/>
      <c r="C111" s="198"/>
      <c r="D111" s="199"/>
      <c r="E111" s="200"/>
      <c r="F111" s="103"/>
      <c r="G111" s="201"/>
      <c r="H111" s="202"/>
      <c r="I111" s="195"/>
      <c r="J111" s="195"/>
      <c r="K111" s="195"/>
      <c r="L111" s="195"/>
    </row>
    <row r="112" spans="1:12" ht="12.75" x14ac:dyDescent="0.2">
      <c r="A112" s="196"/>
      <c r="B112" s="197"/>
      <c r="C112" s="198"/>
      <c r="D112" s="199"/>
      <c r="E112" s="200"/>
      <c r="F112" s="103"/>
      <c r="G112" s="201"/>
      <c r="H112" s="202"/>
      <c r="I112" s="195"/>
      <c r="J112" s="195"/>
      <c r="K112" s="195"/>
      <c r="L112" s="195"/>
    </row>
    <row r="113" spans="1:12" ht="12.75" x14ac:dyDescent="0.2">
      <c r="A113" s="196"/>
      <c r="B113" s="197"/>
      <c r="C113" s="198"/>
      <c r="D113" s="199"/>
      <c r="E113" s="200"/>
      <c r="F113" s="104"/>
      <c r="G113" s="203"/>
      <c r="H113" s="202"/>
      <c r="I113" s="195"/>
      <c r="J113" s="195"/>
      <c r="K113" s="195"/>
      <c r="L113" s="195"/>
    </row>
    <row r="114" spans="1:12" ht="12.75" x14ac:dyDescent="0.2">
      <c r="A114" s="196"/>
      <c r="B114" s="197"/>
      <c r="C114" s="198"/>
      <c r="D114" s="199"/>
      <c r="E114" s="200"/>
      <c r="I114" s="195"/>
      <c r="J114" s="195"/>
      <c r="K114" s="195"/>
      <c r="L114" s="195"/>
    </row>
    <row r="115" spans="1:12" ht="12.75" x14ac:dyDescent="0.2">
      <c r="A115" s="196"/>
      <c r="B115" s="197"/>
      <c r="C115" s="198"/>
      <c r="D115" s="199"/>
      <c r="E115" s="200"/>
      <c r="F115" s="105"/>
      <c r="G115" s="204"/>
      <c r="H115" s="202"/>
      <c r="I115" s="195"/>
      <c r="J115" s="195"/>
      <c r="K115" s="195"/>
      <c r="L115" s="195"/>
    </row>
    <row r="116" spans="1:12" ht="12.75" x14ac:dyDescent="0.2">
      <c r="A116" s="196"/>
      <c r="B116" s="197"/>
      <c r="C116" s="198"/>
      <c r="D116" s="199"/>
      <c r="E116" s="200"/>
      <c r="F116" s="106"/>
      <c r="G116" s="205"/>
      <c r="H116" s="206"/>
      <c r="I116" s="195"/>
      <c r="J116" s="195"/>
      <c r="K116" s="195"/>
    </row>
    <row r="117" spans="1:12" ht="12.75" x14ac:dyDescent="0.2">
      <c r="A117" s="196"/>
      <c r="B117" s="197"/>
      <c r="C117" s="198"/>
      <c r="D117" s="199"/>
      <c r="E117" s="200"/>
      <c r="F117" s="106"/>
      <c r="G117" s="205"/>
      <c r="H117" s="206"/>
      <c r="I117" s="195"/>
      <c r="J117" s="195"/>
      <c r="K117" s="195"/>
    </row>
    <row r="118" spans="1:12" ht="12.75" x14ac:dyDescent="0.2">
      <c r="A118" s="196"/>
      <c r="B118" s="197"/>
      <c r="C118" s="198"/>
      <c r="D118" s="199"/>
      <c r="E118" s="200"/>
      <c r="F118" s="106"/>
      <c r="G118" s="205"/>
      <c r="H118" s="206"/>
      <c r="I118" s="195"/>
      <c r="J118" s="195"/>
      <c r="K118" s="195"/>
    </row>
    <row r="119" spans="1:12" ht="12.75" x14ac:dyDescent="0.2">
      <c r="A119" s="196"/>
      <c r="B119" s="197"/>
      <c r="C119" s="198"/>
      <c r="D119" s="199"/>
      <c r="E119" s="200"/>
      <c r="F119" s="106"/>
      <c r="G119" s="205"/>
      <c r="H119" s="206"/>
      <c r="I119" s="195"/>
      <c r="J119" s="195"/>
      <c r="K119" s="195"/>
    </row>
    <row r="120" spans="1:12" ht="12.75" x14ac:dyDescent="0.2">
      <c r="A120" s="196"/>
      <c r="B120" s="197"/>
      <c r="C120" s="198"/>
      <c r="D120" s="199"/>
      <c r="E120" s="200"/>
      <c r="F120" s="106"/>
      <c r="G120" s="205"/>
      <c r="H120" s="206"/>
      <c r="I120" s="195"/>
      <c r="J120" s="195"/>
      <c r="K120" s="195"/>
    </row>
    <row r="121" spans="1:12" ht="12.75" x14ac:dyDescent="0.2">
      <c r="A121" s="196"/>
      <c r="B121" s="197"/>
      <c r="C121" s="198"/>
      <c r="D121" s="199"/>
      <c r="E121" s="200"/>
      <c r="F121" s="106"/>
      <c r="G121" s="205"/>
      <c r="H121" s="206"/>
      <c r="I121" s="195"/>
      <c r="J121" s="195"/>
      <c r="K121" s="195"/>
    </row>
    <row r="122" spans="1:12" ht="12.75" x14ac:dyDescent="0.2">
      <c r="A122" s="196"/>
      <c r="B122" s="197"/>
      <c r="C122" s="198"/>
      <c r="D122" s="199"/>
      <c r="E122" s="200"/>
      <c r="F122" s="106"/>
      <c r="G122" s="205"/>
      <c r="H122" s="206"/>
      <c r="I122" s="195"/>
      <c r="J122" s="195"/>
      <c r="K122" s="195"/>
    </row>
    <row r="123" spans="1:12" ht="12.75" x14ac:dyDescent="0.2">
      <c r="A123" s="196"/>
      <c r="B123" s="197"/>
      <c r="C123" s="198"/>
      <c r="D123" s="199"/>
      <c r="E123" s="200"/>
      <c r="F123" s="106"/>
      <c r="G123" s="205"/>
      <c r="H123" s="206"/>
      <c r="I123" s="195"/>
      <c r="J123" s="195"/>
      <c r="K123" s="195"/>
    </row>
    <row r="124" spans="1:12" ht="12.75" x14ac:dyDescent="0.2">
      <c r="A124" s="196"/>
      <c r="B124" s="197"/>
      <c r="C124" s="198"/>
      <c r="D124" s="199"/>
      <c r="E124" s="200"/>
      <c r="F124" s="106"/>
      <c r="G124" s="205"/>
      <c r="H124" s="206"/>
      <c r="I124" s="195"/>
      <c r="J124" s="195"/>
      <c r="K124" s="195"/>
    </row>
    <row r="125" spans="1:12" ht="12.75" x14ac:dyDescent="0.2">
      <c r="A125" s="196"/>
      <c r="B125" s="197"/>
      <c r="C125" s="198"/>
      <c r="D125" s="199"/>
      <c r="E125" s="200"/>
      <c r="F125" s="106"/>
      <c r="G125" s="205"/>
      <c r="H125" s="206"/>
      <c r="I125" s="195"/>
      <c r="J125" s="195"/>
      <c r="K125" s="195"/>
    </row>
    <row r="126" spans="1:12" ht="12.75" x14ac:dyDescent="0.2">
      <c r="A126" s="196"/>
      <c r="B126" s="197"/>
      <c r="C126" s="198"/>
      <c r="D126" s="199"/>
      <c r="E126" s="200"/>
      <c r="F126" s="106"/>
      <c r="G126" s="205"/>
      <c r="H126" s="206"/>
      <c r="I126" s="195"/>
      <c r="J126" s="195"/>
      <c r="K126" s="195"/>
    </row>
    <row r="127" spans="1:12" ht="12.75" x14ac:dyDescent="0.2">
      <c r="A127" s="196"/>
      <c r="B127" s="197"/>
      <c r="C127" s="198"/>
      <c r="D127" s="199"/>
      <c r="E127" s="200"/>
      <c r="F127" s="106"/>
      <c r="G127" s="205"/>
      <c r="H127" s="206"/>
      <c r="I127" s="195"/>
      <c r="J127" s="195"/>
      <c r="K127" s="195"/>
    </row>
    <row r="128" spans="1:12" ht="12.75" x14ac:dyDescent="0.2">
      <c r="A128" s="196"/>
      <c r="B128" s="197"/>
      <c r="C128" s="198"/>
      <c r="D128" s="199"/>
      <c r="E128" s="200"/>
      <c r="F128" s="106"/>
      <c r="G128" s="205"/>
      <c r="H128" s="206"/>
      <c r="I128" s="195"/>
      <c r="J128" s="195"/>
      <c r="K128" s="195"/>
    </row>
    <row r="129" spans="1:11" ht="12.75" x14ac:dyDescent="0.2">
      <c r="A129" s="196"/>
      <c r="B129" s="197"/>
      <c r="C129" s="198"/>
      <c r="D129" s="199"/>
      <c r="E129" s="200"/>
      <c r="F129" s="106"/>
      <c r="G129" s="205"/>
      <c r="H129" s="206"/>
      <c r="I129" s="195"/>
      <c r="J129" s="195"/>
      <c r="K129" s="195"/>
    </row>
    <row r="130" spans="1:11" ht="12.75" x14ac:dyDescent="0.2">
      <c r="A130" s="196"/>
      <c r="B130" s="197"/>
      <c r="C130" s="198"/>
      <c r="D130" s="199"/>
      <c r="E130" s="200"/>
      <c r="F130" s="106"/>
      <c r="G130" s="205"/>
      <c r="H130" s="206"/>
      <c r="I130" s="195"/>
      <c r="J130" s="195"/>
      <c r="K130" s="195"/>
    </row>
    <row r="131" spans="1:11" ht="12.75" x14ac:dyDescent="0.2">
      <c r="A131" s="196"/>
      <c r="B131" s="197"/>
      <c r="C131" s="198"/>
      <c r="D131" s="199"/>
      <c r="E131" s="200"/>
      <c r="F131" s="106"/>
      <c r="G131" s="205"/>
      <c r="H131" s="206"/>
      <c r="I131" s="195"/>
      <c r="J131" s="195"/>
      <c r="K131" s="195"/>
    </row>
    <row r="132" spans="1:11" ht="12.75" x14ac:dyDescent="0.2">
      <c r="A132" s="196"/>
      <c r="B132" s="197"/>
      <c r="C132" s="198"/>
      <c r="D132" s="199"/>
      <c r="E132" s="200"/>
      <c r="F132" s="106"/>
      <c r="G132" s="205"/>
      <c r="H132" s="206"/>
      <c r="I132" s="195"/>
      <c r="J132" s="195"/>
      <c r="K132" s="195"/>
    </row>
    <row r="133" spans="1:11" ht="12.75" x14ac:dyDescent="0.2">
      <c r="A133" s="196"/>
      <c r="B133" s="197"/>
      <c r="C133" s="198"/>
      <c r="D133" s="199"/>
      <c r="E133" s="200"/>
      <c r="F133" s="106"/>
      <c r="G133" s="205"/>
      <c r="H133" s="206"/>
      <c r="I133" s="195"/>
      <c r="J133" s="195"/>
      <c r="K133" s="195"/>
    </row>
    <row r="134" spans="1:11" ht="12.75" x14ac:dyDescent="0.2">
      <c r="A134" s="196"/>
      <c r="B134" s="197"/>
      <c r="C134" s="198"/>
      <c r="D134" s="199"/>
      <c r="E134" s="200"/>
      <c r="F134" s="106"/>
      <c r="G134" s="205"/>
      <c r="H134" s="206"/>
      <c r="I134" s="195"/>
      <c r="J134" s="195"/>
      <c r="K134" s="195"/>
    </row>
    <row r="135" spans="1:11" ht="12.75" x14ac:dyDescent="0.2">
      <c r="A135" s="196"/>
      <c r="B135" s="197"/>
      <c r="C135" s="198"/>
      <c r="D135" s="199"/>
      <c r="E135" s="200"/>
      <c r="F135" s="106"/>
      <c r="G135" s="205"/>
      <c r="H135" s="206"/>
      <c r="I135" s="195"/>
      <c r="J135" s="195"/>
      <c r="K135" s="195"/>
    </row>
    <row r="136" spans="1:11" ht="12.75" x14ac:dyDescent="0.2">
      <c r="A136" s="196"/>
      <c r="B136" s="197"/>
      <c r="C136" s="198"/>
      <c r="D136" s="199"/>
      <c r="E136" s="200"/>
      <c r="F136" s="106"/>
      <c r="G136" s="205"/>
      <c r="H136" s="206"/>
      <c r="I136" s="195"/>
      <c r="J136" s="195"/>
      <c r="K136" s="195"/>
    </row>
    <row r="137" spans="1:11" ht="12.75" x14ac:dyDescent="0.2">
      <c r="A137" s="196"/>
      <c r="B137" s="197"/>
      <c r="C137" s="198"/>
      <c r="D137" s="199"/>
      <c r="E137" s="200"/>
      <c r="F137" s="106"/>
      <c r="G137" s="205"/>
      <c r="H137" s="206"/>
      <c r="I137" s="195"/>
      <c r="J137" s="195"/>
      <c r="K137" s="195"/>
    </row>
    <row r="138" spans="1:11" ht="12.75" x14ac:dyDescent="0.2">
      <c r="A138" s="196"/>
      <c r="B138" s="197"/>
      <c r="C138" s="198"/>
      <c r="D138" s="199"/>
      <c r="E138" s="200"/>
      <c r="F138" s="106"/>
      <c r="G138" s="205"/>
      <c r="H138" s="206"/>
      <c r="I138" s="195"/>
      <c r="J138" s="195"/>
      <c r="K138" s="195"/>
    </row>
    <row r="139" spans="1:11" ht="12.75" x14ac:dyDescent="0.2">
      <c r="A139" s="196"/>
      <c r="B139" s="197"/>
      <c r="C139" s="198"/>
      <c r="D139" s="199"/>
      <c r="E139" s="200"/>
      <c r="F139" s="106"/>
      <c r="G139" s="205"/>
      <c r="H139" s="206"/>
      <c r="I139" s="195"/>
      <c r="J139" s="195"/>
      <c r="K139" s="195"/>
    </row>
    <row r="140" spans="1:11" ht="12.75" x14ac:dyDescent="0.2">
      <c r="A140" s="196"/>
      <c r="B140" s="197"/>
      <c r="C140" s="198"/>
      <c r="D140" s="199"/>
      <c r="E140" s="200"/>
      <c r="F140" s="106"/>
      <c r="G140" s="205"/>
      <c r="H140" s="206"/>
      <c r="I140" s="195"/>
      <c r="J140" s="195"/>
      <c r="K140" s="195"/>
    </row>
    <row r="141" spans="1:11" ht="12.75" x14ac:dyDescent="0.2">
      <c r="A141" s="196"/>
      <c r="B141" s="197"/>
      <c r="C141" s="198"/>
      <c r="D141" s="199"/>
      <c r="E141" s="200"/>
      <c r="F141" s="106"/>
      <c r="G141" s="205"/>
      <c r="H141" s="206"/>
      <c r="I141" s="195"/>
      <c r="J141" s="195"/>
      <c r="K141" s="195"/>
    </row>
    <row r="142" spans="1:11" ht="12.75" x14ac:dyDescent="0.2">
      <c r="A142" s="196"/>
      <c r="B142" s="197"/>
      <c r="C142" s="198"/>
      <c r="D142" s="199"/>
      <c r="E142" s="200"/>
      <c r="F142" s="106"/>
      <c r="G142" s="205"/>
      <c r="H142" s="206"/>
      <c r="I142" s="195"/>
      <c r="J142" s="195"/>
      <c r="K142" s="195"/>
    </row>
    <row r="143" spans="1:11" ht="12.75" x14ac:dyDescent="0.2">
      <c r="A143" s="196"/>
      <c r="B143" s="197"/>
      <c r="C143" s="198"/>
      <c r="D143" s="199"/>
      <c r="E143" s="200"/>
      <c r="F143" s="106"/>
      <c r="G143" s="205"/>
      <c r="H143" s="206"/>
      <c r="I143" s="195"/>
      <c r="J143" s="195"/>
      <c r="K143" s="195"/>
    </row>
    <row r="144" spans="1:11" ht="12.75" x14ac:dyDescent="0.2">
      <c r="A144" s="196"/>
      <c r="B144" s="197"/>
      <c r="C144" s="198"/>
      <c r="D144" s="199"/>
      <c r="E144" s="200"/>
      <c r="F144" s="106"/>
      <c r="G144" s="205"/>
      <c r="H144" s="206"/>
      <c r="I144" s="195"/>
      <c r="J144" s="195"/>
      <c r="K144" s="195"/>
    </row>
    <row r="145" spans="1:11" ht="12.75" x14ac:dyDescent="0.2">
      <c r="A145" s="196"/>
      <c r="B145" s="197"/>
      <c r="C145" s="198"/>
      <c r="D145" s="199"/>
      <c r="E145" s="200"/>
      <c r="F145" s="106"/>
      <c r="G145" s="205"/>
      <c r="H145" s="206"/>
      <c r="I145" s="195"/>
      <c r="J145" s="195"/>
      <c r="K145" s="195"/>
    </row>
    <row r="146" spans="1:11" ht="12.75" x14ac:dyDescent="0.2">
      <c r="A146" s="196"/>
      <c r="B146" s="197"/>
      <c r="C146" s="198"/>
      <c r="D146" s="199"/>
      <c r="E146" s="200"/>
      <c r="F146" s="106"/>
      <c r="G146" s="205"/>
      <c r="H146" s="206"/>
      <c r="I146" s="195"/>
      <c r="J146" s="195"/>
      <c r="K146" s="195"/>
    </row>
    <row r="147" spans="1:11" ht="12.75" x14ac:dyDescent="0.2">
      <c r="A147" s="196"/>
      <c r="B147" s="197"/>
      <c r="C147" s="198"/>
      <c r="D147" s="199"/>
      <c r="E147" s="200"/>
      <c r="F147" s="106"/>
      <c r="G147" s="205"/>
      <c r="H147" s="206"/>
      <c r="I147" s="195"/>
      <c r="J147" s="195"/>
      <c r="K147" s="195"/>
    </row>
    <row r="148" spans="1:11" ht="12.75" x14ac:dyDescent="0.2">
      <c r="A148" s="196"/>
      <c r="B148" s="197"/>
      <c r="C148" s="198"/>
      <c r="D148" s="199"/>
      <c r="E148" s="200"/>
      <c r="F148" s="106"/>
      <c r="G148" s="205"/>
      <c r="H148" s="206"/>
      <c r="I148" s="195"/>
      <c r="J148" s="195"/>
      <c r="K148" s="195"/>
    </row>
    <row r="149" spans="1:11" ht="12.75" x14ac:dyDescent="0.2">
      <c r="A149" s="196"/>
      <c r="B149" s="197"/>
      <c r="C149" s="198"/>
      <c r="D149" s="199"/>
      <c r="E149" s="200"/>
      <c r="F149" s="106"/>
      <c r="G149" s="205"/>
      <c r="H149" s="206"/>
      <c r="I149" s="195"/>
      <c r="J149" s="195"/>
      <c r="K149" s="195"/>
    </row>
    <row r="150" spans="1:11" ht="12.75" x14ac:dyDescent="0.2">
      <c r="A150" s="196"/>
      <c r="B150" s="197"/>
      <c r="C150" s="198"/>
      <c r="D150" s="199"/>
      <c r="E150" s="200"/>
      <c r="F150" s="106"/>
      <c r="G150" s="205"/>
      <c r="H150" s="206"/>
      <c r="I150" s="195"/>
      <c r="J150" s="195"/>
      <c r="K150" s="195"/>
    </row>
    <row r="151" spans="1:11" ht="12.75" x14ac:dyDescent="0.2">
      <c r="A151" s="196"/>
      <c r="B151" s="197"/>
      <c r="C151" s="198"/>
      <c r="D151" s="199"/>
      <c r="E151" s="200"/>
      <c r="F151" s="106"/>
      <c r="G151" s="205"/>
      <c r="H151" s="206"/>
      <c r="I151" s="195"/>
      <c r="J151" s="195"/>
      <c r="K151" s="195"/>
    </row>
    <row r="152" spans="1:11" ht="12.75" x14ac:dyDescent="0.2">
      <c r="A152" s="196"/>
      <c r="B152" s="197"/>
      <c r="C152" s="198"/>
      <c r="D152" s="199"/>
      <c r="E152" s="200"/>
      <c r="F152" s="106"/>
      <c r="G152" s="205"/>
      <c r="H152" s="206"/>
      <c r="I152" s="195"/>
      <c r="J152" s="195"/>
      <c r="K152" s="195"/>
    </row>
    <row r="153" spans="1:11" ht="12.75" x14ac:dyDescent="0.2">
      <c r="A153" s="196"/>
      <c r="B153" s="197"/>
      <c r="C153" s="198"/>
      <c r="D153" s="199"/>
      <c r="E153" s="200"/>
      <c r="F153" s="106"/>
      <c r="G153" s="205"/>
      <c r="H153" s="206"/>
      <c r="I153" s="195"/>
      <c r="J153" s="195"/>
      <c r="K153" s="195"/>
    </row>
    <row r="154" spans="1:11" ht="12.75" x14ac:dyDescent="0.2">
      <c r="A154" s="196"/>
      <c r="B154" s="197"/>
      <c r="C154" s="198"/>
      <c r="D154" s="199"/>
      <c r="E154" s="200"/>
      <c r="F154" s="106"/>
      <c r="G154" s="205"/>
      <c r="H154" s="206"/>
      <c r="I154" s="195"/>
      <c r="J154" s="195"/>
      <c r="K154" s="195"/>
    </row>
    <row r="155" spans="1:11" ht="12.75" x14ac:dyDescent="0.2">
      <c r="A155" s="196"/>
      <c r="B155" s="197"/>
      <c r="C155" s="198"/>
      <c r="D155" s="199"/>
      <c r="E155" s="200"/>
      <c r="F155" s="106"/>
      <c r="G155" s="205"/>
      <c r="H155" s="206"/>
      <c r="I155" s="195"/>
      <c r="J155" s="195"/>
      <c r="K155" s="195"/>
    </row>
    <row r="156" spans="1:11" ht="12.75" x14ac:dyDescent="0.2">
      <c r="A156" s="196"/>
      <c r="B156" s="197"/>
      <c r="C156" s="198"/>
      <c r="D156" s="199"/>
      <c r="E156" s="200"/>
      <c r="F156" s="106"/>
      <c r="G156" s="205"/>
      <c r="H156" s="206"/>
      <c r="I156" s="195"/>
      <c r="J156" s="195"/>
      <c r="K156" s="195"/>
    </row>
    <row r="157" spans="1:11" ht="12.75" x14ac:dyDescent="0.2">
      <c r="A157" s="196"/>
      <c r="B157" s="197"/>
      <c r="C157" s="198"/>
      <c r="D157" s="199"/>
      <c r="E157" s="200"/>
      <c r="F157" s="106"/>
      <c r="G157" s="205"/>
      <c r="H157" s="206"/>
      <c r="I157" s="195"/>
      <c r="J157" s="195"/>
      <c r="K157" s="195"/>
    </row>
    <row r="158" spans="1:11" ht="12.75" x14ac:dyDescent="0.2">
      <c r="A158" s="196"/>
      <c r="B158" s="197"/>
      <c r="C158" s="198"/>
      <c r="D158" s="199"/>
      <c r="E158" s="200"/>
      <c r="F158" s="106"/>
      <c r="G158" s="205"/>
      <c r="H158" s="206"/>
      <c r="I158" s="195"/>
      <c r="J158" s="195"/>
      <c r="K158" s="195"/>
    </row>
    <row r="159" spans="1:11" ht="12.75" x14ac:dyDescent="0.2">
      <c r="A159" s="196"/>
      <c r="B159" s="197"/>
      <c r="C159" s="198"/>
      <c r="D159" s="199"/>
      <c r="E159" s="200"/>
      <c r="F159" s="106"/>
      <c r="G159" s="205"/>
      <c r="H159" s="206"/>
      <c r="I159" s="195"/>
      <c r="J159" s="195"/>
      <c r="K159" s="195"/>
    </row>
    <row r="160" spans="1:11" ht="12.75" x14ac:dyDescent="0.2">
      <c r="A160" s="196"/>
      <c r="B160" s="197"/>
      <c r="C160" s="198"/>
      <c r="D160" s="199"/>
      <c r="E160" s="200"/>
      <c r="F160" s="106"/>
      <c r="G160" s="205"/>
      <c r="H160" s="206"/>
      <c r="I160" s="195"/>
      <c r="J160" s="195"/>
      <c r="K160" s="195"/>
    </row>
    <row r="161" spans="1:11" ht="12.75" x14ac:dyDescent="0.2">
      <c r="A161" s="196"/>
      <c r="B161" s="197"/>
      <c r="C161" s="198"/>
      <c r="D161" s="199"/>
      <c r="E161" s="200"/>
      <c r="F161" s="106"/>
      <c r="G161" s="205"/>
      <c r="H161" s="206"/>
      <c r="I161" s="195"/>
      <c r="J161" s="195"/>
      <c r="K161" s="195"/>
    </row>
    <row r="162" spans="1:11" ht="12.75" x14ac:dyDescent="0.2">
      <c r="A162" s="196"/>
      <c r="B162" s="197"/>
      <c r="C162" s="198"/>
      <c r="D162" s="199"/>
      <c r="E162" s="200"/>
      <c r="F162" s="106"/>
      <c r="G162" s="205"/>
      <c r="H162" s="206"/>
      <c r="I162" s="195"/>
      <c r="J162" s="195"/>
      <c r="K162" s="195"/>
    </row>
    <row r="163" spans="1:11" ht="12.75" x14ac:dyDescent="0.2">
      <c r="A163" s="196"/>
      <c r="B163" s="197"/>
      <c r="C163" s="198"/>
      <c r="D163" s="199"/>
      <c r="E163" s="200"/>
      <c r="F163" s="106"/>
      <c r="G163" s="205"/>
      <c r="H163" s="206"/>
      <c r="I163" s="195"/>
      <c r="J163" s="195"/>
      <c r="K163" s="195"/>
    </row>
    <row r="164" spans="1:11" ht="12.75" x14ac:dyDescent="0.2">
      <c r="A164" s="196"/>
      <c r="B164" s="197"/>
      <c r="C164" s="198"/>
      <c r="D164" s="199"/>
      <c r="E164" s="200"/>
      <c r="F164" s="106"/>
      <c r="G164" s="205"/>
      <c r="H164" s="206"/>
      <c r="I164" s="195"/>
      <c r="J164" s="195"/>
      <c r="K164" s="195"/>
    </row>
    <row r="165" spans="1:11" ht="12.75" x14ac:dyDescent="0.2">
      <c r="A165" s="196"/>
      <c r="B165" s="197"/>
      <c r="C165" s="198"/>
      <c r="D165" s="199"/>
      <c r="E165" s="200"/>
      <c r="F165" s="106"/>
      <c r="G165" s="205"/>
      <c r="H165" s="206"/>
      <c r="I165" s="195"/>
      <c r="J165" s="195"/>
      <c r="K165" s="195"/>
    </row>
    <row r="166" spans="1:11" ht="12.75" x14ac:dyDescent="0.2">
      <c r="A166" s="196"/>
      <c r="B166" s="197"/>
      <c r="C166" s="198"/>
      <c r="D166" s="199"/>
      <c r="E166" s="200"/>
      <c r="F166" s="106"/>
      <c r="G166" s="205"/>
      <c r="H166" s="206"/>
      <c r="I166" s="195"/>
      <c r="J166" s="195"/>
      <c r="K166" s="195"/>
    </row>
    <row r="167" spans="1:11" ht="12.75" x14ac:dyDescent="0.2">
      <c r="A167" s="196"/>
      <c r="B167" s="197"/>
      <c r="C167" s="198"/>
      <c r="D167" s="199"/>
      <c r="E167" s="200"/>
      <c r="F167" s="106"/>
      <c r="G167" s="205"/>
      <c r="H167" s="206"/>
      <c r="I167" s="195"/>
      <c r="J167" s="195"/>
      <c r="K167" s="195"/>
    </row>
    <row r="168" spans="1:11" ht="12.75" x14ac:dyDescent="0.2">
      <c r="A168" s="196"/>
      <c r="B168" s="197"/>
      <c r="C168" s="198"/>
      <c r="D168" s="199"/>
      <c r="E168" s="200"/>
      <c r="F168" s="106"/>
      <c r="G168" s="205"/>
      <c r="H168" s="206"/>
      <c r="I168" s="195"/>
      <c r="J168" s="195"/>
      <c r="K168" s="195"/>
    </row>
    <row r="169" spans="1:11" ht="12.75" x14ac:dyDescent="0.2">
      <c r="A169" s="196"/>
      <c r="B169" s="197"/>
      <c r="C169" s="198"/>
      <c r="D169" s="199"/>
      <c r="E169" s="200"/>
      <c r="F169" s="106"/>
      <c r="G169" s="205"/>
      <c r="H169" s="206"/>
      <c r="I169" s="195"/>
      <c r="J169" s="195"/>
      <c r="K169" s="195"/>
    </row>
    <row r="170" spans="1:11" ht="12.75" x14ac:dyDescent="0.2">
      <c r="A170" s="196"/>
      <c r="B170" s="197"/>
      <c r="C170" s="198"/>
      <c r="D170" s="199"/>
      <c r="E170" s="200"/>
      <c r="F170" s="106"/>
      <c r="G170" s="205"/>
      <c r="H170" s="206"/>
      <c r="I170" s="195"/>
      <c r="J170" s="195"/>
      <c r="K170" s="195"/>
    </row>
    <row r="171" spans="1:11" ht="12.75" x14ac:dyDescent="0.2">
      <c r="A171" s="196"/>
      <c r="B171" s="197"/>
      <c r="C171" s="198"/>
      <c r="D171" s="199"/>
      <c r="E171" s="200"/>
      <c r="F171" s="106"/>
      <c r="G171" s="205"/>
      <c r="H171" s="206"/>
      <c r="I171" s="195"/>
      <c r="J171" s="195"/>
      <c r="K171" s="195"/>
    </row>
    <row r="172" spans="1:11" ht="12.75" x14ac:dyDescent="0.2">
      <c r="A172" s="196"/>
      <c r="B172" s="197"/>
      <c r="C172" s="198"/>
      <c r="D172" s="199"/>
      <c r="E172" s="200"/>
      <c r="F172" s="106"/>
      <c r="G172" s="205"/>
      <c r="H172" s="206"/>
      <c r="I172" s="195"/>
      <c r="J172" s="195"/>
      <c r="K172" s="195"/>
    </row>
    <row r="173" spans="1:11" ht="12.75" x14ac:dyDescent="0.2">
      <c r="A173" s="196"/>
      <c r="B173" s="197"/>
      <c r="C173" s="198"/>
      <c r="D173" s="199"/>
      <c r="E173" s="200"/>
      <c r="F173" s="106"/>
      <c r="G173" s="205"/>
      <c r="H173" s="206"/>
      <c r="I173" s="195"/>
      <c r="J173" s="195"/>
      <c r="K173" s="195"/>
    </row>
    <row r="174" spans="1:11" ht="12.75" x14ac:dyDescent="0.2">
      <c r="A174" s="196"/>
      <c r="B174" s="197"/>
      <c r="C174" s="198"/>
      <c r="D174" s="199"/>
      <c r="E174" s="200"/>
      <c r="F174" s="106"/>
      <c r="G174" s="205"/>
      <c r="H174" s="206"/>
      <c r="I174" s="195"/>
      <c r="J174" s="195"/>
      <c r="K174" s="195"/>
    </row>
    <row r="175" spans="1:11" ht="12.75" x14ac:dyDescent="0.2">
      <c r="A175" s="196"/>
      <c r="B175" s="197"/>
      <c r="C175" s="198"/>
      <c r="D175" s="199"/>
      <c r="E175" s="200"/>
      <c r="F175" s="106"/>
      <c r="G175" s="205"/>
      <c r="H175" s="206"/>
      <c r="I175" s="195"/>
      <c r="J175" s="195"/>
      <c r="K175" s="195"/>
    </row>
    <row r="176" spans="1:11" ht="12.75" x14ac:dyDescent="0.2">
      <c r="A176" s="196"/>
      <c r="B176" s="197"/>
      <c r="C176" s="198"/>
      <c r="D176" s="199"/>
      <c r="E176" s="200"/>
      <c r="F176" s="106"/>
      <c r="G176" s="205"/>
      <c r="H176" s="206"/>
      <c r="I176" s="195"/>
      <c r="J176" s="195"/>
      <c r="K176" s="195"/>
    </row>
    <row r="177" spans="1:11" ht="12.75" x14ac:dyDescent="0.2">
      <c r="A177" s="196"/>
      <c r="B177" s="197"/>
      <c r="C177" s="198"/>
      <c r="D177" s="199"/>
      <c r="E177" s="200"/>
      <c r="F177" s="106"/>
      <c r="G177" s="205"/>
      <c r="H177" s="206"/>
      <c r="I177" s="195"/>
      <c r="J177" s="195"/>
      <c r="K177" s="195"/>
    </row>
    <row r="178" spans="1:11" ht="12.75" x14ac:dyDescent="0.2">
      <c r="A178" s="196"/>
      <c r="B178" s="197"/>
      <c r="C178" s="198"/>
      <c r="D178" s="199"/>
      <c r="E178" s="200"/>
      <c r="F178" s="106"/>
      <c r="G178" s="205"/>
      <c r="H178" s="206"/>
      <c r="I178" s="195"/>
      <c r="J178" s="195"/>
      <c r="K178" s="195"/>
    </row>
    <row r="179" spans="1:11" ht="12.75" x14ac:dyDescent="0.2">
      <c r="A179" s="196"/>
      <c r="B179" s="197"/>
      <c r="C179" s="198"/>
      <c r="D179" s="199"/>
      <c r="E179" s="200"/>
      <c r="F179" s="106"/>
      <c r="G179" s="205"/>
      <c r="H179" s="206"/>
      <c r="I179" s="195"/>
      <c r="J179" s="195"/>
      <c r="K179" s="195"/>
    </row>
    <row r="180" spans="1:11" ht="12.75" x14ac:dyDescent="0.2">
      <c r="A180" s="196"/>
      <c r="B180" s="197"/>
      <c r="C180" s="198"/>
      <c r="D180" s="199"/>
      <c r="E180" s="200"/>
      <c r="F180" s="106"/>
      <c r="G180" s="205"/>
      <c r="H180" s="206"/>
      <c r="I180" s="195"/>
      <c r="J180" s="195"/>
      <c r="K180" s="195"/>
    </row>
    <row r="181" spans="1:11" ht="12.75" x14ac:dyDescent="0.2">
      <c r="A181" s="196"/>
      <c r="B181" s="197"/>
      <c r="C181" s="198"/>
      <c r="D181" s="199"/>
      <c r="E181" s="200"/>
      <c r="F181" s="106"/>
      <c r="G181" s="205"/>
      <c r="H181" s="206"/>
      <c r="I181" s="195"/>
      <c r="J181" s="195"/>
      <c r="K181" s="195"/>
    </row>
    <row r="182" spans="1:11" ht="12.75" x14ac:dyDescent="0.2">
      <c r="A182" s="196"/>
      <c r="B182" s="197"/>
      <c r="C182" s="198"/>
      <c r="D182" s="199"/>
      <c r="E182" s="200"/>
      <c r="F182" s="106"/>
      <c r="G182" s="205"/>
      <c r="H182" s="206"/>
      <c r="I182" s="195"/>
      <c r="J182" s="195"/>
      <c r="K182" s="195"/>
    </row>
    <row r="183" spans="1:11" ht="12.75" x14ac:dyDescent="0.2">
      <c r="A183" s="196"/>
      <c r="B183" s="197"/>
      <c r="C183" s="198"/>
      <c r="D183" s="199"/>
      <c r="E183" s="200"/>
      <c r="F183" s="106"/>
      <c r="G183" s="205"/>
      <c r="H183" s="206"/>
      <c r="I183" s="195"/>
      <c r="J183" s="195"/>
      <c r="K183" s="195"/>
    </row>
    <row r="184" spans="1:11" ht="12.75" x14ac:dyDescent="0.2">
      <c r="A184" s="196"/>
      <c r="B184" s="197"/>
      <c r="C184" s="198"/>
      <c r="D184" s="199"/>
      <c r="E184" s="200"/>
      <c r="F184" s="106"/>
      <c r="G184" s="205"/>
      <c r="H184" s="206"/>
      <c r="I184" s="195"/>
      <c r="J184" s="195"/>
      <c r="K184" s="195"/>
    </row>
    <row r="185" spans="1:11" ht="12.75" x14ac:dyDescent="0.2">
      <c r="A185" s="196"/>
      <c r="B185" s="197"/>
      <c r="C185" s="198"/>
      <c r="D185" s="199"/>
      <c r="E185" s="200"/>
      <c r="F185" s="106"/>
      <c r="G185" s="205"/>
      <c r="H185" s="206"/>
      <c r="I185" s="195"/>
      <c r="J185" s="195"/>
      <c r="K185" s="195"/>
    </row>
    <row r="186" spans="1:11" ht="12.75" x14ac:dyDescent="0.2">
      <c r="A186" s="196"/>
      <c r="B186" s="197"/>
      <c r="C186" s="198"/>
      <c r="D186" s="199"/>
      <c r="E186" s="200"/>
      <c r="F186" s="106"/>
      <c r="G186" s="205"/>
      <c r="H186" s="206"/>
      <c r="I186" s="195"/>
      <c r="J186" s="195"/>
      <c r="K186" s="195"/>
    </row>
    <row r="187" spans="1:11" ht="12.75" x14ac:dyDescent="0.2">
      <c r="A187" s="196"/>
      <c r="B187" s="197"/>
      <c r="C187" s="198"/>
      <c r="D187" s="199"/>
      <c r="E187" s="200"/>
      <c r="F187" s="106"/>
      <c r="G187" s="205"/>
      <c r="H187" s="206"/>
      <c r="I187" s="195"/>
      <c r="J187" s="195"/>
      <c r="K187" s="195"/>
    </row>
    <row r="188" spans="1:11" ht="12.75" x14ac:dyDescent="0.2">
      <c r="A188" s="196"/>
      <c r="B188" s="197"/>
      <c r="C188" s="198"/>
      <c r="D188" s="199"/>
      <c r="E188" s="200"/>
      <c r="F188" s="106"/>
      <c r="G188" s="205"/>
      <c r="H188" s="206"/>
      <c r="I188" s="195"/>
      <c r="J188" s="195"/>
      <c r="K188" s="195"/>
    </row>
    <row r="189" spans="1:11" ht="12.75" x14ac:dyDescent="0.2">
      <c r="A189" s="196"/>
      <c r="B189" s="197"/>
      <c r="C189" s="198"/>
      <c r="D189" s="199"/>
      <c r="E189" s="200"/>
      <c r="F189" s="106"/>
      <c r="G189" s="205"/>
      <c r="H189" s="206"/>
      <c r="I189" s="195"/>
      <c r="J189" s="195"/>
      <c r="K189" s="195"/>
    </row>
    <row r="190" spans="1:11" ht="12.75" x14ac:dyDescent="0.2">
      <c r="A190" s="196"/>
      <c r="B190" s="197"/>
      <c r="C190" s="198"/>
      <c r="D190" s="199"/>
      <c r="E190" s="200"/>
      <c r="F190" s="106"/>
      <c r="G190" s="205"/>
      <c r="H190" s="206"/>
      <c r="I190" s="195"/>
      <c r="J190" s="195"/>
      <c r="K190" s="195"/>
    </row>
    <row r="191" spans="1:11" ht="12.75" x14ac:dyDescent="0.2">
      <c r="A191" s="196"/>
      <c r="B191" s="197"/>
      <c r="C191" s="198"/>
      <c r="D191" s="199"/>
      <c r="E191" s="200"/>
      <c r="F191" s="106"/>
      <c r="G191" s="205"/>
      <c r="H191" s="206"/>
      <c r="I191" s="195"/>
      <c r="J191" s="195"/>
      <c r="K191" s="195"/>
    </row>
    <row r="192" spans="1:11" ht="12.75" x14ac:dyDescent="0.2">
      <c r="A192" s="196"/>
      <c r="B192" s="197"/>
      <c r="C192" s="198"/>
      <c r="D192" s="199"/>
      <c r="E192" s="200"/>
      <c r="F192" s="106"/>
      <c r="G192" s="205"/>
      <c r="H192" s="206"/>
      <c r="I192" s="195"/>
      <c r="J192" s="195"/>
      <c r="K192" s="195"/>
    </row>
    <row r="193" spans="1:11" ht="12.75" x14ac:dyDescent="0.2">
      <c r="A193" s="196"/>
      <c r="B193" s="197"/>
      <c r="C193" s="198"/>
      <c r="D193" s="199"/>
      <c r="E193" s="200"/>
      <c r="F193" s="106"/>
      <c r="G193" s="205"/>
      <c r="H193" s="206"/>
      <c r="I193" s="195"/>
      <c r="J193" s="195"/>
      <c r="K193" s="195"/>
    </row>
    <row r="194" spans="1:11" ht="12.75" x14ac:dyDescent="0.2">
      <c r="A194" s="196"/>
      <c r="B194" s="197"/>
      <c r="C194" s="198"/>
      <c r="D194" s="199"/>
      <c r="E194" s="200"/>
      <c r="F194" s="106"/>
      <c r="G194" s="205"/>
      <c r="H194" s="206"/>
      <c r="I194" s="195"/>
      <c r="J194" s="195"/>
      <c r="K194" s="195"/>
    </row>
    <row r="195" spans="1:11" ht="12.75" x14ac:dyDescent="0.2">
      <c r="A195" s="196"/>
      <c r="B195" s="197"/>
      <c r="C195" s="198"/>
      <c r="D195" s="199"/>
      <c r="E195" s="200"/>
      <c r="F195" s="106"/>
      <c r="G195" s="205"/>
      <c r="H195" s="206"/>
      <c r="I195" s="195"/>
      <c r="J195" s="195"/>
      <c r="K195" s="195"/>
    </row>
    <row r="196" spans="1:11" ht="12.75" x14ac:dyDescent="0.2">
      <c r="A196" s="196"/>
      <c r="B196" s="197"/>
      <c r="C196" s="198"/>
      <c r="D196" s="199"/>
      <c r="E196" s="200"/>
      <c r="F196" s="106"/>
      <c r="G196" s="205"/>
      <c r="H196" s="206"/>
      <c r="I196" s="195"/>
      <c r="J196" s="195"/>
      <c r="K196" s="195"/>
    </row>
    <row r="197" spans="1:11" ht="12.75" x14ac:dyDescent="0.2">
      <c r="A197" s="196"/>
      <c r="B197" s="197"/>
      <c r="C197" s="198"/>
      <c r="D197" s="199"/>
      <c r="E197" s="200"/>
      <c r="F197" s="106"/>
      <c r="G197" s="205"/>
      <c r="H197" s="206"/>
      <c r="I197" s="195"/>
      <c r="J197" s="195"/>
      <c r="K197" s="195"/>
    </row>
    <row r="198" spans="1:11" ht="12.75" x14ac:dyDescent="0.2">
      <c r="A198" s="196"/>
      <c r="B198" s="197"/>
      <c r="C198" s="198"/>
      <c r="D198" s="199"/>
      <c r="E198" s="200"/>
      <c r="F198" s="106"/>
      <c r="G198" s="205"/>
      <c r="H198" s="206"/>
      <c r="I198" s="195"/>
      <c r="J198" s="195"/>
      <c r="K198" s="195"/>
    </row>
    <row r="199" spans="1:11" ht="12.75" x14ac:dyDescent="0.2">
      <c r="A199" s="196"/>
      <c r="B199" s="197"/>
      <c r="C199" s="198"/>
      <c r="D199" s="199"/>
      <c r="E199" s="200"/>
      <c r="F199" s="106"/>
      <c r="G199" s="205"/>
      <c r="H199" s="206"/>
      <c r="I199" s="195"/>
      <c r="J199" s="195"/>
      <c r="K199" s="195"/>
    </row>
    <row r="200" spans="1:11" ht="12.75" x14ac:dyDescent="0.2">
      <c r="A200" s="196"/>
      <c r="B200" s="197"/>
      <c r="C200" s="198"/>
      <c r="D200" s="199"/>
      <c r="E200" s="200"/>
      <c r="F200" s="106"/>
      <c r="G200" s="205"/>
      <c r="H200" s="206"/>
      <c r="I200" s="195"/>
      <c r="J200" s="195"/>
      <c r="K200" s="195"/>
    </row>
    <row r="201" spans="1:11" ht="12.75" x14ac:dyDescent="0.2">
      <c r="A201" s="196"/>
      <c r="B201" s="197"/>
      <c r="C201" s="198"/>
      <c r="D201" s="199"/>
      <c r="E201" s="200"/>
      <c r="F201" s="106"/>
      <c r="G201" s="205"/>
      <c r="H201" s="206"/>
      <c r="I201" s="195"/>
      <c r="J201" s="195"/>
      <c r="K201" s="195"/>
    </row>
    <row r="202" spans="1:11" ht="12.75" x14ac:dyDescent="0.2">
      <c r="A202" s="196"/>
      <c r="B202" s="197"/>
      <c r="C202" s="198"/>
      <c r="D202" s="199"/>
      <c r="E202" s="200"/>
      <c r="F202" s="106"/>
      <c r="G202" s="205"/>
      <c r="H202" s="206"/>
      <c r="I202" s="195"/>
      <c r="J202" s="195"/>
      <c r="K202" s="195"/>
    </row>
    <row r="203" spans="1:11" ht="12.75" x14ac:dyDescent="0.2">
      <c r="A203" s="196"/>
      <c r="B203" s="197"/>
      <c r="C203" s="198"/>
      <c r="D203" s="199"/>
      <c r="E203" s="200"/>
      <c r="F203" s="106"/>
      <c r="G203" s="205"/>
      <c r="H203" s="206"/>
      <c r="I203" s="195"/>
      <c r="J203" s="195"/>
      <c r="K203" s="195"/>
    </row>
    <row r="204" spans="1:11" ht="12.75" x14ac:dyDescent="0.2">
      <c r="A204" s="196"/>
      <c r="B204" s="197"/>
      <c r="C204" s="198"/>
      <c r="D204" s="199"/>
      <c r="E204" s="200"/>
      <c r="F204" s="106"/>
      <c r="G204" s="205"/>
      <c r="H204" s="206"/>
      <c r="I204" s="195"/>
      <c r="J204" s="195"/>
      <c r="K204" s="195"/>
    </row>
    <row r="205" spans="1:11" ht="12.75" x14ac:dyDescent="0.2">
      <c r="A205" s="196"/>
      <c r="B205" s="197"/>
      <c r="C205" s="198"/>
      <c r="D205" s="199"/>
      <c r="E205" s="200"/>
      <c r="F205" s="106"/>
      <c r="G205" s="205"/>
      <c r="H205" s="206"/>
      <c r="I205" s="195"/>
      <c r="J205" s="195"/>
      <c r="K205" s="195"/>
    </row>
    <row r="206" spans="1:11" ht="12.75" x14ac:dyDescent="0.2">
      <c r="A206" s="196"/>
      <c r="B206" s="197"/>
      <c r="C206" s="198"/>
      <c r="D206" s="199"/>
      <c r="E206" s="200"/>
      <c r="F206" s="106"/>
      <c r="G206" s="205"/>
      <c r="H206" s="206"/>
      <c r="I206" s="195"/>
      <c r="J206" s="195"/>
      <c r="K206" s="195"/>
    </row>
    <row r="207" spans="1:11" ht="12.75" x14ac:dyDescent="0.2">
      <c r="A207" s="196"/>
      <c r="B207" s="197"/>
      <c r="C207" s="198"/>
      <c r="D207" s="199"/>
      <c r="E207" s="200"/>
      <c r="F207" s="106"/>
      <c r="G207" s="205"/>
      <c r="H207" s="206"/>
      <c r="I207" s="195"/>
      <c r="J207" s="195"/>
      <c r="K207" s="195"/>
    </row>
    <row r="208" spans="1:11" ht="12.75" x14ac:dyDescent="0.2">
      <c r="A208" s="196"/>
      <c r="B208" s="197"/>
      <c r="C208" s="198"/>
      <c r="D208" s="199"/>
      <c r="E208" s="200"/>
      <c r="F208" s="106"/>
      <c r="G208" s="205"/>
      <c r="H208" s="206"/>
      <c r="I208" s="195"/>
      <c r="J208" s="195"/>
      <c r="K208" s="195"/>
    </row>
    <row r="209" spans="1:11" ht="12.75" x14ac:dyDescent="0.2">
      <c r="A209" s="196"/>
      <c r="B209" s="197"/>
      <c r="C209" s="198"/>
      <c r="D209" s="199"/>
      <c r="E209" s="200"/>
      <c r="F209" s="106"/>
      <c r="G209" s="205"/>
      <c r="H209" s="206"/>
      <c r="I209" s="195"/>
      <c r="J209" s="195"/>
      <c r="K209" s="195"/>
    </row>
    <row r="210" spans="1:11" ht="12.75" x14ac:dyDescent="0.2">
      <c r="A210" s="196"/>
      <c r="B210" s="197"/>
      <c r="C210" s="198"/>
      <c r="D210" s="199"/>
      <c r="E210" s="200"/>
      <c r="F210" s="106"/>
      <c r="G210" s="205"/>
      <c r="H210" s="206"/>
      <c r="I210" s="195"/>
      <c r="J210" s="195"/>
      <c r="K210" s="195"/>
    </row>
    <row r="211" spans="1:11" ht="12.75" x14ac:dyDescent="0.2">
      <c r="A211" s="196"/>
      <c r="B211" s="197"/>
      <c r="C211" s="198"/>
      <c r="D211" s="199"/>
      <c r="E211" s="200"/>
      <c r="F211" s="106"/>
      <c r="G211" s="205"/>
      <c r="H211" s="206"/>
      <c r="I211" s="195"/>
      <c r="J211" s="195"/>
      <c r="K211" s="195"/>
    </row>
    <row r="212" spans="1:11" ht="12.75" x14ac:dyDescent="0.2">
      <c r="A212" s="196"/>
      <c r="B212" s="197"/>
      <c r="C212" s="198"/>
      <c r="D212" s="199"/>
      <c r="E212" s="200"/>
      <c r="F212" s="106"/>
      <c r="G212" s="205"/>
      <c r="H212" s="206"/>
      <c r="I212" s="195"/>
      <c r="J212" s="195"/>
      <c r="K212" s="195"/>
    </row>
    <row r="213" spans="1:11" ht="12.75" x14ac:dyDescent="0.2">
      <c r="A213" s="196"/>
      <c r="B213" s="197"/>
      <c r="C213" s="198"/>
      <c r="D213" s="199"/>
      <c r="E213" s="200"/>
      <c r="F213" s="106"/>
      <c r="G213" s="205"/>
      <c r="H213" s="206"/>
      <c r="I213" s="195"/>
      <c r="J213" s="195"/>
      <c r="K213" s="195"/>
    </row>
    <row r="214" spans="1:11" ht="12.75" x14ac:dyDescent="0.2">
      <c r="A214" s="196"/>
      <c r="B214" s="197"/>
      <c r="C214" s="198"/>
      <c r="D214" s="199"/>
      <c r="E214" s="200"/>
      <c r="F214" s="106"/>
      <c r="G214" s="205"/>
      <c r="H214" s="206"/>
      <c r="I214" s="195"/>
      <c r="J214" s="195"/>
      <c r="K214" s="195"/>
    </row>
    <row r="215" spans="1:11" ht="12.75" x14ac:dyDescent="0.2">
      <c r="A215" s="196"/>
      <c r="B215" s="197"/>
      <c r="C215" s="198"/>
      <c r="D215" s="199"/>
      <c r="E215" s="200"/>
      <c r="F215" s="106"/>
      <c r="G215" s="205"/>
      <c r="H215" s="206"/>
      <c r="I215" s="195"/>
      <c r="J215" s="195"/>
      <c r="K215" s="195"/>
    </row>
    <row r="216" spans="1:11" ht="12.75" x14ac:dyDescent="0.2">
      <c r="A216" s="196"/>
      <c r="B216" s="197"/>
      <c r="C216" s="198"/>
      <c r="D216" s="199"/>
      <c r="E216" s="200"/>
      <c r="F216" s="106"/>
      <c r="G216" s="205"/>
      <c r="H216" s="206"/>
      <c r="I216" s="195"/>
      <c r="J216" s="195"/>
      <c r="K216" s="195"/>
    </row>
    <row r="217" spans="1:11" ht="12.75" x14ac:dyDescent="0.2">
      <c r="A217" s="196"/>
      <c r="B217" s="197"/>
      <c r="C217" s="198"/>
      <c r="D217" s="199"/>
      <c r="E217" s="200"/>
      <c r="F217" s="106"/>
      <c r="G217" s="205"/>
      <c r="H217" s="206"/>
      <c r="I217" s="195"/>
      <c r="J217" s="195"/>
      <c r="K217" s="195"/>
    </row>
    <row r="218" spans="1:11" ht="12.75" x14ac:dyDescent="0.2">
      <c r="A218" s="196"/>
      <c r="B218" s="197"/>
      <c r="C218" s="198"/>
      <c r="D218" s="199"/>
      <c r="E218" s="200"/>
      <c r="F218" s="106"/>
      <c r="G218" s="205"/>
      <c r="H218" s="206"/>
      <c r="I218" s="195"/>
      <c r="J218" s="195"/>
      <c r="K218" s="195"/>
    </row>
    <row r="219" spans="1:11" ht="12.75" x14ac:dyDescent="0.2">
      <c r="A219" s="196"/>
      <c r="B219" s="197"/>
      <c r="C219" s="198"/>
      <c r="D219" s="199"/>
      <c r="E219" s="200"/>
      <c r="F219" s="106"/>
      <c r="G219" s="205"/>
      <c r="H219" s="206"/>
      <c r="I219" s="195"/>
      <c r="J219" s="195"/>
      <c r="K219" s="195"/>
    </row>
    <row r="220" spans="1:11" ht="12.75" x14ac:dyDescent="0.2">
      <c r="A220" s="196"/>
      <c r="B220" s="197"/>
      <c r="C220" s="198"/>
      <c r="D220" s="199"/>
      <c r="E220" s="200"/>
      <c r="F220" s="106"/>
      <c r="G220" s="205"/>
      <c r="H220" s="206"/>
      <c r="I220" s="195"/>
      <c r="J220" s="195"/>
      <c r="K220" s="195"/>
    </row>
    <row r="221" spans="1:11" ht="12.75" x14ac:dyDescent="0.2">
      <c r="A221" s="196"/>
      <c r="B221" s="197"/>
      <c r="C221" s="198"/>
      <c r="D221" s="199"/>
      <c r="E221" s="200"/>
      <c r="F221" s="106"/>
      <c r="G221" s="205"/>
      <c r="H221" s="206"/>
      <c r="I221" s="195"/>
      <c r="J221" s="195"/>
      <c r="K221" s="195"/>
    </row>
    <row r="222" spans="1:11" ht="12.75" x14ac:dyDescent="0.2">
      <c r="A222" s="196"/>
      <c r="B222" s="197"/>
      <c r="C222" s="198"/>
      <c r="D222" s="199"/>
      <c r="E222" s="200"/>
      <c r="F222" s="106"/>
      <c r="G222" s="205"/>
      <c r="H222" s="206"/>
      <c r="I222" s="195"/>
      <c r="J222" s="195"/>
      <c r="K222" s="195"/>
    </row>
    <row r="223" spans="1:11" ht="12.75" x14ac:dyDescent="0.2">
      <c r="A223" s="196"/>
      <c r="B223" s="197"/>
      <c r="C223" s="198"/>
      <c r="D223" s="199"/>
      <c r="E223" s="200"/>
      <c r="F223" s="106"/>
      <c r="G223" s="205"/>
      <c r="H223" s="206"/>
      <c r="I223" s="195"/>
      <c r="J223" s="195"/>
      <c r="K223" s="195"/>
    </row>
    <row r="224" spans="1:11" ht="12.75" x14ac:dyDescent="0.2">
      <c r="A224" s="196"/>
      <c r="B224" s="197"/>
      <c r="C224" s="198"/>
      <c r="D224" s="199"/>
      <c r="E224" s="200"/>
      <c r="F224" s="106"/>
      <c r="G224" s="205"/>
      <c r="H224" s="206"/>
      <c r="I224" s="195"/>
      <c r="J224" s="195"/>
      <c r="K224" s="195"/>
    </row>
    <row r="225" spans="1:11" ht="12.75" x14ac:dyDescent="0.2">
      <c r="A225" s="196"/>
      <c r="B225" s="197"/>
      <c r="C225" s="198"/>
      <c r="D225" s="199"/>
      <c r="E225" s="200"/>
      <c r="F225" s="106"/>
      <c r="G225" s="205"/>
      <c r="H225" s="206"/>
      <c r="I225" s="195"/>
      <c r="J225" s="195"/>
      <c r="K225" s="195"/>
    </row>
    <row r="226" spans="1:11" ht="12.75" x14ac:dyDescent="0.2">
      <c r="A226" s="196"/>
      <c r="B226" s="197"/>
      <c r="C226" s="198"/>
      <c r="D226" s="199"/>
      <c r="E226" s="200"/>
      <c r="F226" s="106"/>
      <c r="G226" s="205"/>
      <c r="H226" s="206"/>
      <c r="I226" s="195"/>
      <c r="J226" s="195"/>
      <c r="K226" s="195"/>
    </row>
    <row r="227" spans="1:11" ht="12.75" x14ac:dyDescent="0.2">
      <c r="A227" s="196"/>
      <c r="B227" s="197"/>
      <c r="C227" s="198"/>
      <c r="D227" s="199"/>
      <c r="E227" s="200"/>
      <c r="F227" s="106"/>
      <c r="G227" s="205"/>
      <c r="H227" s="206"/>
      <c r="I227" s="195"/>
      <c r="J227" s="195"/>
      <c r="K227" s="195"/>
    </row>
    <row r="228" spans="1:11" ht="12.75" x14ac:dyDescent="0.2">
      <c r="A228" s="196"/>
      <c r="B228" s="197"/>
      <c r="C228" s="198"/>
      <c r="D228" s="199"/>
      <c r="E228" s="200"/>
      <c r="F228" s="106"/>
      <c r="G228" s="205"/>
      <c r="H228" s="206"/>
      <c r="I228" s="195"/>
      <c r="J228" s="195"/>
      <c r="K228" s="195"/>
    </row>
    <row r="229" spans="1:11" ht="12.75" x14ac:dyDescent="0.2">
      <c r="A229" s="196"/>
      <c r="B229" s="197"/>
      <c r="C229" s="198"/>
      <c r="D229" s="199"/>
      <c r="E229" s="200"/>
      <c r="F229" s="106"/>
      <c r="G229" s="205"/>
      <c r="H229" s="206"/>
      <c r="I229" s="195"/>
      <c r="J229" s="195"/>
      <c r="K229" s="195"/>
    </row>
    <row r="230" spans="1:11" ht="12.75" x14ac:dyDescent="0.2">
      <c r="A230" s="196"/>
      <c r="B230" s="197"/>
      <c r="C230" s="198"/>
      <c r="D230" s="199"/>
      <c r="E230" s="200"/>
      <c r="F230" s="106"/>
      <c r="G230" s="205"/>
      <c r="H230" s="206"/>
      <c r="I230" s="195"/>
      <c r="J230" s="195"/>
      <c r="K230" s="195"/>
    </row>
    <row r="231" spans="1:11" ht="12.75" x14ac:dyDescent="0.2">
      <c r="A231" s="196"/>
      <c r="B231" s="197"/>
      <c r="C231" s="198"/>
      <c r="D231" s="199"/>
      <c r="E231" s="200"/>
      <c r="F231" s="106"/>
      <c r="G231" s="205"/>
      <c r="H231" s="206"/>
      <c r="I231" s="195"/>
      <c r="J231" s="195"/>
      <c r="K231" s="195"/>
    </row>
    <row r="232" spans="1:11" ht="12.75" x14ac:dyDescent="0.2">
      <c r="A232" s="196"/>
      <c r="B232" s="197"/>
      <c r="C232" s="198"/>
      <c r="D232" s="199"/>
      <c r="E232" s="200"/>
      <c r="F232" s="106"/>
      <c r="G232" s="205"/>
      <c r="H232" s="206"/>
      <c r="I232" s="195"/>
      <c r="J232" s="195"/>
      <c r="K232" s="195"/>
    </row>
    <row r="233" spans="1:11" ht="12.75" x14ac:dyDescent="0.2">
      <c r="A233" s="196"/>
      <c r="B233" s="197"/>
      <c r="C233" s="198"/>
      <c r="D233" s="199"/>
      <c r="E233" s="200"/>
      <c r="F233" s="106"/>
      <c r="G233" s="205"/>
      <c r="H233" s="206"/>
      <c r="I233" s="195"/>
      <c r="J233" s="195"/>
      <c r="K233" s="195"/>
    </row>
    <row r="234" spans="1:11" ht="12.75" x14ac:dyDescent="0.2">
      <c r="A234" s="196"/>
      <c r="B234" s="197"/>
      <c r="C234" s="198"/>
      <c r="D234" s="199"/>
      <c r="E234" s="200"/>
      <c r="F234" s="106"/>
      <c r="G234" s="205"/>
      <c r="H234" s="206"/>
      <c r="I234" s="195"/>
      <c r="J234" s="195"/>
      <c r="K234" s="195"/>
    </row>
    <row r="235" spans="1:11" ht="12.75" x14ac:dyDescent="0.2">
      <c r="A235" s="196"/>
      <c r="B235" s="197"/>
      <c r="C235" s="198"/>
      <c r="D235" s="199"/>
      <c r="E235" s="200"/>
      <c r="F235" s="106"/>
      <c r="G235" s="205"/>
      <c r="H235" s="206"/>
      <c r="I235" s="195"/>
      <c r="J235" s="195"/>
      <c r="K235" s="195"/>
    </row>
    <row r="236" spans="1:11" ht="12.75" x14ac:dyDescent="0.2">
      <c r="A236" s="196"/>
      <c r="B236" s="197"/>
      <c r="C236" s="198"/>
      <c r="D236" s="199"/>
      <c r="E236" s="200"/>
      <c r="F236" s="106"/>
      <c r="G236" s="205"/>
      <c r="H236" s="206"/>
      <c r="I236" s="195"/>
      <c r="J236" s="195"/>
      <c r="K236" s="195"/>
    </row>
    <row r="237" spans="1:11" ht="12.75" x14ac:dyDescent="0.2">
      <c r="A237" s="196"/>
      <c r="B237" s="197"/>
      <c r="C237" s="198"/>
      <c r="D237" s="199"/>
      <c r="E237" s="200"/>
      <c r="F237" s="106"/>
      <c r="G237" s="205"/>
      <c r="H237" s="206"/>
      <c r="I237" s="195"/>
      <c r="J237" s="195"/>
      <c r="K237" s="195"/>
    </row>
    <row r="238" spans="1:11" ht="12.75" x14ac:dyDescent="0.2">
      <c r="A238" s="196"/>
      <c r="B238" s="197"/>
      <c r="C238" s="198"/>
      <c r="D238" s="199"/>
      <c r="E238" s="200"/>
      <c r="F238" s="106"/>
      <c r="G238" s="205"/>
      <c r="H238" s="206"/>
      <c r="I238" s="195"/>
      <c r="J238" s="195"/>
      <c r="K238" s="195"/>
    </row>
    <row r="239" spans="1:11" ht="12.75" x14ac:dyDescent="0.2">
      <c r="A239" s="196"/>
      <c r="B239" s="197"/>
      <c r="C239" s="198"/>
      <c r="D239" s="199"/>
      <c r="E239" s="200"/>
      <c r="F239" s="106"/>
      <c r="G239" s="205"/>
      <c r="H239" s="206"/>
      <c r="I239" s="195"/>
      <c r="J239" s="195"/>
      <c r="K239" s="195"/>
    </row>
    <row r="240" spans="1:11" ht="12.75" x14ac:dyDescent="0.2">
      <c r="A240" s="196"/>
      <c r="B240" s="197"/>
      <c r="C240" s="198"/>
      <c r="D240" s="199"/>
      <c r="E240" s="200"/>
      <c r="F240" s="106"/>
      <c r="G240" s="205"/>
      <c r="H240" s="206"/>
      <c r="I240" s="195"/>
      <c r="J240" s="195"/>
      <c r="K240" s="195"/>
    </row>
    <row r="241" spans="1:11" ht="12.75" x14ac:dyDescent="0.2">
      <c r="A241" s="196"/>
      <c r="B241" s="197"/>
      <c r="C241" s="198"/>
      <c r="D241" s="199"/>
      <c r="E241" s="200"/>
      <c r="F241" s="106"/>
      <c r="G241" s="205"/>
      <c r="H241" s="206"/>
      <c r="I241" s="195"/>
      <c r="J241" s="195"/>
      <c r="K241" s="195"/>
    </row>
    <row r="242" spans="1:11" ht="12.75" x14ac:dyDescent="0.2">
      <c r="A242" s="196"/>
      <c r="B242" s="197"/>
      <c r="C242" s="198"/>
      <c r="D242" s="199"/>
      <c r="E242" s="200"/>
      <c r="F242" s="106"/>
      <c r="G242" s="205"/>
      <c r="H242" s="206"/>
      <c r="I242" s="195"/>
      <c r="J242" s="195"/>
      <c r="K242" s="195"/>
    </row>
    <row r="243" spans="1:11" ht="12.75" x14ac:dyDescent="0.2">
      <c r="A243" s="196"/>
      <c r="B243" s="197"/>
      <c r="C243" s="198"/>
      <c r="D243" s="199"/>
      <c r="E243" s="200"/>
      <c r="F243" s="106"/>
      <c r="G243" s="205"/>
      <c r="H243" s="206"/>
      <c r="I243" s="195"/>
      <c r="J243" s="195"/>
      <c r="K243" s="195"/>
    </row>
    <row r="244" spans="1:11" ht="12.75" x14ac:dyDescent="0.2">
      <c r="A244" s="196"/>
      <c r="B244" s="197"/>
      <c r="C244" s="198"/>
      <c r="D244" s="199"/>
      <c r="E244" s="200"/>
      <c r="F244" s="106"/>
      <c r="G244" s="205"/>
      <c r="H244" s="206"/>
      <c r="I244" s="195"/>
      <c r="J244" s="195"/>
      <c r="K244" s="195"/>
    </row>
    <row r="245" spans="1:11" ht="12.75" x14ac:dyDescent="0.2">
      <c r="A245" s="196"/>
      <c r="B245" s="197"/>
      <c r="C245" s="198"/>
      <c r="D245" s="199"/>
      <c r="E245" s="200"/>
      <c r="F245" s="106"/>
      <c r="G245" s="205"/>
      <c r="H245" s="206"/>
      <c r="I245" s="195"/>
      <c r="J245" s="195"/>
      <c r="K245" s="195"/>
    </row>
    <row r="246" spans="1:11" ht="12.75" x14ac:dyDescent="0.2">
      <c r="A246" s="196"/>
      <c r="B246" s="197"/>
      <c r="C246" s="198"/>
      <c r="D246" s="199"/>
      <c r="E246" s="200"/>
      <c r="F246" s="106"/>
      <c r="G246" s="205"/>
      <c r="H246" s="206"/>
      <c r="I246" s="195"/>
      <c r="J246" s="195"/>
      <c r="K246" s="195"/>
    </row>
    <row r="247" spans="1:11" ht="12.75" x14ac:dyDescent="0.2">
      <c r="A247" s="196"/>
      <c r="B247" s="197"/>
      <c r="C247" s="198"/>
      <c r="D247" s="199"/>
      <c r="E247" s="200"/>
      <c r="F247" s="106"/>
      <c r="G247" s="205"/>
      <c r="H247" s="206"/>
      <c r="I247" s="195"/>
      <c r="J247" s="195"/>
      <c r="K247" s="195"/>
    </row>
    <row r="248" spans="1:11" ht="12.75" x14ac:dyDescent="0.2">
      <c r="A248" s="196"/>
      <c r="B248" s="197"/>
      <c r="C248" s="198"/>
      <c r="D248" s="199"/>
      <c r="E248" s="200"/>
      <c r="F248" s="106"/>
      <c r="G248" s="205"/>
      <c r="H248" s="206"/>
      <c r="I248" s="195"/>
      <c r="J248" s="195"/>
      <c r="K248" s="195"/>
    </row>
    <row r="249" spans="1:11" ht="12.75" x14ac:dyDescent="0.2">
      <c r="A249" s="196"/>
      <c r="B249" s="197"/>
      <c r="C249" s="198"/>
      <c r="D249" s="199"/>
      <c r="E249" s="200"/>
      <c r="F249" s="106"/>
      <c r="G249" s="205"/>
      <c r="H249" s="206"/>
      <c r="I249" s="195"/>
      <c r="J249" s="195"/>
      <c r="K249" s="195"/>
    </row>
    <row r="250" spans="1:11" ht="12.75" x14ac:dyDescent="0.2">
      <c r="A250" s="196"/>
      <c r="B250" s="197"/>
      <c r="C250" s="198"/>
      <c r="D250" s="199"/>
      <c r="E250" s="200"/>
      <c r="F250" s="106"/>
      <c r="G250" s="205"/>
      <c r="H250" s="206"/>
      <c r="I250" s="195"/>
      <c r="J250" s="195"/>
      <c r="K250" s="195"/>
    </row>
    <row r="251" spans="1:11" ht="12.75" x14ac:dyDescent="0.2">
      <c r="A251" s="196"/>
      <c r="B251" s="197"/>
      <c r="C251" s="198"/>
      <c r="D251" s="199"/>
      <c r="E251" s="200"/>
      <c r="F251" s="106"/>
      <c r="G251" s="205"/>
      <c r="H251" s="206"/>
      <c r="I251" s="195"/>
      <c r="J251" s="195"/>
      <c r="K251" s="195"/>
    </row>
    <row r="252" spans="1:11" ht="12.75" x14ac:dyDescent="0.2">
      <c r="A252" s="196"/>
      <c r="B252" s="197"/>
      <c r="C252" s="198"/>
      <c r="D252" s="199"/>
      <c r="E252" s="200"/>
      <c r="F252" s="106"/>
      <c r="G252" s="205"/>
      <c r="H252" s="206"/>
      <c r="I252" s="195"/>
      <c r="J252" s="195"/>
      <c r="K252" s="195"/>
    </row>
    <row r="253" spans="1:11" ht="12.75" x14ac:dyDescent="0.2">
      <c r="A253" s="196"/>
      <c r="B253" s="197"/>
      <c r="C253" s="198"/>
      <c r="D253" s="199"/>
      <c r="E253" s="200"/>
      <c r="F253" s="106"/>
      <c r="G253" s="205"/>
      <c r="H253" s="206"/>
      <c r="I253" s="195"/>
      <c r="J253" s="195"/>
      <c r="K253" s="195"/>
    </row>
    <row r="254" spans="1:11" ht="12.75" x14ac:dyDescent="0.2">
      <c r="A254" s="196"/>
      <c r="B254" s="197"/>
      <c r="C254" s="198"/>
      <c r="D254" s="199"/>
      <c r="E254" s="200"/>
      <c r="F254" s="106"/>
      <c r="G254" s="205"/>
      <c r="H254" s="206"/>
      <c r="I254" s="195"/>
      <c r="J254" s="195"/>
      <c r="K254" s="195"/>
    </row>
    <row r="255" spans="1:11" ht="12.75" x14ac:dyDescent="0.2">
      <c r="A255" s="196"/>
      <c r="B255" s="197"/>
      <c r="C255" s="198"/>
      <c r="D255" s="199"/>
      <c r="E255" s="200"/>
      <c r="F255" s="106"/>
      <c r="G255" s="205"/>
      <c r="H255" s="206"/>
      <c r="I255" s="195"/>
      <c r="J255" s="195"/>
      <c r="K255" s="195"/>
    </row>
    <row r="256" spans="1:11" ht="12.75" x14ac:dyDescent="0.2">
      <c r="A256" s="196"/>
      <c r="B256" s="197"/>
      <c r="C256" s="198"/>
      <c r="D256" s="199"/>
      <c r="E256" s="200"/>
      <c r="F256" s="106"/>
      <c r="G256" s="205"/>
      <c r="H256" s="206"/>
      <c r="I256" s="195"/>
      <c r="J256" s="195"/>
      <c r="K256" s="195"/>
    </row>
    <row r="257" spans="1:11" ht="12.75" x14ac:dyDescent="0.2">
      <c r="A257" s="196"/>
      <c r="B257" s="197"/>
      <c r="C257" s="198"/>
      <c r="D257" s="199"/>
      <c r="E257" s="200"/>
      <c r="F257" s="106"/>
      <c r="G257" s="205"/>
      <c r="H257" s="206"/>
      <c r="I257" s="195"/>
      <c r="J257" s="195"/>
      <c r="K257" s="195"/>
    </row>
    <row r="258" spans="1:11" ht="12.75" x14ac:dyDescent="0.2">
      <c r="A258" s="196"/>
      <c r="B258" s="197"/>
      <c r="C258" s="198"/>
      <c r="D258" s="199"/>
      <c r="E258" s="200"/>
      <c r="F258" s="106"/>
      <c r="G258" s="205"/>
      <c r="H258" s="206"/>
      <c r="I258" s="195"/>
      <c r="J258" s="195"/>
      <c r="K258" s="195"/>
    </row>
    <row r="259" spans="1:11" ht="12.75" x14ac:dyDescent="0.2">
      <c r="A259" s="196"/>
      <c r="B259" s="197"/>
      <c r="C259" s="198"/>
      <c r="D259" s="199"/>
      <c r="E259" s="200"/>
      <c r="F259" s="106"/>
      <c r="G259" s="205"/>
      <c r="H259" s="206"/>
      <c r="I259" s="195"/>
      <c r="J259" s="195"/>
      <c r="K259" s="195"/>
    </row>
    <row r="260" spans="1:11" ht="12.75" x14ac:dyDescent="0.2">
      <c r="A260" s="196"/>
      <c r="B260" s="197"/>
      <c r="C260" s="198"/>
      <c r="D260" s="199"/>
      <c r="E260" s="200"/>
      <c r="F260" s="106"/>
      <c r="G260" s="205"/>
      <c r="H260" s="206"/>
      <c r="I260" s="195"/>
      <c r="J260" s="195"/>
      <c r="K260" s="195"/>
    </row>
    <row r="261" spans="1:11" ht="12.75" x14ac:dyDescent="0.2">
      <c r="A261" s="196"/>
      <c r="B261" s="197"/>
      <c r="C261" s="198"/>
      <c r="D261" s="199"/>
      <c r="E261" s="200"/>
      <c r="F261" s="106"/>
      <c r="G261" s="205"/>
      <c r="H261" s="206"/>
      <c r="I261" s="195"/>
      <c r="J261" s="195"/>
      <c r="K261" s="195"/>
    </row>
    <row r="262" spans="1:11" ht="12.75" x14ac:dyDescent="0.2">
      <c r="A262" s="196"/>
      <c r="B262" s="197"/>
      <c r="C262" s="198"/>
      <c r="D262" s="199"/>
      <c r="E262" s="200"/>
      <c r="F262" s="106"/>
      <c r="G262" s="205"/>
      <c r="H262" s="206"/>
      <c r="I262" s="195"/>
      <c r="J262" s="195"/>
      <c r="K262" s="195"/>
    </row>
    <row r="263" spans="1:11" ht="12.75" x14ac:dyDescent="0.2">
      <c r="A263" s="196"/>
      <c r="B263" s="197"/>
      <c r="C263" s="198"/>
      <c r="D263" s="199"/>
      <c r="E263" s="200"/>
      <c r="F263" s="106"/>
      <c r="G263" s="205"/>
      <c r="H263" s="206"/>
      <c r="I263" s="195"/>
      <c r="J263" s="195"/>
      <c r="K263" s="195"/>
    </row>
    <row r="264" spans="1:11" ht="12.75" x14ac:dyDescent="0.2">
      <c r="A264" s="196"/>
      <c r="B264" s="197"/>
      <c r="C264" s="198"/>
      <c r="D264" s="199"/>
      <c r="E264" s="200"/>
      <c r="F264" s="106"/>
      <c r="G264" s="205"/>
      <c r="H264" s="206"/>
      <c r="I264" s="195"/>
      <c r="J264" s="195"/>
      <c r="K264" s="195"/>
    </row>
    <row r="265" spans="1:11" ht="12.75" x14ac:dyDescent="0.2">
      <c r="A265" s="196"/>
      <c r="B265" s="197"/>
      <c r="C265" s="198"/>
      <c r="D265" s="199"/>
      <c r="E265" s="200"/>
      <c r="F265" s="106"/>
      <c r="G265" s="205"/>
      <c r="H265" s="206"/>
      <c r="I265" s="195"/>
      <c r="J265" s="195"/>
      <c r="K265" s="195"/>
    </row>
    <row r="266" spans="1:11" ht="12.75" x14ac:dyDescent="0.2">
      <c r="A266" s="196"/>
      <c r="B266" s="197"/>
      <c r="C266" s="198"/>
      <c r="D266" s="199"/>
      <c r="E266" s="200"/>
      <c r="F266" s="106"/>
      <c r="G266" s="205"/>
      <c r="H266" s="206"/>
      <c r="I266" s="195"/>
      <c r="J266" s="195"/>
      <c r="K266" s="195"/>
    </row>
    <row r="267" spans="1:11" ht="12.75" x14ac:dyDescent="0.2">
      <c r="A267" s="196"/>
      <c r="B267" s="197"/>
      <c r="C267" s="198"/>
      <c r="D267" s="199"/>
      <c r="E267" s="200"/>
      <c r="F267" s="106"/>
      <c r="G267" s="205"/>
      <c r="H267" s="206"/>
      <c r="I267" s="195"/>
      <c r="J267" s="195"/>
      <c r="K267" s="195"/>
    </row>
    <row r="268" spans="1:11" ht="12.75" x14ac:dyDescent="0.2">
      <c r="A268" s="196"/>
      <c r="B268" s="197"/>
      <c r="C268" s="198"/>
      <c r="D268" s="199"/>
      <c r="E268" s="200"/>
      <c r="F268" s="106"/>
      <c r="G268" s="205"/>
      <c r="H268" s="206"/>
      <c r="I268" s="195"/>
      <c r="J268" s="195"/>
      <c r="K268" s="195"/>
    </row>
    <row r="269" spans="1:11" ht="12.75" x14ac:dyDescent="0.2">
      <c r="A269" s="196"/>
      <c r="B269" s="197"/>
      <c r="C269" s="198"/>
      <c r="D269" s="199"/>
      <c r="E269" s="200"/>
      <c r="F269" s="106"/>
      <c r="G269" s="205"/>
      <c r="H269" s="206"/>
      <c r="I269" s="195"/>
      <c r="J269" s="195"/>
      <c r="K269" s="195"/>
    </row>
    <row r="270" spans="1:11" ht="12.75" x14ac:dyDescent="0.2">
      <c r="A270" s="196"/>
      <c r="B270" s="197"/>
      <c r="C270" s="198"/>
      <c r="D270" s="199"/>
      <c r="E270" s="200"/>
      <c r="F270" s="106"/>
      <c r="G270" s="205"/>
      <c r="H270" s="206"/>
      <c r="I270" s="195"/>
      <c r="J270" s="195"/>
      <c r="K270" s="195"/>
    </row>
    <row r="271" spans="1:11" ht="12.75" x14ac:dyDescent="0.2">
      <c r="A271" s="196"/>
      <c r="B271" s="197"/>
      <c r="C271" s="198"/>
      <c r="D271" s="199"/>
      <c r="E271" s="200"/>
      <c r="F271" s="106"/>
      <c r="G271" s="205"/>
      <c r="H271" s="206"/>
      <c r="I271" s="195"/>
      <c r="J271" s="195"/>
      <c r="K271" s="195"/>
    </row>
    <row r="272" spans="1:11" ht="12.75" x14ac:dyDescent="0.2">
      <c r="A272" s="196"/>
      <c r="B272" s="197"/>
      <c r="C272" s="198"/>
      <c r="D272" s="199"/>
      <c r="E272" s="200"/>
      <c r="F272" s="106"/>
      <c r="G272" s="205"/>
      <c r="H272" s="206"/>
      <c r="I272" s="195"/>
      <c r="J272" s="195"/>
      <c r="K272" s="195"/>
    </row>
    <row r="273" spans="1:11" ht="12.75" x14ac:dyDescent="0.2">
      <c r="A273" s="196"/>
      <c r="B273" s="197"/>
      <c r="C273" s="198"/>
      <c r="D273" s="199"/>
      <c r="E273" s="200"/>
      <c r="F273" s="106"/>
      <c r="G273" s="205"/>
      <c r="H273" s="206"/>
      <c r="I273" s="195"/>
      <c r="J273" s="195"/>
      <c r="K273" s="195"/>
    </row>
    <row r="274" spans="1:11" ht="12.75" x14ac:dyDescent="0.2">
      <c r="A274" s="196"/>
      <c r="B274" s="197"/>
      <c r="C274" s="198"/>
      <c r="D274" s="199"/>
      <c r="E274" s="200"/>
      <c r="F274" s="106"/>
      <c r="G274" s="205"/>
      <c r="H274" s="206"/>
      <c r="I274" s="195"/>
      <c r="J274" s="195"/>
      <c r="K274" s="195"/>
    </row>
    <row r="275" spans="1:11" ht="12.75" x14ac:dyDescent="0.2">
      <c r="A275" s="196"/>
      <c r="B275" s="197"/>
      <c r="C275" s="198"/>
      <c r="D275" s="199"/>
      <c r="E275" s="200"/>
      <c r="F275" s="106"/>
      <c r="G275" s="205"/>
      <c r="H275" s="206"/>
      <c r="I275" s="195"/>
      <c r="J275" s="195"/>
      <c r="K275" s="195"/>
    </row>
    <row r="276" spans="1:11" ht="12.75" x14ac:dyDescent="0.2">
      <c r="A276" s="196"/>
      <c r="B276" s="197"/>
      <c r="C276" s="198"/>
      <c r="D276" s="199"/>
      <c r="E276" s="200"/>
      <c r="F276" s="106"/>
      <c r="G276" s="205"/>
      <c r="H276" s="206"/>
      <c r="I276" s="195"/>
      <c r="J276" s="195"/>
      <c r="K276" s="195"/>
    </row>
    <row r="277" spans="1:11" ht="12.75" x14ac:dyDescent="0.2">
      <c r="A277" s="196"/>
      <c r="B277" s="197"/>
      <c r="C277" s="198"/>
      <c r="D277" s="199"/>
      <c r="E277" s="200"/>
      <c r="F277" s="106"/>
      <c r="G277" s="205"/>
      <c r="H277" s="206"/>
      <c r="I277" s="195"/>
      <c r="J277" s="195"/>
      <c r="K277" s="195"/>
    </row>
    <row r="278" spans="1:11" ht="12.75" x14ac:dyDescent="0.2">
      <c r="A278" s="196"/>
      <c r="B278" s="197"/>
      <c r="C278" s="198"/>
      <c r="D278" s="199"/>
      <c r="E278" s="200"/>
      <c r="F278" s="106"/>
      <c r="G278" s="205"/>
      <c r="H278" s="206"/>
      <c r="I278" s="195"/>
      <c r="J278" s="195"/>
      <c r="K278" s="195"/>
    </row>
    <row r="279" spans="1:11" ht="12.75" x14ac:dyDescent="0.2">
      <c r="A279" s="196"/>
      <c r="B279" s="197"/>
      <c r="C279" s="198"/>
      <c r="D279" s="199"/>
      <c r="E279" s="200"/>
      <c r="F279" s="106"/>
      <c r="G279" s="205"/>
      <c r="H279" s="206"/>
      <c r="I279" s="195"/>
      <c r="J279" s="195"/>
      <c r="K279" s="195"/>
    </row>
    <row r="280" spans="1:11" ht="12.75" x14ac:dyDescent="0.2">
      <c r="A280" s="196"/>
      <c r="B280" s="197"/>
      <c r="C280" s="198"/>
      <c r="D280" s="199"/>
      <c r="E280" s="200"/>
      <c r="F280" s="106"/>
      <c r="G280" s="205"/>
      <c r="H280" s="206"/>
      <c r="I280" s="195"/>
      <c r="J280" s="195"/>
      <c r="K280" s="195"/>
    </row>
    <row r="281" spans="1:11" ht="12.75" x14ac:dyDescent="0.2">
      <c r="A281" s="196"/>
      <c r="B281" s="197"/>
      <c r="C281" s="198"/>
      <c r="D281" s="199"/>
      <c r="E281" s="200"/>
      <c r="F281" s="106"/>
      <c r="G281" s="205"/>
      <c r="H281" s="206"/>
      <c r="I281" s="195"/>
      <c r="J281" s="195"/>
      <c r="K281" s="195"/>
    </row>
    <row r="282" spans="1:11" ht="12.75" x14ac:dyDescent="0.2">
      <c r="A282" s="196"/>
      <c r="B282" s="197"/>
      <c r="C282" s="198"/>
      <c r="D282" s="199"/>
      <c r="E282" s="200"/>
      <c r="F282" s="106"/>
      <c r="G282" s="205"/>
      <c r="H282" s="206"/>
      <c r="I282" s="195"/>
      <c r="J282" s="195"/>
      <c r="K282" s="195"/>
    </row>
    <row r="283" spans="1:11" ht="12.75" x14ac:dyDescent="0.2">
      <c r="A283" s="196"/>
      <c r="B283" s="197"/>
      <c r="C283" s="198"/>
      <c r="D283" s="199"/>
      <c r="E283" s="200"/>
      <c r="F283" s="106"/>
      <c r="G283" s="205"/>
      <c r="H283" s="206"/>
      <c r="I283" s="195"/>
      <c r="J283" s="195"/>
      <c r="K283" s="195"/>
    </row>
    <row r="284" spans="1:11" ht="12.75" x14ac:dyDescent="0.2">
      <c r="A284" s="196"/>
      <c r="B284" s="197"/>
      <c r="C284" s="198"/>
      <c r="D284" s="199"/>
      <c r="E284" s="200"/>
      <c r="F284" s="106"/>
      <c r="G284" s="205"/>
      <c r="H284" s="206"/>
      <c r="I284" s="195"/>
      <c r="J284" s="195"/>
      <c r="K284" s="195"/>
    </row>
    <row r="285" spans="1:11" ht="12.75" x14ac:dyDescent="0.2">
      <c r="A285" s="196"/>
      <c r="B285" s="197"/>
      <c r="C285" s="198"/>
      <c r="D285" s="199"/>
      <c r="E285" s="200"/>
      <c r="F285" s="106"/>
      <c r="G285" s="205"/>
      <c r="H285" s="206"/>
      <c r="I285" s="195"/>
      <c r="J285" s="195"/>
      <c r="K285" s="195"/>
    </row>
    <row r="286" spans="1:11" ht="12.75" x14ac:dyDescent="0.2">
      <c r="A286" s="196"/>
      <c r="B286" s="197"/>
      <c r="C286" s="198"/>
      <c r="D286" s="199"/>
      <c r="E286" s="200"/>
      <c r="F286" s="106"/>
      <c r="G286" s="205"/>
      <c r="H286" s="206"/>
      <c r="I286" s="195"/>
      <c r="J286" s="195"/>
      <c r="K286" s="195"/>
    </row>
    <row r="287" spans="1:11" ht="12.75" x14ac:dyDescent="0.2">
      <c r="A287" s="196"/>
      <c r="B287" s="197"/>
      <c r="C287" s="198"/>
      <c r="D287" s="199"/>
      <c r="E287" s="200"/>
      <c r="F287" s="106"/>
      <c r="G287" s="205"/>
      <c r="H287" s="206"/>
      <c r="I287" s="195"/>
      <c r="J287" s="195"/>
      <c r="K287" s="195"/>
    </row>
    <row r="288" spans="1:11" ht="12.75" x14ac:dyDescent="0.2">
      <c r="A288" s="196"/>
      <c r="B288" s="197"/>
      <c r="C288" s="198"/>
      <c r="D288" s="199"/>
      <c r="E288" s="200"/>
      <c r="F288" s="106"/>
      <c r="G288" s="205"/>
      <c r="H288" s="206"/>
      <c r="I288" s="195"/>
      <c r="J288" s="195"/>
      <c r="K288" s="195"/>
    </row>
    <row r="289" spans="1:11" ht="12.75" x14ac:dyDescent="0.2">
      <c r="A289" s="196"/>
      <c r="B289" s="197"/>
      <c r="C289" s="198"/>
      <c r="D289" s="199"/>
      <c r="E289" s="200"/>
      <c r="F289" s="106"/>
      <c r="G289" s="205"/>
      <c r="H289" s="206"/>
      <c r="I289" s="195"/>
      <c r="J289" s="195"/>
      <c r="K289" s="195"/>
    </row>
    <row r="290" spans="1:11" ht="12.75" x14ac:dyDescent="0.2">
      <c r="A290" s="196"/>
      <c r="B290" s="197"/>
      <c r="C290" s="198"/>
      <c r="D290" s="199"/>
      <c r="E290" s="200"/>
      <c r="F290" s="106"/>
      <c r="G290" s="205"/>
      <c r="H290" s="206"/>
      <c r="I290" s="195"/>
      <c r="J290" s="195"/>
      <c r="K290" s="195"/>
    </row>
    <row r="291" spans="1:11" ht="12.75" x14ac:dyDescent="0.2">
      <c r="A291" s="196"/>
      <c r="B291" s="197"/>
      <c r="C291" s="198"/>
      <c r="D291" s="199"/>
      <c r="E291" s="200"/>
      <c r="F291" s="106"/>
      <c r="G291" s="205"/>
      <c r="H291" s="206"/>
      <c r="I291" s="195"/>
      <c r="J291" s="195"/>
      <c r="K291" s="195"/>
    </row>
    <row r="292" spans="1:11" ht="12.75" x14ac:dyDescent="0.2">
      <c r="A292" s="196"/>
      <c r="B292" s="197"/>
      <c r="C292" s="198"/>
      <c r="D292" s="199"/>
      <c r="E292" s="200"/>
      <c r="F292" s="106"/>
      <c r="G292" s="205"/>
      <c r="H292" s="206"/>
      <c r="I292" s="195"/>
      <c r="J292" s="195"/>
      <c r="K292" s="195"/>
    </row>
    <row r="293" spans="1:11" ht="12.75" x14ac:dyDescent="0.2">
      <c r="A293" s="196"/>
      <c r="B293" s="197"/>
      <c r="C293" s="198"/>
      <c r="D293" s="199"/>
      <c r="E293" s="200"/>
      <c r="F293" s="106"/>
      <c r="G293" s="205"/>
      <c r="H293" s="206"/>
      <c r="I293" s="195"/>
      <c r="J293" s="195"/>
      <c r="K293" s="195"/>
    </row>
    <row r="294" spans="1:11" ht="12.75" x14ac:dyDescent="0.2">
      <c r="A294" s="196"/>
      <c r="B294" s="197"/>
      <c r="C294" s="198"/>
      <c r="D294" s="199"/>
      <c r="E294" s="200"/>
      <c r="F294" s="106"/>
      <c r="G294" s="205"/>
      <c r="H294" s="206"/>
      <c r="I294" s="195"/>
      <c r="J294" s="195"/>
      <c r="K294" s="195"/>
    </row>
    <row r="295" spans="1:11" ht="12.75" x14ac:dyDescent="0.2">
      <c r="A295" s="196"/>
      <c r="B295" s="197"/>
      <c r="C295" s="198"/>
      <c r="D295" s="199"/>
      <c r="E295" s="200"/>
      <c r="F295" s="106"/>
      <c r="G295" s="205"/>
      <c r="H295" s="206"/>
      <c r="I295" s="195"/>
      <c r="J295" s="195"/>
      <c r="K295" s="195"/>
    </row>
    <row r="296" spans="1:11" ht="12.75" x14ac:dyDescent="0.2">
      <c r="A296" s="196"/>
      <c r="B296" s="197"/>
      <c r="C296" s="198"/>
      <c r="D296" s="199"/>
      <c r="E296" s="200"/>
      <c r="F296" s="106"/>
      <c r="G296" s="205"/>
      <c r="H296" s="206"/>
      <c r="I296" s="195"/>
      <c r="J296" s="195"/>
      <c r="K296" s="195"/>
    </row>
    <row r="297" spans="1:11" ht="12.75" x14ac:dyDescent="0.2">
      <c r="A297" s="196"/>
      <c r="B297" s="197"/>
      <c r="C297" s="198"/>
      <c r="D297" s="199"/>
      <c r="E297" s="200"/>
      <c r="F297" s="106"/>
      <c r="G297" s="205"/>
      <c r="H297" s="206"/>
      <c r="I297" s="195"/>
      <c r="J297" s="195"/>
      <c r="K297" s="195"/>
    </row>
    <row r="298" spans="1:11" ht="12.75" x14ac:dyDescent="0.2">
      <c r="A298" s="196"/>
      <c r="B298" s="197"/>
      <c r="C298" s="198"/>
      <c r="D298" s="199"/>
      <c r="E298" s="200"/>
      <c r="F298" s="106"/>
      <c r="G298" s="205"/>
      <c r="H298" s="206"/>
      <c r="I298" s="195"/>
      <c r="J298" s="195"/>
      <c r="K298" s="195"/>
    </row>
    <row r="299" spans="1:11" ht="12.75" x14ac:dyDescent="0.2">
      <c r="A299" s="196"/>
      <c r="B299" s="197"/>
      <c r="C299" s="198"/>
      <c r="D299" s="199"/>
      <c r="E299" s="200"/>
      <c r="F299" s="106"/>
      <c r="G299" s="205"/>
      <c r="H299" s="206"/>
      <c r="I299" s="195"/>
      <c r="J299" s="195"/>
      <c r="K299" s="195"/>
    </row>
    <row r="300" spans="1:11" ht="12.75" x14ac:dyDescent="0.2">
      <c r="A300" s="196"/>
      <c r="B300" s="197"/>
      <c r="C300" s="198"/>
      <c r="D300" s="199"/>
      <c r="E300" s="200"/>
      <c r="F300" s="106"/>
      <c r="G300" s="205"/>
      <c r="H300" s="206"/>
      <c r="I300" s="195"/>
      <c r="J300" s="195"/>
      <c r="K300" s="195"/>
    </row>
    <row r="301" spans="1:11" ht="12.75" x14ac:dyDescent="0.2">
      <c r="A301" s="196"/>
      <c r="B301" s="197"/>
      <c r="C301" s="198"/>
      <c r="D301" s="199"/>
      <c r="E301" s="200"/>
      <c r="F301" s="106"/>
      <c r="G301" s="205"/>
      <c r="H301" s="206"/>
      <c r="I301" s="195"/>
      <c r="J301" s="195"/>
      <c r="K301" s="195"/>
    </row>
    <row r="302" spans="1:11" ht="12.75" x14ac:dyDescent="0.2">
      <c r="A302" s="196"/>
      <c r="B302" s="197"/>
      <c r="C302" s="198"/>
      <c r="D302" s="199"/>
      <c r="E302" s="200"/>
      <c r="F302" s="106"/>
      <c r="G302" s="205"/>
      <c r="H302" s="206"/>
      <c r="I302" s="195"/>
      <c r="J302" s="195"/>
      <c r="K302" s="195"/>
    </row>
    <row r="303" spans="1:11" ht="12.75" x14ac:dyDescent="0.2">
      <c r="A303" s="196"/>
      <c r="B303" s="197"/>
      <c r="C303" s="198"/>
      <c r="D303" s="199"/>
      <c r="E303" s="200"/>
      <c r="F303" s="106"/>
      <c r="G303" s="205"/>
      <c r="H303" s="206"/>
      <c r="I303" s="195"/>
      <c r="J303" s="195"/>
      <c r="K303" s="195"/>
    </row>
    <row r="304" spans="1:11" ht="12.75" x14ac:dyDescent="0.2">
      <c r="A304" s="196"/>
      <c r="B304" s="197"/>
      <c r="C304" s="198"/>
      <c r="D304" s="199"/>
      <c r="E304" s="200"/>
      <c r="F304" s="106"/>
      <c r="G304" s="205"/>
      <c r="H304" s="206"/>
      <c r="I304" s="195"/>
      <c r="J304" s="195"/>
      <c r="K304" s="195"/>
    </row>
    <row r="305" spans="1:11" ht="12.75" x14ac:dyDescent="0.2">
      <c r="A305" s="196"/>
      <c r="B305" s="197"/>
      <c r="C305" s="198"/>
      <c r="D305" s="199"/>
      <c r="E305" s="200"/>
      <c r="F305" s="106"/>
      <c r="G305" s="205"/>
      <c r="H305" s="206"/>
      <c r="I305" s="195"/>
      <c r="J305" s="195"/>
      <c r="K305" s="195"/>
    </row>
    <row r="306" spans="1:11" ht="12.75" x14ac:dyDescent="0.2">
      <c r="A306" s="196"/>
      <c r="B306" s="197"/>
      <c r="C306" s="198"/>
      <c r="D306" s="199"/>
      <c r="E306" s="200"/>
      <c r="F306" s="106"/>
      <c r="G306" s="205"/>
      <c r="H306" s="206"/>
      <c r="I306" s="195"/>
      <c r="J306" s="195"/>
      <c r="K306" s="195"/>
    </row>
    <row r="307" spans="1:11" ht="12.75" x14ac:dyDescent="0.2">
      <c r="A307" s="196"/>
      <c r="B307" s="197"/>
      <c r="C307" s="198"/>
      <c r="D307" s="199"/>
      <c r="E307" s="200"/>
      <c r="F307" s="106"/>
      <c r="G307" s="205"/>
      <c r="H307" s="206"/>
      <c r="I307" s="195"/>
      <c r="J307" s="195"/>
      <c r="K307" s="195"/>
    </row>
    <row r="308" spans="1:11" ht="12.75" x14ac:dyDescent="0.2">
      <c r="A308" s="196"/>
      <c r="B308" s="197"/>
      <c r="C308" s="198"/>
      <c r="D308" s="199"/>
      <c r="E308" s="200"/>
      <c r="F308" s="106"/>
      <c r="G308" s="205"/>
      <c r="H308" s="206"/>
      <c r="I308" s="195"/>
      <c r="J308" s="195"/>
      <c r="K308" s="195"/>
    </row>
    <row r="309" spans="1:11" ht="12.75" x14ac:dyDescent="0.2">
      <c r="A309" s="196"/>
      <c r="B309" s="197"/>
      <c r="C309" s="198"/>
      <c r="D309" s="199"/>
      <c r="E309" s="200"/>
      <c r="F309" s="106"/>
      <c r="G309" s="205"/>
      <c r="H309" s="206"/>
      <c r="I309" s="195"/>
      <c r="J309" s="195"/>
      <c r="K309" s="195"/>
    </row>
    <row r="310" spans="1:11" ht="12.75" x14ac:dyDescent="0.2">
      <c r="A310" s="196"/>
      <c r="B310" s="197"/>
      <c r="C310" s="198"/>
      <c r="D310" s="199"/>
      <c r="E310" s="200"/>
      <c r="F310" s="106"/>
      <c r="G310" s="205"/>
      <c r="H310" s="206"/>
      <c r="I310" s="195"/>
      <c r="J310" s="195"/>
      <c r="K310" s="195"/>
    </row>
    <row r="311" spans="1:11" ht="12.75" x14ac:dyDescent="0.2">
      <c r="A311" s="196"/>
      <c r="B311" s="197"/>
      <c r="C311" s="198"/>
      <c r="D311" s="199"/>
      <c r="E311" s="200"/>
      <c r="F311" s="106"/>
      <c r="G311" s="205"/>
      <c r="H311" s="206"/>
      <c r="I311" s="195"/>
      <c r="J311" s="195"/>
      <c r="K311" s="195"/>
    </row>
    <row r="312" spans="1:11" ht="12.75" x14ac:dyDescent="0.2">
      <c r="A312" s="196"/>
      <c r="B312" s="197"/>
      <c r="C312" s="198"/>
      <c r="D312" s="199"/>
      <c r="E312" s="200"/>
      <c r="F312" s="106"/>
      <c r="G312" s="205"/>
      <c r="H312" s="206"/>
      <c r="I312" s="195"/>
      <c r="J312" s="195"/>
      <c r="K312" s="195"/>
    </row>
    <row r="313" spans="1:11" ht="12.75" x14ac:dyDescent="0.2">
      <c r="A313" s="196"/>
      <c r="B313" s="197"/>
      <c r="C313" s="198"/>
      <c r="D313" s="199"/>
      <c r="E313" s="200"/>
      <c r="F313" s="106"/>
      <c r="G313" s="205"/>
      <c r="H313" s="206"/>
      <c r="I313" s="195"/>
      <c r="J313" s="195"/>
      <c r="K313" s="195"/>
    </row>
    <row r="314" spans="1:11" ht="12.75" x14ac:dyDescent="0.2">
      <c r="A314" s="196"/>
      <c r="B314" s="197"/>
      <c r="C314" s="198"/>
      <c r="D314" s="199"/>
      <c r="E314" s="200"/>
      <c r="F314" s="106"/>
      <c r="G314" s="205"/>
      <c r="H314" s="206"/>
      <c r="I314" s="195"/>
      <c r="J314" s="195"/>
      <c r="K314" s="195"/>
    </row>
    <row r="315" spans="1:11" ht="12.75" x14ac:dyDescent="0.2">
      <c r="A315" s="196"/>
      <c r="B315" s="197"/>
      <c r="C315" s="198"/>
      <c r="D315" s="199"/>
      <c r="E315" s="200"/>
      <c r="F315" s="106"/>
      <c r="G315" s="205"/>
      <c r="H315" s="206"/>
      <c r="I315" s="195"/>
      <c r="J315" s="195"/>
      <c r="K315" s="195"/>
    </row>
    <row r="316" spans="1:11" ht="12.75" x14ac:dyDescent="0.2">
      <c r="A316" s="196"/>
      <c r="B316" s="197"/>
      <c r="C316" s="198"/>
      <c r="D316" s="199"/>
      <c r="E316" s="200"/>
      <c r="F316" s="106"/>
      <c r="G316" s="205"/>
      <c r="H316" s="206"/>
      <c r="I316" s="195"/>
      <c r="J316" s="195"/>
      <c r="K316" s="195"/>
    </row>
    <row r="317" spans="1:11" ht="12.75" x14ac:dyDescent="0.2">
      <c r="A317" s="196"/>
      <c r="B317" s="197"/>
      <c r="C317" s="198"/>
      <c r="D317" s="199"/>
      <c r="E317" s="200"/>
      <c r="F317" s="106"/>
      <c r="G317" s="205"/>
      <c r="H317" s="206"/>
      <c r="I317" s="195"/>
      <c r="J317" s="195"/>
      <c r="K317" s="195"/>
    </row>
    <row r="318" spans="1:11" ht="12.75" x14ac:dyDescent="0.2">
      <c r="A318" s="196"/>
      <c r="B318" s="197"/>
      <c r="C318" s="198"/>
      <c r="D318" s="199"/>
      <c r="E318" s="200"/>
      <c r="F318" s="106"/>
      <c r="G318" s="205"/>
      <c r="H318" s="206"/>
      <c r="I318" s="195"/>
      <c r="J318" s="195"/>
      <c r="K318" s="195"/>
    </row>
    <row r="319" spans="1:11" ht="12.75" x14ac:dyDescent="0.2">
      <c r="A319" s="196"/>
      <c r="B319" s="197"/>
      <c r="C319" s="198"/>
      <c r="D319" s="199"/>
      <c r="E319" s="200"/>
      <c r="F319" s="106"/>
      <c r="G319" s="205"/>
      <c r="H319" s="206"/>
      <c r="I319" s="195"/>
      <c r="J319" s="195"/>
      <c r="K319" s="195"/>
    </row>
    <row r="320" spans="1:11" ht="12.75" x14ac:dyDescent="0.2">
      <c r="A320" s="196"/>
      <c r="B320" s="197"/>
      <c r="C320" s="198"/>
      <c r="D320" s="199"/>
      <c r="E320" s="200"/>
      <c r="F320" s="106"/>
      <c r="G320" s="205"/>
      <c r="H320" s="206"/>
      <c r="I320" s="195"/>
      <c r="J320" s="195"/>
      <c r="K320" s="195"/>
    </row>
    <row r="321" spans="1:11" ht="12.75" x14ac:dyDescent="0.2">
      <c r="A321" s="196"/>
      <c r="B321" s="197"/>
      <c r="C321" s="198"/>
      <c r="D321" s="199"/>
      <c r="E321" s="200"/>
      <c r="F321" s="106"/>
      <c r="G321" s="205"/>
      <c r="H321" s="206"/>
      <c r="I321" s="195"/>
      <c r="J321" s="195"/>
      <c r="K321" s="195"/>
    </row>
    <row r="322" spans="1:11" ht="12.75" x14ac:dyDescent="0.2">
      <c r="A322" s="196"/>
      <c r="B322" s="197"/>
      <c r="C322" s="198"/>
      <c r="D322" s="199"/>
      <c r="E322" s="200"/>
      <c r="F322" s="106"/>
      <c r="G322" s="205"/>
      <c r="H322" s="206"/>
      <c r="I322" s="195"/>
      <c r="J322" s="195"/>
      <c r="K322" s="195"/>
    </row>
    <row r="323" spans="1:11" ht="12.75" x14ac:dyDescent="0.2">
      <c r="A323" s="196"/>
      <c r="B323" s="197"/>
      <c r="C323" s="198"/>
      <c r="D323" s="199"/>
      <c r="E323" s="200"/>
      <c r="F323" s="106"/>
      <c r="G323" s="205"/>
      <c r="H323" s="206"/>
      <c r="I323" s="195"/>
      <c r="J323" s="195"/>
      <c r="K323" s="195"/>
    </row>
    <row r="324" spans="1:11" ht="12.75" x14ac:dyDescent="0.2">
      <c r="A324" s="196"/>
      <c r="B324" s="197"/>
      <c r="C324" s="198"/>
      <c r="D324" s="199"/>
      <c r="E324" s="200"/>
      <c r="F324" s="106"/>
      <c r="G324" s="205"/>
      <c r="H324" s="206"/>
      <c r="I324" s="195"/>
      <c r="J324" s="195"/>
      <c r="K324" s="195"/>
    </row>
    <row r="325" spans="1:11" ht="12.75" x14ac:dyDescent="0.2">
      <c r="A325" s="196"/>
      <c r="B325" s="197"/>
      <c r="C325" s="198"/>
      <c r="D325" s="199"/>
      <c r="E325" s="200"/>
      <c r="F325" s="106"/>
      <c r="G325" s="205"/>
      <c r="H325" s="206"/>
      <c r="I325" s="195"/>
      <c r="J325" s="195"/>
      <c r="K325" s="195"/>
    </row>
    <row r="326" spans="1:11" ht="12.75" x14ac:dyDescent="0.2">
      <c r="A326" s="196"/>
      <c r="B326" s="197"/>
      <c r="C326" s="198"/>
      <c r="D326" s="199"/>
      <c r="E326" s="200"/>
      <c r="F326" s="106"/>
      <c r="G326" s="205"/>
      <c r="H326" s="206"/>
      <c r="I326" s="195"/>
      <c r="J326" s="195"/>
      <c r="K326" s="195"/>
    </row>
    <row r="327" spans="1:11" ht="12.75" x14ac:dyDescent="0.2">
      <c r="A327" s="196"/>
      <c r="B327" s="197"/>
      <c r="C327" s="198"/>
      <c r="D327" s="199"/>
      <c r="E327" s="200"/>
      <c r="F327" s="106"/>
      <c r="G327" s="205"/>
      <c r="H327" s="206"/>
      <c r="I327" s="195"/>
      <c r="J327" s="195"/>
      <c r="K327" s="195"/>
    </row>
    <row r="328" spans="1:11" ht="12.75" x14ac:dyDescent="0.2">
      <c r="A328" s="196"/>
      <c r="B328" s="197"/>
      <c r="C328" s="198"/>
      <c r="D328" s="199"/>
      <c r="E328" s="200"/>
      <c r="F328" s="106"/>
      <c r="G328" s="205"/>
      <c r="H328" s="206"/>
      <c r="I328" s="195"/>
      <c r="J328" s="195"/>
      <c r="K328" s="195"/>
    </row>
    <row r="329" spans="1:11" ht="12.75" x14ac:dyDescent="0.2">
      <c r="A329" s="196"/>
      <c r="B329" s="197"/>
      <c r="C329" s="198"/>
      <c r="D329" s="199"/>
      <c r="E329" s="200"/>
      <c r="F329" s="106"/>
      <c r="G329" s="205"/>
      <c r="H329" s="206"/>
      <c r="I329" s="195"/>
      <c r="J329" s="195"/>
      <c r="K329" s="195"/>
    </row>
    <row r="330" spans="1:11" ht="12.75" x14ac:dyDescent="0.2">
      <c r="A330" s="196"/>
      <c r="B330" s="197"/>
      <c r="C330" s="198"/>
      <c r="D330" s="199"/>
      <c r="E330" s="200"/>
      <c r="F330" s="106"/>
      <c r="G330" s="205"/>
      <c r="H330" s="206"/>
      <c r="I330" s="195"/>
      <c r="J330" s="195"/>
      <c r="K330" s="195"/>
    </row>
    <row r="331" spans="1:11" ht="12.75" x14ac:dyDescent="0.2">
      <c r="A331" s="196"/>
      <c r="B331" s="197"/>
      <c r="C331" s="198"/>
      <c r="D331" s="199"/>
      <c r="E331" s="200"/>
      <c r="F331" s="106"/>
      <c r="G331" s="205"/>
      <c r="H331" s="206"/>
      <c r="I331" s="195"/>
      <c r="J331" s="195"/>
      <c r="K331" s="195"/>
    </row>
    <row r="332" spans="1:11" ht="12.75" x14ac:dyDescent="0.2">
      <c r="A332" s="196"/>
      <c r="B332" s="197"/>
      <c r="C332" s="198"/>
      <c r="D332" s="199"/>
      <c r="E332" s="200"/>
      <c r="F332" s="106"/>
      <c r="G332" s="205"/>
      <c r="H332" s="206"/>
      <c r="I332" s="195"/>
      <c r="J332" s="195"/>
      <c r="K332" s="195"/>
    </row>
    <row r="333" spans="1:11" ht="12.75" x14ac:dyDescent="0.2">
      <c r="A333" s="196"/>
      <c r="B333" s="197"/>
      <c r="C333" s="198"/>
      <c r="D333" s="199"/>
      <c r="E333" s="200"/>
      <c r="F333" s="106"/>
      <c r="G333" s="205"/>
      <c r="H333" s="206"/>
      <c r="I333" s="195"/>
      <c r="J333" s="195"/>
      <c r="K333" s="195"/>
    </row>
    <row r="334" spans="1:11" ht="12.75" x14ac:dyDescent="0.2">
      <c r="A334" s="196"/>
      <c r="B334" s="197"/>
      <c r="C334" s="198"/>
      <c r="D334" s="199"/>
      <c r="E334" s="200"/>
      <c r="F334" s="106"/>
      <c r="G334" s="205"/>
      <c r="H334" s="206"/>
      <c r="I334" s="195"/>
      <c r="J334" s="195"/>
      <c r="K334" s="195"/>
    </row>
    <row r="335" spans="1:11" ht="12.75" x14ac:dyDescent="0.2">
      <c r="A335" s="196"/>
      <c r="B335" s="197"/>
      <c r="C335" s="198"/>
      <c r="D335" s="199"/>
      <c r="E335" s="200"/>
      <c r="F335" s="106"/>
      <c r="G335" s="205"/>
      <c r="H335" s="206"/>
      <c r="I335" s="195"/>
      <c r="J335" s="195"/>
      <c r="K335" s="195"/>
    </row>
    <row r="336" spans="1:11" ht="12.75" x14ac:dyDescent="0.2">
      <c r="A336" s="196"/>
      <c r="B336" s="197"/>
      <c r="C336" s="198"/>
      <c r="D336" s="199"/>
      <c r="E336" s="200"/>
      <c r="F336" s="106"/>
      <c r="G336" s="205"/>
      <c r="H336" s="206"/>
      <c r="I336" s="195"/>
      <c r="J336" s="195"/>
      <c r="K336" s="195"/>
    </row>
    <row r="337" spans="1:11" ht="12.75" x14ac:dyDescent="0.2">
      <c r="A337" s="196"/>
      <c r="B337" s="197"/>
      <c r="C337" s="198"/>
      <c r="D337" s="199"/>
      <c r="E337" s="200"/>
      <c r="F337" s="106"/>
      <c r="G337" s="205"/>
      <c r="H337" s="206"/>
      <c r="I337" s="195"/>
      <c r="J337" s="195"/>
      <c r="K337" s="195"/>
    </row>
    <row r="338" spans="1:11" ht="12.75" x14ac:dyDescent="0.2">
      <c r="A338" s="196"/>
      <c r="B338" s="197"/>
      <c r="C338" s="198"/>
      <c r="D338" s="199"/>
      <c r="E338" s="200"/>
      <c r="F338" s="106"/>
      <c r="G338" s="205"/>
      <c r="H338" s="206"/>
      <c r="I338" s="195"/>
      <c r="J338" s="195"/>
      <c r="K338" s="195"/>
    </row>
    <row r="339" spans="1:11" ht="12.75" x14ac:dyDescent="0.2">
      <c r="A339" s="196"/>
      <c r="B339" s="197"/>
      <c r="C339" s="198"/>
      <c r="D339" s="199"/>
      <c r="E339" s="200"/>
      <c r="F339" s="106"/>
      <c r="G339" s="205"/>
      <c r="H339" s="206"/>
      <c r="I339" s="195"/>
      <c r="J339" s="195"/>
      <c r="K339" s="195"/>
    </row>
    <row r="340" spans="1:11" ht="12.75" x14ac:dyDescent="0.2">
      <c r="A340" s="196"/>
      <c r="B340" s="197"/>
      <c r="C340" s="198"/>
      <c r="D340" s="199"/>
      <c r="E340" s="200"/>
      <c r="F340" s="106"/>
      <c r="G340" s="205"/>
      <c r="H340" s="206"/>
      <c r="I340" s="195"/>
      <c r="J340" s="195"/>
      <c r="K340" s="195"/>
    </row>
    <row r="341" spans="1:11" ht="12.75" x14ac:dyDescent="0.2">
      <c r="A341" s="196"/>
      <c r="B341" s="197"/>
      <c r="C341" s="198"/>
      <c r="D341" s="199"/>
      <c r="E341" s="200"/>
      <c r="F341" s="106"/>
      <c r="G341" s="205"/>
      <c r="H341" s="206"/>
      <c r="I341" s="195"/>
      <c r="J341" s="195"/>
      <c r="K341" s="195"/>
    </row>
    <row r="342" spans="1:11" ht="12.75" x14ac:dyDescent="0.2">
      <c r="A342" s="196"/>
      <c r="B342" s="197"/>
      <c r="C342" s="198"/>
      <c r="D342" s="199"/>
      <c r="E342" s="200"/>
      <c r="F342" s="106"/>
      <c r="G342" s="205"/>
      <c r="H342" s="206"/>
      <c r="I342" s="195"/>
      <c r="J342" s="195"/>
      <c r="K342" s="195"/>
    </row>
    <row r="343" spans="1:11" ht="12.75" x14ac:dyDescent="0.2">
      <c r="A343" s="196"/>
      <c r="B343" s="197"/>
      <c r="C343" s="198"/>
      <c r="D343" s="199"/>
      <c r="E343" s="200"/>
      <c r="F343" s="106"/>
      <c r="G343" s="205"/>
      <c r="H343" s="206"/>
      <c r="I343" s="195"/>
      <c r="J343" s="195"/>
      <c r="K343" s="195"/>
    </row>
    <row r="344" spans="1:11" ht="12.75" x14ac:dyDescent="0.2">
      <c r="A344" s="196"/>
      <c r="B344" s="197"/>
      <c r="C344" s="198"/>
      <c r="D344" s="199"/>
      <c r="E344" s="200"/>
      <c r="F344" s="106"/>
      <c r="G344" s="205"/>
      <c r="H344" s="206"/>
      <c r="I344" s="195"/>
      <c r="J344" s="195"/>
      <c r="K344" s="195"/>
    </row>
    <row r="345" spans="1:11" ht="12.75" x14ac:dyDescent="0.2">
      <c r="A345" s="196"/>
      <c r="B345" s="197"/>
      <c r="C345" s="198"/>
      <c r="D345" s="199"/>
      <c r="E345" s="200"/>
      <c r="F345" s="106"/>
      <c r="G345" s="205"/>
      <c r="H345" s="206"/>
      <c r="I345" s="195"/>
      <c r="J345" s="195"/>
      <c r="K345" s="195"/>
    </row>
    <row r="346" spans="1:11" ht="12.75" x14ac:dyDescent="0.2">
      <c r="A346" s="196"/>
      <c r="B346" s="197"/>
      <c r="C346" s="198"/>
      <c r="D346" s="199"/>
      <c r="E346" s="200"/>
      <c r="F346" s="106"/>
      <c r="G346" s="205"/>
      <c r="H346" s="206"/>
      <c r="I346" s="195"/>
      <c r="J346" s="195"/>
      <c r="K346" s="195"/>
    </row>
    <row r="347" spans="1:11" ht="12.75" x14ac:dyDescent="0.2">
      <c r="A347" s="196"/>
      <c r="B347" s="197"/>
      <c r="C347" s="198"/>
      <c r="D347" s="199"/>
      <c r="E347" s="200"/>
      <c r="F347" s="106"/>
      <c r="G347" s="205"/>
      <c r="H347" s="206"/>
      <c r="I347" s="195"/>
      <c r="J347" s="195"/>
      <c r="K347" s="195"/>
    </row>
    <row r="348" spans="1:11" ht="12.75" x14ac:dyDescent="0.2">
      <c r="A348" s="196"/>
      <c r="B348" s="197"/>
      <c r="C348" s="198"/>
      <c r="D348" s="199"/>
      <c r="E348" s="200"/>
      <c r="F348" s="106"/>
      <c r="G348" s="205"/>
      <c r="H348" s="206"/>
      <c r="I348" s="195"/>
      <c r="J348" s="195"/>
      <c r="K348" s="195"/>
    </row>
    <row r="349" spans="1:11" ht="12.75" x14ac:dyDescent="0.2">
      <c r="A349" s="196"/>
      <c r="B349" s="197"/>
      <c r="C349" s="198"/>
      <c r="D349" s="199"/>
      <c r="E349" s="200"/>
      <c r="F349" s="106"/>
      <c r="G349" s="205"/>
      <c r="H349" s="206"/>
      <c r="I349" s="195"/>
      <c r="J349" s="195"/>
      <c r="K349" s="195"/>
    </row>
    <row r="350" spans="1:11" ht="12.75" x14ac:dyDescent="0.2">
      <c r="A350" s="196"/>
      <c r="B350" s="197"/>
      <c r="C350" s="198"/>
      <c r="D350" s="199"/>
      <c r="E350" s="200"/>
    </row>
    <row r="351" spans="1:11" ht="12.75" x14ac:dyDescent="0.2">
      <c r="A351" s="196"/>
      <c r="B351" s="197"/>
      <c r="C351" s="198"/>
      <c r="D351" s="199"/>
      <c r="E351" s="200"/>
    </row>
    <row r="352" spans="1:11" ht="12.75" x14ac:dyDescent="0.2">
      <c r="A352" s="196"/>
      <c r="B352" s="197"/>
      <c r="C352" s="198"/>
      <c r="D352" s="199"/>
      <c r="E352" s="200"/>
    </row>
    <row r="353" spans="1:14" ht="12.75" x14ac:dyDescent="0.2">
      <c r="A353" s="196"/>
      <c r="B353" s="197"/>
      <c r="C353" s="198"/>
      <c r="D353" s="199"/>
      <c r="E353" s="200"/>
    </row>
    <row r="354" spans="1:14" ht="12.75" x14ac:dyDescent="0.2">
      <c r="A354" s="196"/>
      <c r="B354" s="197"/>
      <c r="C354" s="198"/>
      <c r="D354" s="199"/>
      <c r="E354" s="200"/>
    </row>
    <row r="355" spans="1:14" ht="12.75" x14ac:dyDescent="0.2">
      <c r="A355" s="196"/>
      <c r="B355" s="197"/>
      <c r="C355" s="198"/>
      <c r="D355" s="199"/>
      <c r="E355" s="200"/>
    </row>
    <row r="356" spans="1:14" ht="12.75" x14ac:dyDescent="0.2">
      <c r="A356" s="196"/>
      <c r="B356" s="197"/>
      <c r="C356" s="198"/>
      <c r="D356" s="199"/>
      <c r="E356" s="200"/>
    </row>
    <row r="357" spans="1:14" ht="12.75" x14ac:dyDescent="0.2">
      <c r="A357" s="196"/>
      <c r="B357" s="197"/>
      <c r="C357" s="198"/>
      <c r="D357" s="199"/>
      <c r="E357" s="200"/>
    </row>
    <row r="358" spans="1:14" ht="12.75" x14ac:dyDescent="0.2">
      <c r="A358" s="196"/>
      <c r="B358" s="197"/>
      <c r="C358" s="198"/>
      <c r="D358" s="199"/>
      <c r="E358" s="200"/>
    </row>
    <row r="359" spans="1:14" ht="12.75" x14ac:dyDescent="0.2">
      <c r="A359" s="196"/>
      <c r="B359" s="197"/>
      <c r="C359" s="198"/>
      <c r="D359" s="199"/>
      <c r="E359" s="200"/>
    </row>
    <row r="360" spans="1:14" ht="12.75" x14ac:dyDescent="0.2">
      <c r="A360" s="196"/>
      <c r="B360" s="197"/>
      <c r="C360" s="198"/>
      <c r="D360" s="199"/>
      <c r="E360" s="200"/>
    </row>
    <row r="361" spans="1:14" s="119" customFormat="1" ht="12.75" x14ac:dyDescent="0.2">
      <c r="A361" s="196"/>
      <c r="B361" s="197"/>
      <c r="C361" s="198"/>
      <c r="D361" s="199"/>
      <c r="E361" s="200"/>
      <c r="F361" s="90"/>
      <c r="H361" s="120"/>
      <c r="I361" s="1"/>
      <c r="J361" s="1"/>
      <c r="K361" s="1"/>
      <c r="L361" s="1"/>
      <c r="M361" s="1"/>
      <c r="N361" s="1"/>
    </row>
    <row r="362" spans="1:14" s="119" customFormat="1" ht="12.75" x14ac:dyDescent="0.2">
      <c r="A362" s="196"/>
      <c r="B362" s="197"/>
      <c r="C362" s="198"/>
      <c r="D362" s="199"/>
      <c r="E362" s="200"/>
      <c r="F362" s="90"/>
      <c r="H362" s="120"/>
      <c r="I362" s="1"/>
      <c r="J362" s="1"/>
      <c r="K362" s="1"/>
      <c r="L362" s="1"/>
      <c r="M362" s="1"/>
      <c r="N362" s="1"/>
    </row>
    <row r="363" spans="1:14" s="119" customFormat="1" ht="12.75" x14ac:dyDescent="0.2">
      <c r="A363" s="196"/>
      <c r="B363" s="197"/>
      <c r="C363" s="198"/>
      <c r="D363" s="199"/>
      <c r="E363" s="200"/>
      <c r="F363" s="90"/>
      <c r="H363" s="120"/>
      <c r="I363" s="1"/>
      <c r="J363" s="1"/>
      <c r="K363" s="1"/>
      <c r="L363" s="1"/>
      <c r="M363" s="1"/>
      <c r="N363" s="1"/>
    </row>
    <row r="364" spans="1:14" s="119" customFormat="1" ht="12.75" x14ac:dyDescent="0.2">
      <c r="A364" s="196"/>
      <c r="B364" s="197"/>
      <c r="C364" s="198"/>
      <c r="D364" s="199"/>
      <c r="E364" s="200"/>
      <c r="F364" s="90"/>
      <c r="H364" s="120"/>
      <c r="I364" s="1"/>
      <c r="J364" s="1"/>
      <c r="K364" s="1"/>
      <c r="L364" s="1"/>
      <c r="M364" s="1"/>
      <c r="N364" s="1"/>
    </row>
    <row r="365" spans="1:14" s="119" customFormat="1" ht="12.75" x14ac:dyDescent="0.2">
      <c r="A365" s="196"/>
      <c r="B365" s="197"/>
      <c r="C365" s="198"/>
      <c r="D365" s="199"/>
      <c r="E365" s="200"/>
      <c r="F365" s="90"/>
      <c r="H365" s="120"/>
      <c r="I365" s="1"/>
      <c r="J365" s="1"/>
      <c r="K365" s="1"/>
      <c r="L365" s="1"/>
      <c r="M365" s="1"/>
      <c r="N365" s="1"/>
    </row>
    <row r="366" spans="1:14" s="119" customFormat="1" ht="12.75" x14ac:dyDescent="0.2">
      <c r="A366" s="196"/>
      <c r="B366" s="197"/>
      <c r="C366" s="198"/>
      <c r="D366" s="199"/>
      <c r="E366" s="200"/>
      <c r="F366" s="90"/>
      <c r="H366" s="120"/>
      <c r="I366" s="1"/>
      <c r="J366" s="1"/>
      <c r="K366" s="1"/>
      <c r="L366" s="1"/>
      <c r="M366" s="1"/>
      <c r="N366" s="1"/>
    </row>
    <row r="367" spans="1:14" s="119" customFormat="1" ht="12.75" x14ac:dyDescent="0.2">
      <c r="A367" s="196"/>
      <c r="B367" s="197"/>
      <c r="C367" s="198"/>
      <c r="D367" s="199"/>
      <c r="E367" s="200"/>
      <c r="F367" s="90"/>
      <c r="H367" s="120"/>
      <c r="I367" s="1"/>
      <c r="J367" s="1"/>
      <c r="K367" s="1"/>
      <c r="L367" s="1"/>
      <c r="M367" s="1"/>
      <c r="N367" s="1"/>
    </row>
    <row r="368" spans="1:14" s="119" customFormat="1" ht="12.75" x14ac:dyDescent="0.2">
      <c r="A368" s="196"/>
      <c r="B368" s="197"/>
      <c r="C368" s="198"/>
      <c r="D368" s="199"/>
      <c r="E368" s="200"/>
      <c r="F368" s="90"/>
      <c r="H368" s="120"/>
      <c r="I368" s="1"/>
      <c r="J368" s="1"/>
      <c r="K368" s="1"/>
      <c r="L368" s="1"/>
      <c r="M368" s="1"/>
      <c r="N368" s="1"/>
    </row>
    <row r="369" spans="1:14" s="119" customFormat="1" ht="12.75" x14ac:dyDescent="0.2">
      <c r="A369" s="196"/>
      <c r="B369" s="197"/>
      <c r="C369" s="198"/>
      <c r="D369" s="199"/>
      <c r="E369" s="200"/>
      <c r="F369" s="90"/>
      <c r="H369" s="120"/>
      <c r="I369" s="1"/>
      <c r="J369" s="1"/>
      <c r="K369" s="1"/>
      <c r="L369" s="1"/>
      <c r="M369" s="1"/>
      <c r="N369" s="1"/>
    </row>
    <row r="370" spans="1:14" s="119" customFormat="1" ht="12.75" x14ac:dyDescent="0.2">
      <c r="A370" s="196"/>
      <c r="B370" s="197"/>
      <c r="C370" s="198"/>
      <c r="D370" s="199"/>
      <c r="E370" s="200"/>
      <c r="F370" s="90"/>
      <c r="H370" s="120"/>
      <c r="I370" s="1"/>
      <c r="J370" s="1"/>
      <c r="K370" s="1"/>
      <c r="L370" s="1"/>
      <c r="M370" s="1"/>
      <c r="N370" s="1"/>
    </row>
    <row r="371" spans="1:14" s="119" customFormat="1" ht="12.75" x14ac:dyDescent="0.2">
      <c r="A371" s="196"/>
      <c r="B371" s="197"/>
      <c r="C371" s="198"/>
      <c r="D371" s="199"/>
      <c r="E371" s="200"/>
      <c r="F371" s="90"/>
      <c r="H371" s="120"/>
      <c r="I371" s="1"/>
      <c r="J371" s="1"/>
      <c r="K371" s="1"/>
      <c r="L371" s="1"/>
      <c r="M371" s="1"/>
      <c r="N371" s="1"/>
    </row>
    <row r="372" spans="1:14" s="119" customFormat="1" ht="12.75" x14ac:dyDescent="0.2">
      <c r="A372" s="196"/>
      <c r="B372" s="197"/>
      <c r="C372" s="198"/>
      <c r="D372" s="199"/>
      <c r="E372" s="200"/>
      <c r="F372" s="90"/>
      <c r="H372" s="120"/>
      <c r="I372" s="1"/>
      <c r="J372" s="1"/>
      <c r="K372" s="1"/>
      <c r="L372" s="1"/>
      <c r="M372" s="1"/>
      <c r="N372" s="1"/>
    </row>
    <row r="373" spans="1:14" s="119" customFormat="1" ht="12.75" x14ac:dyDescent="0.2">
      <c r="A373" s="196"/>
      <c r="B373" s="197"/>
      <c r="C373" s="198"/>
      <c r="D373" s="199"/>
      <c r="E373" s="200"/>
      <c r="F373" s="90"/>
      <c r="H373" s="120"/>
      <c r="I373" s="1"/>
      <c r="J373" s="1"/>
      <c r="K373" s="1"/>
      <c r="L373" s="1"/>
      <c r="M373" s="1"/>
      <c r="N373" s="1"/>
    </row>
    <row r="374" spans="1:14" s="119" customFormat="1" ht="12.75" x14ac:dyDescent="0.2">
      <c r="A374" s="196"/>
      <c r="B374" s="197"/>
      <c r="C374" s="198"/>
      <c r="D374" s="199"/>
      <c r="E374" s="200"/>
      <c r="F374" s="90"/>
      <c r="H374" s="120"/>
      <c r="I374" s="1"/>
      <c r="J374" s="1"/>
      <c r="K374" s="1"/>
      <c r="L374" s="1"/>
      <c r="M374" s="1"/>
      <c r="N374" s="1"/>
    </row>
    <row r="375" spans="1:14" s="119" customFormat="1" ht="12.75" x14ac:dyDescent="0.2">
      <c r="A375" s="196"/>
      <c r="B375" s="197"/>
      <c r="C375" s="198"/>
      <c r="D375" s="199"/>
      <c r="E375" s="200"/>
      <c r="F375" s="90"/>
      <c r="H375" s="120"/>
      <c r="I375" s="1"/>
      <c r="J375" s="1"/>
      <c r="K375" s="1"/>
      <c r="L375" s="1"/>
      <c r="M375" s="1"/>
      <c r="N375" s="1"/>
    </row>
    <row r="376" spans="1:14" s="119" customFormat="1" ht="12.75" x14ac:dyDescent="0.2">
      <c r="A376" s="196"/>
      <c r="B376" s="197"/>
      <c r="C376" s="198"/>
      <c r="D376" s="199"/>
      <c r="E376" s="200"/>
      <c r="F376" s="90"/>
      <c r="H376" s="120"/>
      <c r="I376" s="1"/>
      <c r="J376" s="1"/>
      <c r="K376" s="1"/>
      <c r="L376" s="1"/>
      <c r="M376" s="1"/>
      <c r="N376" s="1"/>
    </row>
    <row r="377" spans="1:14" s="119" customFormat="1" ht="12.75" x14ac:dyDescent="0.2">
      <c r="A377" s="196"/>
      <c r="B377" s="197"/>
      <c r="C377" s="198"/>
      <c r="D377" s="199"/>
      <c r="E377" s="200"/>
      <c r="F377" s="90"/>
      <c r="H377" s="120"/>
      <c r="I377" s="1"/>
      <c r="J377" s="1"/>
      <c r="K377" s="1"/>
      <c r="L377" s="1"/>
      <c r="M377" s="1"/>
      <c r="N377" s="1"/>
    </row>
    <row r="378" spans="1:14" s="119" customFormat="1" ht="12.75" x14ac:dyDescent="0.2">
      <c r="A378" s="196"/>
      <c r="B378" s="197"/>
      <c r="C378" s="198"/>
      <c r="D378" s="199"/>
      <c r="E378" s="200"/>
      <c r="F378" s="90"/>
      <c r="H378" s="120"/>
      <c r="I378" s="1"/>
      <c r="J378" s="1"/>
      <c r="K378" s="1"/>
      <c r="L378" s="1"/>
      <c r="M378" s="1"/>
      <c r="N378" s="1"/>
    </row>
    <row r="379" spans="1:14" s="119" customFormat="1" ht="12.75" x14ac:dyDescent="0.2">
      <c r="A379" s="196"/>
      <c r="B379" s="197"/>
      <c r="C379" s="198"/>
      <c r="D379" s="199"/>
      <c r="E379" s="200"/>
      <c r="F379" s="90"/>
      <c r="H379" s="120"/>
      <c r="I379" s="1"/>
      <c r="J379" s="1"/>
      <c r="K379" s="1"/>
      <c r="L379" s="1"/>
      <c r="M379" s="1"/>
      <c r="N379" s="1"/>
    </row>
    <row r="380" spans="1:14" s="119" customFormat="1" ht="12.75" x14ac:dyDescent="0.2">
      <c r="A380" s="196"/>
      <c r="B380" s="197"/>
      <c r="C380" s="198"/>
      <c r="D380" s="199"/>
      <c r="E380" s="200"/>
      <c r="F380" s="90"/>
      <c r="H380" s="120"/>
      <c r="I380" s="1"/>
      <c r="J380" s="1"/>
      <c r="K380" s="1"/>
      <c r="L380" s="1"/>
      <c r="M380" s="1"/>
      <c r="N380" s="1"/>
    </row>
    <row r="381" spans="1:14" s="119" customFormat="1" ht="12.75" x14ac:dyDescent="0.2">
      <c r="A381" s="196"/>
      <c r="B381" s="197"/>
      <c r="C381" s="198"/>
      <c r="D381" s="199"/>
      <c r="E381" s="200"/>
      <c r="F381" s="90"/>
      <c r="H381" s="120"/>
      <c r="I381" s="1"/>
      <c r="J381" s="1"/>
      <c r="K381" s="1"/>
      <c r="L381" s="1"/>
      <c r="M381" s="1"/>
      <c r="N381" s="1"/>
    </row>
    <row r="382" spans="1:14" s="119" customFormat="1" ht="12.75" x14ac:dyDescent="0.2">
      <c r="A382" s="196"/>
      <c r="B382" s="197"/>
      <c r="C382" s="198"/>
      <c r="D382" s="199"/>
      <c r="E382" s="200"/>
      <c r="F382" s="90"/>
      <c r="H382" s="120"/>
      <c r="I382" s="1"/>
      <c r="J382" s="1"/>
      <c r="K382" s="1"/>
      <c r="L382" s="1"/>
      <c r="M382" s="1"/>
      <c r="N382" s="1"/>
    </row>
    <row r="383" spans="1:14" s="119" customFormat="1" ht="12.75" x14ac:dyDescent="0.2">
      <c r="A383" s="196"/>
      <c r="B383" s="197"/>
      <c r="C383" s="198"/>
      <c r="D383" s="199"/>
      <c r="E383" s="200"/>
      <c r="F383" s="90"/>
      <c r="H383" s="120"/>
      <c r="I383" s="1"/>
      <c r="J383" s="1"/>
      <c r="K383" s="1"/>
      <c r="L383" s="1"/>
      <c r="M383" s="1"/>
      <c r="N383" s="1"/>
    </row>
    <row r="384" spans="1:14" s="119" customFormat="1" ht="12.75" x14ac:dyDescent="0.2">
      <c r="A384" s="196"/>
      <c r="B384" s="197"/>
      <c r="C384" s="198"/>
      <c r="D384" s="199"/>
      <c r="E384" s="200"/>
      <c r="F384" s="90"/>
      <c r="H384" s="120"/>
      <c r="I384" s="1"/>
      <c r="J384" s="1"/>
      <c r="K384" s="1"/>
      <c r="L384" s="1"/>
      <c r="M384" s="1"/>
      <c r="N384" s="1"/>
    </row>
    <row r="385" spans="1:14" s="119" customFormat="1" ht="12.75" x14ac:dyDescent="0.2">
      <c r="A385" s="196"/>
      <c r="B385" s="197"/>
      <c r="C385" s="198"/>
      <c r="D385" s="199"/>
      <c r="E385" s="200"/>
      <c r="F385" s="90"/>
      <c r="H385" s="120"/>
      <c r="I385" s="1"/>
      <c r="J385" s="1"/>
      <c r="K385" s="1"/>
      <c r="L385" s="1"/>
      <c r="M385" s="1"/>
      <c r="N385" s="1"/>
    </row>
    <row r="386" spans="1:14" s="119" customFormat="1" ht="12.75" x14ac:dyDescent="0.2">
      <c r="A386" s="196"/>
      <c r="B386" s="197"/>
      <c r="C386" s="198"/>
      <c r="D386" s="199"/>
      <c r="E386" s="200"/>
      <c r="F386" s="90"/>
      <c r="H386" s="120"/>
      <c r="I386" s="1"/>
      <c r="J386" s="1"/>
      <c r="K386" s="1"/>
      <c r="L386" s="1"/>
      <c r="M386" s="1"/>
      <c r="N386" s="1"/>
    </row>
    <row r="387" spans="1:14" s="119" customFormat="1" ht="12.75" x14ac:dyDescent="0.2">
      <c r="A387" s="196"/>
      <c r="B387" s="197"/>
      <c r="C387" s="198"/>
      <c r="D387" s="199"/>
      <c r="E387" s="200"/>
      <c r="F387" s="90"/>
      <c r="H387" s="120"/>
      <c r="I387" s="1"/>
      <c r="J387" s="1"/>
      <c r="K387" s="1"/>
      <c r="L387" s="1"/>
      <c r="M387" s="1"/>
      <c r="N387" s="1"/>
    </row>
    <row r="388" spans="1:14" s="119" customFormat="1" ht="12.75" x14ac:dyDescent="0.2">
      <c r="A388" s="196"/>
      <c r="B388" s="197"/>
      <c r="C388" s="198"/>
      <c r="D388" s="199"/>
      <c r="E388" s="200"/>
      <c r="F388" s="90"/>
      <c r="H388" s="120"/>
      <c r="I388" s="1"/>
      <c r="J388" s="1"/>
      <c r="K388" s="1"/>
      <c r="L388" s="1"/>
      <c r="M388" s="1"/>
      <c r="N388" s="1"/>
    </row>
    <row r="389" spans="1:14" s="119" customFormat="1" ht="12.75" x14ac:dyDescent="0.2">
      <c r="A389" s="196"/>
      <c r="B389" s="197"/>
      <c r="C389" s="198"/>
      <c r="D389" s="199"/>
      <c r="E389" s="200"/>
      <c r="F389" s="90"/>
      <c r="H389" s="120"/>
      <c r="I389" s="1"/>
      <c r="J389" s="1"/>
      <c r="K389" s="1"/>
      <c r="L389" s="1"/>
      <c r="M389" s="1"/>
      <c r="N389" s="1"/>
    </row>
    <row r="390" spans="1:14" s="119" customFormat="1" ht="12.75" x14ac:dyDescent="0.2">
      <c r="A390" s="196"/>
      <c r="B390" s="197"/>
      <c r="C390" s="198"/>
      <c r="D390" s="199"/>
      <c r="E390" s="200"/>
      <c r="F390" s="90"/>
      <c r="H390" s="120"/>
      <c r="I390" s="1"/>
      <c r="J390" s="1"/>
      <c r="K390" s="1"/>
      <c r="L390" s="1"/>
      <c r="M390" s="1"/>
      <c r="N390" s="1"/>
    </row>
    <row r="391" spans="1:14" s="119" customFormat="1" ht="12.75" x14ac:dyDescent="0.2">
      <c r="A391" s="196"/>
      <c r="B391" s="197"/>
      <c r="C391" s="198"/>
      <c r="D391" s="199"/>
      <c r="E391" s="200"/>
      <c r="F391" s="90"/>
      <c r="H391" s="120"/>
      <c r="I391" s="1"/>
      <c r="J391" s="1"/>
      <c r="K391" s="1"/>
      <c r="L391" s="1"/>
      <c r="M391" s="1"/>
      <c r="N391" s="1"/>
    </row>
    <row r="392" spans="1:14" s="119" customFormat="1" ht="12.75" x14ac:dyDescent="0.2">
      <c r="A392" s="196"/>
      <c r="B392" s="197"/>
      <c r="C392" s="198"/>
      <c r="D392" s="199"/>
      <c r="E392" s="200"/>
      <c r="F392" s="90"/>
      <c r="H392" s="120"/>
      <c r="I392" s="1"/>
      <c r="J392" s="1"/>
      <c r="K392" s="1"/>
      <c r="L392" s="1"/>
      <c r="M392" s="1"/>
      <c r="N392" s="1"/>
    </row>
    <row r="393" spans="1:14" s="119" customFormat="1" ht="12.75" x14ac:dyDescent="0.2">
      <c r="A393" s="196"/>
      <c r="B393" s="197"/>
      <c r="C393" s="198"/>
      <c r="D393" s="199"/>
      <c r="E393" s="200"/>
      <c r="F393" s="90"/>
      <c r="H393" s="120"/>
      <c r="I393" s="1"/>
      <c r="J393" s="1"/>
      <c r="K393" s="1"/>
      <c r="L393" s="1"/>
      <c r="M393" s="1"/>
      <c r="N393" s="1"/>
    </row>
    <row r="394" spans="1:14" s="119" customFormat="1" ht="12.75" x14ac:dyDescent="0.2">
      <c r="A394" s="196"/>
      <c r="B394" s="197"/>
      <c r="C394" s="198"/>
      <c r="D394" s="199"/>
      <c r="E394" s="200"/>
      <c r="F394" s="90"/>
      <c r="H394" s="120"/>
      <c r="I394" s="1"/>
      <c r="J394" s="1"/>
      <c r="K394" s="1"/>
      <c r="L394" s="1"/>
      <c r="M394" s="1"/>
      <c r="N394" s="1"/>
    </row>
    <row r="395" spans="1:14" s="119" customFormat="1" ht="12.75" x14ac:dyDescent="0.2">
      <c r="A395" s="196"/>
      <c r="B395" s="197"/>
      <c r="C395" s="198"/>
      <c r="D395" s="199"/>
      <c r="E395" s="200"/>
      <c r="F395" s="90"/>
      <c r="H395" s="120"/>
      <c r="I395" s="1"/>
      <c r="J395" s="1"/>
      <c r="K395" s="1"/>
      <c r="L395" s="1"/>
      <c r="M395" s="1"/>
      <c r="N395" s="1"/>
    </row>
    <row r="396" spans="1:14" s="119" customFormat="1" ht="12.75" x14ac:dyDescent="0.2">
      <c r="A396" s="196"/>
      <c r="B396" s="197"/>
      <c r="C396" s="198"/>
      <c r="D396" s="199"/>
      <c r="E396" s="200"/>
      <c r="F396" s="90"/>
      <c r="H396" s="120"/>
      <c r="I396" s="1"/>
      <c r="J396" s="1"/>
      <c r="K396" s="1"/>
      <c r="L396" s="1"/>
      <c r="M396" s="1"/>
      <c r="N396" s="1"/>
    </row>
    <row r="397" spans="1:14" s="119" customFormat="1" ht="12.75" x14ac:dyDescent="0.2">
      <c r="A397" s="196"/>
      <c r="B397" s="197"/>
      <c r="C397" s="198"/>
      <c r="D397" s="199"/>
      <c r="E397" s="200"/>
      <c r="F397" s="90"/>
      <c r="H397" s="120"/>
      <c r="I397" s="1"/>
      <c r="J397" s="1"/>
      <c r="K397" s="1"/>
      <c r="L397" s="1"/>
      <c r="M397" s="1"/>
      <c r="N397" s="1"/>
    </row>
    <row r="398" spans="1:14" s="119" customFormat="1" ht="12.75" x14ac:dyDescent="0.2">
      <c r="A398" s="196"/>
      <c r="B398" s="197"/>
      <c r="C398" s="198"/>
      <c r="D398" s="199"/>
      <c r="E398" s="200"/>
      <c r="F398" s="90"/>
      <c r="H398" s="120"/>
      <c r="I398" s="1"/>
      <c r="J398" s="1"/>
      <c r="K398" s="1"/>
      <c r="L398" s="1"/>
      <c r="M398" s="1"/>
      <c r="N398" s="1"/>
    </row>
    <row r="399" spans="1:14" s="119" customFormat="1" ht="12.75" x14ac:dyDescent="0.2">
      <c r="A399" s="196"/>
      <c r="B399" s="197"/>
      <c r="C399" s="198"/>
      <c r="D399" s="199"/>
      <c r="E399" s="200"/>
      <c r="F399" s="90"/>
      <c r="H399" s="120"/>
      <c r="I399" s="1"/>
      <c r="J399" s="1"/>
      <c r="K399" s="1"/>
      <c r="L399" s="1"/>
      <c r="M399" s="1"/>
      <c r="N399" s="1"/>
    </row>
    <row r="400" spans="1:14" s="119" customFormat="1" ht="12.75" x14ac:dyDescent="0.2">
      <c r="A400" s="196"/>
      <c r="B400" s="197"/>
      <c r="C400" s="198"/>
      <c r="D400" s="199"/>
      <c r="E400" s="200"/>
      <c r="F400" s="90"/>
      <c r="H400" s="120"/>
      <c r="I400" s="1"/>
      <c r="J400" s="1"/>
      <c r="K400" s="1"/>
      <c r="L400" s="1"/>
      <c r="M400" s="1"/>
      <c r="N400" s="1"/>
    </row>
    <row r="401" spans="1:14" s="119" customFormat="1" ht="12.75" x14ac:dyDescent="0.2">
      <c r="A401" s="196"/>
      <c r="B401" s="197"/>
      <c r="C401" s="198"/>
      <c r="D401" s="199"/>
      <c r="E401" s="200"/>
      <c r="F401" s="90"/>
      <c r="H401" s="120"/>
      <c r="I401" s="1"/>
      <c r="J401" s="1"/>
      <c r="K401" s="1"/>
      <c r="L401" s="1"/>
      <c r="M401" s="1"/>
      <c r="N401" s="1"/>
    </row>
    <row r="402" spans="1:14" s="119" customFormat="1" ht="12.75" x14ac:dyDescent="0.2">
      <c r="A402" s="196"/>
      <c r="B402" s="197"/>
      <c r="C402" s="198"/>
      <c r="D402" s="199"/>
      <c r="E402" s="200"/>
      <c r="F402" s="90"/>
      <c r="H402" s="120"/>
      <c r="I402" s="1"/>
      <c r="J402" s="1"/>
      <c r="K402" s="1"/>
      <c r="L402" s="1"/>
      <c r="M402" s="1"/>
      <c r="N402" s="1"/>
    </row>
    <row r="403" spans="1:14" s="119" customFormat="1" ht="12.75" x14ac:dyDescent="0.2">
      <c r="A403" s="196"/>
      <c r="B403" s="197"/>
      <c r="C403" s="198"/>
      <c r="D403" s="199"/>
      <c r="E403" s="200"/>
      <c r="F403" s="90"/>
      <c r="H403" s="120"/>
      <c r="I403" s="1"/>
      <c r="J403" s="1"/>
      <c r="K403" s="1"/>
      <c r="L403" s="1"/>
      <c r="M403" s="1"/>
      <c r="N403" s="1"/>
    </row>
    <row r="404" spans="1:14" s="119" customFormat="1" ht="12.75" x14ac:dyDescent="0.2">
      <c r="A404" s="196"/>
      <c r="B404" s="197"/>
      <c r="C404" s="198"/>
      <c r="D404" s="199"/>
      <c r="E404" s="200"/>
      <c r="F404" s="90"/>
      <c r="H404" s="120"/>
      <c r="I404" s="1"/>
      <c r="J404" s="1"/>
      <c r="K404" s="1"/>
      <c r="L404" s="1"/>
      <c r="M404" s="1"/>
      <c r="N404" s="1"/>
    </row>
    <row r="405" spans="1:14" s="119" customFormat="1" ht="12.75" x14ac:dyDescent="0.2">
      <c r="A405" s="196"/>
      <c r="B405" s="197"/>
      <c r="C405" s="198"/>
      <c r="D405" s="199"/>
      <c r="E405" s="200"/>
      <c r="F405" s="90"/>
      <c r="H405" s="120"/>
      <c r="I405" s="1"/>
      <c r="J405" s="1"/>
      <c r="K405" s="1"/>
      <c r="L405" s="1"/>
      <c r="M405" s="1"/>
      <c r="N405" s="1"/>
    </row>
    <row r="406" spans="1:14" s="119" customFormat="1" ht="12.75" x14ac:dyDescent="0.2">
      <c r="A406" s="196"/>
      <c r="B406" s="197"/>
      <c r="C406" s="198"/>
      <c r="D406" s="199"/>
      <c r="E406" s="200"/>
      <c r="F406" s="90"/>
      <c r="H406" s="120"/>
      <c r="I406" s="1"/>
      <c r="J406" s="1"/>
      <c r="K406" s="1"/>
      <c r="L406" s="1"/>
      <c r="M406" s="1"/>
      <c r="N406" s="1"/>
    </row>
    <row r="407" spans="1:14" s="119" customFormat="1" ht="12.75" x14ac:dyDescent="0.2">
      <c r="A407" s="196"/>
      <c r="B407" s="197"/>
      <c r="C407" s="198"/>
      <c r="D407" s="199"/>
      <c r="E407" s="200"/>
      <c r="F407" s="90"/>
      <c r="H407" s="120"/>
      <c r="I407" s="1"/>
      <c r="J407" s="1"/>
      <c r="K407" s="1"/>
      <c r="L407" s="1"/>
      <c r="M407" s="1"/>
      <c r="N407" s="1"/>
    </row>
    <row r="408" spans="1:14" s="119" customFormat="1" ht="12.75" x14ac:dyDescent="0.2">
      <c r="A408" s="196"/>
      <c r="B408" s="197"/>
      <c r="C408" s="198"/>
      <c r="D408" s="199"/>
      <c r="E408" s="200"/>
      <c r="F408" s="90"/>
      <c r="H408" s="120"/>
      <c r="I408" s="1"/>
      <c r="J408" s="1"/>
      <c r="K408" s="1"/>
      <c r="L408" s="1"/>
      <c r="M408" s="1"/>
      <c r="N408" s="1"/>
    </row>
    <row r="409" spans="1:14" s="119" customFormat="1" ht="12.75" x14ac:dyDescent="0.2">
      <c r="A409" s="196"/>
      <c r="B409" s="197"/>
      <c r="C409" s="198"/>
      <c r="D409" s="199"/>
      <c r="E409" s="200"/>
      <c r="F409" s="90"/>
      <c r="H409" s="120"/>
      <c r="I409" s="1"/>
      <c r="J409" s="1"/>
      <c r="K409" s="1"/>
      <c r="L409" s="1"/>
      <c r="M409" s="1"/>
      <c r="N409" s="1"/>
    </row>
    <row r="410" spans="1:14" s="119" customFormat="1" ht="12.75" x14ac:dyDescent="0.2">
      <c r="A410" s="196"/>
      <c r="B410" s="197"/>
      <c r="C410" s="198"/>
      <c r="D410" s="199"/>
      <c r="E410" s="200"/>
      <c r="F410" s="90"/>
      <c r="H410" s="120"/>
      <c r="I410" s="1"/>
      <c r="J410" s="1"/>
      <c r="K410" s="1"/>
      <c r="L410" s="1"/>
      <c r="M410" s="1"/>
      <c r="N410" s="1"/>
    </row>
    <row r="411" spans="1:14" s="119" customFormat="1" ht="12.75" x14ac:dyDescent="0.2">
      <c r="A411" s="196"/>
      <c r="B411" s="197"/>
      <c r="C411" s="198"/>
      <c r="D411" s="199"/>
      <c r="E411" s="200"/>
      <c r="F411" s="90"/>
      <c r="H411" s="120"/>
      <c r="I411" s="1"/>
      <c r="J411" s="1"/>
      <c r="K411" s="1"/>
      <c r="L411" s="1"/>
      <c r="M411" s="1"/>
      <c r="N411" s="1"/>
    </row>
    <row r="412" spans="1:14" s="119" customFormat="1" ht="12.75" x14ac:dyDescent="0.2">
      <c r="A412" s="196"/>
      <c r="B412" s="197"/>
      <c r="C412" s="198"/>
      <c r="D412" s="199"/>
      <c r="E412" s="200"/>
      <c r="F412" s="90"/>
      <c r="H412" s="120"/>
      <c r="I412" s="1"/>
      <c r="J412" s="1"/>
      <c r="K412" s="1"/>
      <c r="L412" s="1"/>
      <c r="M412" s="1"/>
      <c r="N412" s="1"/>
    </row>
    <row r="413" spans="1:14" s="119" customFormat="1" ht="12.75" x14ac:dyDescent="0.2">
      <c r="A413" s="196"/>
      <c r="B413" s="197"/>
      <c r="C413" s="198"/>
      <c r="D413" s="199"/>
      <c r="E413" s="200"/>
      <c r="F413" s="90"/>
      <c r="H413" s="120"/>
      <c r="I413" s="1"/>
      <c r="J413" s="1"/>
      <c r="K413" s="1"/>
      <c r="L413" s="1"/>
      <c r="M413" s="1"/>
      <c r="N413" s="1"/>
    </row>
    <row r="414" spans="1:14" s="119" customFormat="1" ht="12.75" x14ac:dyDescent="0.2">
      <c r="A414" s="196"/>
      <c r="B414" s="197"/>
      <c r="C414" s="198"/>
      <c r="D414" s="199"/>
      <c r="E414" s="200"/>
      <c r="F414" s="90"/>
      <c r="H414" s="120"/>
      <c r="I414" s="1"/>
      <c r="J414" s="1"/>
      <c r="K414" s="1"/>
      <c r="L414" s="1"/>
      <c r="M414" s="1"/>
      <c r="N414" s="1"/>
    </row>
    <row r="415" spans="1:14" s="119" customFormat="1" ht="12.75" x14ac:dyDescent="0.2">
      <c r="A415" s="196"/>
      <c r="B415" s="197"/>
      <c r="C415" s="198"/>
      <c r="D415" s="199"/>
      <c r="E415" s="200"/>
      <c r="F415" s="90"/>
      <c r="H415" s="120"/>
      <c r="I415" s="1"/>
      <c r="J415" s="1"/>
      <c r="K415" s="1"/>
      <c r="L415" s="1"/>
      <c r="M415" s="1"/>
      <c r="N415" s="1"/>
    </row>
    <row r="416" spans="1:14" s="119" customFormat="1" ht="12.75" x14ac:dyDescent="0.2">
      <c r="A416" s="196"/>
      <c r="B416" s="197"/>
      <c r="C416" s="198"/>
      <c r="D416" s="199"/>
      <c r="E416" s="200"/>
      <c r="F416" s="90"/>
      <c r="H416" s="120"/>
      <c r="I416" s="1"/>
      <c r="J416" s="1"/>
      <c r="K416" s="1"/>
      <c r="L416" s="1"/>
      <c r="M416" s="1"/>
      <c r="N416" s="1"/>
    </row>
    <row r="417" spans="1:14" s="119" customFormat="1" ht="12.75" x14ac:dyDescent="0.2">
      <c r="A417" s="196"/>
      <c r="B417" s="197"/>
      <c r="C417" s="198"/>
      <c r="D417" s="199"/>
      <c r="E417" s="200"/>
      <c r="F417" s="90"/>
      <c r="H417" s="120"/>
      <c r="I417" s="1"/>
      <c r="J417" s="1"/>
      <c r="K417" s="1"/>
      <c r="L417" s="1"/>
      <c r="M417" s="1"/>
      <c r="N417" s="1"/>
    </row>
    <row r="418" spans="1:14" s="119" customFormat="1" ht="12.75" x14ac:dyDescent="0.2">
      <c r="A418" s="196"/>
      <c r="B418" s="197"/>
      <c r="C418" s="198"/>
      <c r="D418" s="199"/>
      <c r="E418" s="200"/>
      <c r="F418" s="90"/>
      <c r="H418" s="120"/>
      <c r="I418" s="1"/>
      <c r="J418" s="1"/>
      <c r="K418" s="1"/>
      <c r="L418" s="1"/>
      <c r="M418" s="1"/>
      <c r="N418" s="1"/>
    </row>
    <row r="419" spans="1:14" s="119" customFormat="1" ht="12.75" x14ac:dyDescent="0.2">
      <c r="A419" s="196"/>
      <c r="B419" s="197"/>
      <c r="C419" s="198"/>
      <c r="D419" s="199"/>
      <c r="E419" s="200"/>
      <c r="F419" s="90"/>
      <c r="H419" s="120"/>
      <c r="I419" s="1"/>
      <c r="J419" s="1"/>
      <c r="K419" s="1"/>
      <c r="L419" s="1"/>
      <c r="M419" s="1"/>
      <c r="N419" s="1"/>
    </row>
    <row r="420" spans="1:14" s="119" customFormat="1" ht="12.75" x14ac:dyDescent="0.2">
      <c r="A420" s="196"/>
      <c r="B420" s="197"/>
      <c r="C420" s="198"/>
      <c r="D420" s="199"/>
      <c r="E420" s="200"/>
      <c r="F420" s="90"/>
      <c r="H420" s="120"/>
      <c r="I420" s="1"/>
      <c r="J420" s="1"/>
      <c r="K420" s="1"/>
      <c r="L420" s="1"/>
      <c r="M420" s="1"/>
      <c r="N420" s="1"/>
    </row>
    <row r="421" spans="1:14" s="119" customFormat="1" ht="12.75" x14ac:dyDescent="0.2">
      <c r="A421" s="196"/>
      <c r="B421" s="197"/>
      <c r="C421" s="198"/>
      <c r="D421" s="199"/>
      <c r="E421" s="200"/>
      <c r="F421" s="90"/>
      <c r="H421" s="120"/>
      <c r="I421" s="1"/>
      <c r="J421" s="1"/>
      <c r="K421" s="1"/>
      <c r="L421" s="1"/>
      <c r="M421" s="1"/>
      <c r="N421" s="1"/>
    </row>
    <row r="422" spans="1:14" s="119" customFormat="1" ht="12.75" x14ac:dyDescent="0.2">
      <c r="A422" s="196"/>
      <c r="B422" s="197"/>
      <c r="C422" s="198"/>
      <c r="D422" s="199"/>
      <c r="E422" s="200"/>
      <c r="F422" s="90"/>
      <c r="H422" s="120"/>
      <c r="I422" s="1"/>
      <c r="J422" s="1"/>
      <c r="K422" s="1"/>
      <c r="L422" s="1"/>
      <c r="M422" s="1"/>
      <c r="N422" s="1"/>
    </row>
    <row r="423" spans="1:14" s="119" customFormat="1" ht="12.75" x14ac:dyDescent="0.2">
      <c r="A423" s="196"/>
      <c r="B423" s="197"/>
      <c r="C423" s="198"/>
      <c r="D423" s="199"/>
      <c r="E423" s="200"/>
      <c r="F423" s="90"/>
      <c r="H423" s="120"/>
      <c r="I423" s="1"/>
      <c r="J423" s="1"/>
      <c r="K423" s="1"/>
      <c r="L423" s="1"/>
      <c r="M423" s="1"/>
      <c r="N423" s="1"/>
    </row>
    <row r="424" spans="1:14" s="119" customFormat="1" ht="12.75" x14ac:dyDescent="0.2">
      <c r="A424" s="196"/>
      <c r="B424" s="197"/>
      <c r="C424" s="198"/>
      <c r="D424" s="199"/>
      <c r="E424" s="200"/>
      <c r="F424" s="90"/>
      <c r="H424" s="120"/>
      <c r="I424" s="1"/>
      <c r="J424" s="1"/>
      <c r="K424" s="1"/>
      <c r="L424" s="1"/>
      <c r="M424" s="1"/>
      <c r="N424" s="1"/>
    </row>
    <row r="425" spans="1:14" s="119" customFormat="1" ht="12.75" x14ac:dyDescent="0.2">
      <c r="A425" s="196"/>
      <c r="B425" s="197"/>
      <c r="C425" s="198"/>
      <c r="D425" s="199"/>
      <c r="E425" s="200"/>
      <c r="F425" s="90"/>
      <c r="H425" s="120"/>
      <c r="I425" s="1"/>
      <c r="J425" s="1"/>
      <c r="K425" s="1"/>
      <c r="L425" s="1"/>
      <c r="M425" s="1"/>
      <c r="N425" s="1"/>
    </row>
    <row r="426" spans="1:14" s="119" customFormat="1" ht="12.75" x14ac:dyDescent="0.2">
      <c r="A426" s="196"/>
      <c r="B426" s="197"/>
      <c r="C426" s="198"/>
      <c r="D426" s="199"/>
      <c r="E426" s="200"/>
      <c r="F426" s="90"/>
      <c r="H426" s="120"/>
      <c r="I426" s="1"/>
      <c r="J426" s="1"/>
      <c r="K426" s="1"/>
      <c r="L426" s="1"/>
      <c r="M426" s="1"/>
      <c r="N426" s="1"/>
    </row>
    <row r="427" spans="1:14" s="119" customFormat="1" ht="12.75" x14ac:dyDescent="0.2">
      <c r="A427" s="196"/>
      <c r="B427" s="197"/>
      <c r="C427" s="198"/>
      <c r="D427" s="199"/>
      <c r="E427" s="200"/>
      <c r="F427" s="90"/>
      <c r="H427" s="120"/>
      <c r="I427" s="1"/>
      <c r="J427" s="1"/>
      <c r="K427" s="1"/>
      <c r="L427" s="1"/>
      <c r="M427" s="1"/>
      <c r="N427" s="1"/>
    </row>
    <row r="428" spans="1:14" s="119" customFormat="1" ht="12.75" x14ac:dyDescent="0.2">
      <c r="A428" s="196"/>
      <c r="B428" s="197"/>
      <c r="C428" s="198"/>
      <c r="D428" s="199"/>
      <c r="E428" s="200"/>
      <c r="F428" s="90"/>
      <c r="H428" s="120"/>
      <c r="I428" s="1"/>
      <c r="J428" s="1"/>
      <c r="K428" s="1"/>
      <c r="L428" s="1"/>
      <c r="M428" s="1"/>
      <c r="N428" s="1"/>
    </row>
    <row r="429" spans="1:14" s="119" customFormat="1" ht="12.75" x14ac:dyDescent="0.2">
      <c r="A429" s="196"/>
      <c r="B429" s="197"/>
      <c r="C429" s="198"/>
      <c r="D429" s="199"/>
      <c r="E429" s="200"/>
      <c r="F429" s="90"/>
      <c r="H429" s="120"/>
      <c r="I429" s="1"/>
      <c r="J429" s="1"/>
      <c r="K429" s="1"/>
      <c r="L429" s="1"/>
      <c r="M429" s="1"/>
      <c r="N429" s="1"/>
    </row>
    <row r="430" spans="1:14" s="119" customFormat="1" ht="12.75" x14ac:dyDescent="0.2">
      <c r="A430" s="196"/>
      <c r="B430" s="197"/>
      <c r="C430" s="198"/>
      <c r="D430" s="199"/>
      <c r="E430" s="200"/>
      <c r="F430" s="90"/>
      <c r="H430" s="120"/>
      <c r="I430" s="1"/>
      <c r="J430" s="1"/>
      <c r="K430" s="1"/>
      <c r="L430" s="1"/>
      <c r="M430" s="1"/>
      <c r="N430" s="1"/>
    </row>
    <row r="431" spans="1:14" s="119" customFormat="1" ht="12.75" x14ac:dyDescent="0.2">
      <c r="A431" s="196"/>
      <c r="B431" s="197"/>
      <c r="C431" s="198"/>
      <c r="D431" s="199"/>
      <c r="E431" s="200"/>
      <c r="F431" s="90"/>
      <c r="H431" s="120"/>
      <c r="I431" s="1"/>
      <c r="J431" s="1"/>
      <c r="K431" s="1"/>
      <c r="L431" s="1"/>
      <c r="M431" s="1"/>
      <c r="N431" s="1"/>
    </row>
    <row r="432" spans="1:14" s="119" customFormat="1" ht="12.75" x14ac:dyDescent="0.2">
      <c r="A432" s="196"/>
      <c r="B432" s="197"/>
      <c r="C432" s="198"/>
      <c r="D432" s="199"/>
      <c r="E432" s="200"/>
      <c r="F432" s="90"/>
      <c r="H432" s="120"/>
      <c r="I432" s="1"/>
      <c r="J432" s="1"/>
      <c r="K432" s="1"/>
      <c r="L432" s="1"/>
      <c r="M432" s="1"/>
      <c r="N432" s="1"/>
    </row>
    <row r="433" spans="1:14" s="119" customFormat="1" ht="12.75" x14ac:dyDescent="0.2">
      <c r="A433" s="196"/>
      <c r="B433" s="197"/>
      <c r="C433" s="198"/>
      <c r="D433" s="199"/>
      <c r="E433" s="200"/>
      <c r="F433" s="90"/>
      <c r="H433" s="120"/>
      <c r="I433" s="1"/>
      <c r="J433" s="1"/>
      <c r="K433" s="1"/>
      <c r="L433" s="1"/>
      <c r="M433" s="1"/>
      <c r="N433" s="1"/>
    </row>
    <row r="434" spans="1:14" s="119" customFormat="1" ht="12.75" x14ac:dyDescent="0.2">
      <c r="A434" s="196"/>
      <c r="B434" s="197"/>
      <c r="C434" s="198"/>
      <c r="D434" s="199"/>
      <c r="E434" s="200"/>
      <c r="F434" s="90"/>
      <c r="H434" s="120"/>
      <c r="I434" s="1"/>
      <c r="J434" s="1"/>
      <c r="K434" s="1"/>
      <c r="L434" s="1"/>
      <c r="M434" s="1"/>
      <c r="N434" s="1"/>
    </row>
    <row r="435" spans="1:14" s="119" customFormat="1" ht="12.75" x14ac:dyDescent="0.2">
      <c r="A435" s="196"/>
      <c r="B435" s="197"/>
      <c r="C435" s="198"/>
      <c r="D435" s="199"/>
      <c r="E435" s="200"/>
      <c r="F435" s="90"/>
      <c r="H435" s="120"/>
      <c r="I435" s="1"/>
      <c r="J435" s="1"/>
      <c r="K435" s="1"/>
      <c r="L435" s="1"/>
      <c r="M435" s="1"/>
      <c r="N435" s="1"/>
    </row>
    <row r="436" spans="1:14" s="119" customFormat="1" ht="12.75" x14ac:dyDescent="0.2">
      <c r="A436" s="196"/>
      <c r="B436" s="197"/>
      <c r="C436" s="198"/>
      <c r="D436" s="199"/>
      <c r="E436" s="200"/>
      <c r="F436" s="90"/>
      <c r="H436" s="120"/>
      <c r="I436" s="1"/>
      <c r="J436" s="1"/>
      <c r="K436" s="1"/>
      <c r="L436" s="1"/>
      <c r="M436" s="1"/>
      <c r="N436" s="1"/>
    </row>
    <row r="437" spans="1:14" s="119" customFormat="1" ht="12.75" x14ac:dyDescent="0.2">
      <c r="A437" s="196"/>
      <c r="B437" s="197"/>
      <c r="C437" s="198"/>
      <c r="D437" s="199"/>
      <c r="E437" s="200"/>
      <c r="F437" s="90"/>
      <c r="H437" s="120"/>
      <c r="I437" s="1"/>
      <c r="J437" s="1"/>
      <c r="K437" s="1"/>
      <c r="L437" s="1"/>
      <c r="M437" s="1"/>
      <c r="N437" s="1"/>
    </row>
    <row r="438" spans="1:14" s="119" customFormat="1" ht="12.75" x14ac:dyDescent="0.2">
      <c r="A438" s="196"/>
      <c r="B438" s="197"/>
      <c r="C438" s="198"/>
      <c r="D438" s="199"/>
      <c r="E438" s="200"/>
      <c r="F438" s="90"/>
      <c r="H438" s="120"/>
      <c r="I438" s="1"/>
      <c r="J438" s="1"/>
      <c r="K438" s="1"/>
      <c r="L438" s="1"/>
      <c r="M438" s="1"/>
      <c r="N438" s="1"/>
    </row>
    <row r="439" spans="1:14" s="119" customFormat="1" ht="12.75" x14ac:dyDescent="0.2">
      <c r="A439" s="196"/>
      <c r="B439" s="197"/>
      <c r="C439" s="198"/>
      <c r="D439" s="199"/>
      <c r="E439" s="200"/>
      <c r="F439" s="90"/>
      <c r="H439" s="120"/>
      <c r="I439" s="1"/>
      <c r="J439" s="1"/>
      <c r="K439" s="1"/>
      <c r="L439" s="1"/>
      <c r="M439" s="1"/>
      <c r="N439" s="1"/>
    </row>
    <row r="440" spans="1:14" s="119" customFormat="1" ht="12.75" x14ac:dyDescent="0.2">
      <c r="A440" s="196"/>
      <c r="B440" s="197"/>
      <c r="C440" s="198"/>
      <c r="D440" s="199"/>
      <c r="E440" s="200"/>
      <c r="F440" s="90"/>
      <c r="H440" s="120"/>
      <c r="I440" s="1"/>
      <c r="J440" s="1"/>
      <c r="K440" s="1"/>
      <c r="L440" s="1"/>
      <c r="M440" s="1"/>
      <c r="N440" s="1"/>
    </row>
    <row r="441" spans="1:14" s="119" customFormat="1" ht="12.75" x14ac:dyDescent="0.2">
      <c r="A441" s="196"/>
      <c r="B441" s="197"/>
      <c r="C441" s="198"/>
      <c r="D441" s="199"/>
      <c r="E441" s="200"/>
      <c r="F441" s="90"/>
      <c r="H441" s="120"/>
      <c r="I441" s="1"/>
      <c r="J441" s="1"/>
      <c r="K441" s="1"/>
      <c r="L441" s="1"/>
      <c r="M441" s="1"/>
      <c r="N441" s="1"/>
    </row>
    <row r="442" spans="1:14" s="119" customFormat="1" ht="12.75" x14ac:dyDescent="0.2">
      <c r="A442" s="196"/>
      <c r="B442" s="197"/>
      <c r="C442" s="198"/>
      <c r="D442" s="199"/>
      <c r="E442" s="200"/>
      <c r="F442" s="90"/>
      <c r="H442" s="120"/>
      <c r="I442" s="1"/>
      <c r="J442" s="1"/>
      <c r="K442" s="1"/>
      <c r="L442" s="1"/>
      <c r="M442" s="1"/>
      <c r="N442" s="1"/>
    </row>
    <row r="443" spans="1:14" s="119" customFormat="1" ht="12.75" x14ac:dyDescent="0.2">
      <c r="A443" s="196"/>
      <c r="B443" s="197"/>
      <c r="C443" s="198"/>
      <c r="D443" s="199"/>
      <c r="E443" s="200"/>
      <c r="F443" s="90"/>
      <c r="H443" s="120"/>
      <c r="I443" s="1"/>
      <c r="J443" s="1"/>
      <c r="K443" s="1"/>
      <c r="L443" s="1"/>
      <c r="M443" s="1"/>
      <c r="N443" s="1"/>
    </row>
    <row r="444" spans="1:14" s="119" customFormat="1" ht="12.75" x14ac:dyDescent="0.2">
      <c r="A444" s="196"/>
      <c r="B444" s="197"/>
      <c r="C444" s="198"/>
      <c r="D444" s="199"/>
      <c r="E444" s="200"/>
      <c r="F444" s="90"/>
      <c r="H444" s="120"/>
      <c r="I444" s="1"/>
      <c r="J444" s="1"/>
      <c r="K444" s="1"/>
      <c r="L444" s="1"/>
      <c r="M444" s="1"/>
      <c r="N444" s="1"/>
    </row>
    <row r="445" spans="1:14" s="119" customFormat="1" ht="12.75" x14ac:dyDescent="0.2">
      <c r="A445" s="196"/>
      <c r="B445" s="197"/>
      <c r="C445" s="198"/>
      <c r="D445" s="199"/>
      <c r="E445" s="200"/>
      <c r="F445" s="90"/>
      <c r="H445" s="120"/>
      <c r="I445" s="1"/>
      <c r="J445" s="1"/>
      <c r="K445" s="1"/>
      <c r="L445" s="1"/>
      <c r="M445" s="1"/>
      <c r="N445" s="1"/>
    </row>
    <row r="446" spans="1:14" s="119" customFormat="1" ht="12.75" x14ac:dyDescent="0.2">
      <c r="A446" s="196"/>
      <c r="B446" s="197"/>
      <c r="C446" s="198"/>
      <c r="D446" s="199"/>
      <c r="E446" s="200"/>
      <c r="F446" s="90"/>
      <c r="H446" s="120"/>
      <c r="I446" s="1"/>
      <c r="J446" s="1"/>
      <c r="K446" s="1"/>
      <c r="L446" s="1"/>
      <c r="M446" s="1"/>
      <c r="N446" s="1"/>
    </row>
    <row r="447" spans="1:14" s="119" customFormat="1" ht="12.75" x14ac:dyDescent="0.2">
      <c r="A447" s="196"/>
      <c r="B447" s="197"/>
      <c r="C447" s="198"/>
      <c r="D447" s="199"/>
      <c r="E447" s="200"/>
      <c r="F447" s="90"/>
      <c r="H447" s="120"/>
      <c r="I447" s="1"/>
      <c r="J447" s="1"/>
      <c r="K447" s="1"/>
      <c r="L447" s="1"/>
      <c r="M447" s="1"/>
      <c r="N447" s="1"/>
    </row>
    <row r="448" spans="1:14" s="119" customFormat="1" ht="12.75" x14ac:dyDescent="0.2">
      <c r="A448" s="196"/>
      <c r="B448" s="197"/>
      <c r="C448" s="198"/>
      <c r="D448" s="199"/>
      <c r="E448" s="200"/>
      <c r="F448" s="90"/>
      <c r="H448" s="120"/>
      <c r="I448" s="1"/>
      <c r="J448" s="1"/>
      <c r="K448" s="1"/>
      <c r="L448" s="1"/>
      <c r="M448" s="1"/>
      <c r="N448" s="1"/>
    </row>
    <row r="449" spans="1:14" s="119" customFormat="1" ht="12.75" x14ac:dyDescent="0.2">
      <c r="A449" s="196"/>
      <c r="B449" s="197"/>
      <c r="C449" s="198"/>
      <c r="D449" s="199"/>
      <c r="E449" s="200"/>
      <c r="F449" s="90"/>
      <c r="H449" s="120"/>
      <c r="I449" s="1"/>
      <c r="J449" s="1"/>
      <c r="K449" s="1"/>
      <c r="L449" s="1"/>
      <c r="M449" s="1"/>
      <c r="N449" s="1"/>
    </row>
    <row r="450" spans="1:14" s="119" customFormat="1" ht="12.75" x14ac:dyDescent="0.2">
      <c r="A450" s="196"/>
      <c r="B450" s="197"/>
      <c r="C450" s="198"/>
      <c r="D450" s="199"/>
      <c r="E450" s="200"/>
      <c r="F450" s="90"/>
      <c r="H450" s="120"/>
      <c r="I450" s="1"/>
      <c r="J450" s="1"/>
      <c r="K450" s="1"/>
      <c r="L450" s="1"/>
      <c r="M450" s="1"/>
      <c r="N450" s="1"/>
    </row>
    <row r="451" spans="1:14" s="119" customFormat="1" ht="12.75" x14ac:dyDescent="0.2">
      <c r="A451" s="196"/>
      <c r="B451" s="197"/>
      <c r="C451" s="198"/>
      <c r="D451" s="199"/>
      <c r="E451" s="200"/>
      <c r="F451" s="90"/>
      <c r="H451" s="120"/>
      <c r="I451" s="1"/>
      <c r="J451" s="1"/>
      <c r="K451" s="1"/>
      <c r="L451" s="1"/>
      <c r="M451" s="1"/>
      <c r="N451" s="1"/>
    </row>
    <row r="452" spans="1:14" s="119" customFormat="1" ht="12.75" x14ac:dyDescent="0.2">
      <c r="A452" s="196"/>
      <c r="B452" s="197"/>
      <c r="C452" s="198"/>
      <c r="D452" s="199"/>
      <c r="E452" s="200"/>
      <c r="F452" s="90"/>
      <c r="H452" s="120"/>
      <c r="I452" s="1"/>
      <c r="J452" s="1"/>
      <c r="K452" s="1"/>
      <c r="L452" s="1"/>
      <c r="M452" s="1"/>
      <c r="N452" s="1"/>
    </row>
    <row r="453" spans="1:14" s="119" customFormat="1" ht="12.75" x14ac:dyDescent="0.2">
      <c r="A453" s="196"/>
      <c r="B453" s="197"/>
      <c r="C453" s="198"/>
      <c r="D453" s="199"/>
      <c r="E453" s="200"/>
      <c r="F453" s="90"/>
      <c r="H453" s="120"/>
      <c r="I453" s="1"/>
      <c r="J453" s="1"/>
      <c r="K453" s="1"/>
      <c r="L453" s="1"/>
      <c r="M453" s="1"/>
      <c r="N453" s="1"/>
    </row>
    <row r="454" spans="1:14" s="119" customFormat="1" ht="12.75" x14ac:dyDescent="0.2">
      <c r="A454" s="196"/>
      <c r="B454" s="197"/>
      <c r="C454" s="198"/>
      <c r="D454" s="199"/>
      <c r="E454" s="200"/>
      <c r="F454" s="90"/>
      <c r="H454" s="120"/>
      <c r="I454" s="1"/>
      <c r="J454" s="1"/>
      <c r="K454" s="1"/>
      <c r="L454" s="1"/>
      <c r="M454" s="1"/>
      <c r="N454" s="1"/>
    </row>
    <row r="455" spans="1:14" s="119" customFormat="1" ht="12.75" x14ac:dyDescent="0.2">
      <c r="A455" s="196"/>
      <c r="B455" s="197"/>
      <c r="C455" s="198"/>
      <c r="D455" s="199"/>
      <c r="E455" s="200"/>
      <c r="F455" s="90"/>
      <c r="H455" s="120"/>
      <c r="I455" s="1"/>
      <c r="J455" s="1"/>
      <c r="K455" s="1"/>
      <c r="L455" s="1"/>
      <c r="M455" s="1"/>
      <c r="N455" s="1"/>
    </row>
    <row r="456" spans="1:14" s="119" customFormat="1" ht="12.75" x14ac:dyDescent="0.2">
      <c r="A456" s="196"/>
      <c r="B456" s="197"/>
      <c r="C456" s="198"/>
      <c r="D456" s="199"/>
      <c r="E456" s="200"/>
      <c r="F456" s="90"/>
      <c r="H456" s="120"/>
      <c r="I456" s="1"/>
      <c r="J456" s="1"/>
      <c r="K456" s="1"/>
      <c r="L456" s="1"/>
      <c r="M456" s="1"/>
      <c r="N456" s="1"/>
    </row>
    <row r="457" spans="1:14" s="119" customFormat="1" ht="12.75" x14ac:dyDescent="0.2">
      <c r="A457" s="196"/>
      <c r="B457" s="197"/>
      <c r="C457" s="198"/>
      <c r="D457" s="199"/>
      <c r="E457" s="200"/>
      <c r="F457" s="90"/>
      <c r="H457" s="120"/>
      <c r="I457" s="1"/>
      <c r="J457" s="1"/>
      <c r="K457" s="1"/>
      <c r="L457" s="1"/>
      <c r="M457" s="1"/>
      <c r="N457" s="1"/>
    </row>
    <row r="458" spans="1:14" s="119" customFormat="1" ht="12.75" x14ac:dyDescent="0.2">
      <c r="A458" s="196"/>
      <c r="B458" s="197"/>
      <c r="C458" s="198"/>
      <c r="D458" s="199"/>
      <c r="E458" s="200"/>
      <c r="F458" s="90"/>
      <c r="H458" s="120"/>
      <c r="I458" s="1"/>
      <c r="J458" s="1"/>
      <c r="K458" s="1"/>
      <c r="L458" s="1"/>
      <c r="M458" s="1"/>
      <c r="N458" s="1"/>
    </row>
    <row r="459" spans="1:14" s="119" customFormat="1" ht="12.75" x14ac:dyDescent="0.2">
      <c r="A459" s="196"/>
      <c r="B459" s="197"/>
      <c r="C459" s="198"/>
      <c r="D459" s="199"/>
      <c r="E459" s="200"/>
      <c r="F459" s="90"/>
      <c r="H459" s="120"/>
      <c r="I459" s="1"/>
      <c r="J459" s="1"/>
      <c r="K459" s="1"/>
      <c r="L459" s="1"/>
      <c r="M459" s="1"/>
      <c r="N459" s="1"/>
    </row>
    <row r="460" spans="1:14" s="119" customFormat="1" ht="12.75" x14ac:dyDescent="0.2">
      <c r="A460" s="196"/>
      <c r="B460" s="197"/>
      <c r="C460" s="198"/>
      <c r="D460" s="199"/>
      <c r="E460" s="200"/>
      <c r="F460" s="90"/>
      <c r="H460" s="120"/>
      <c r="I460" s="1"/>
      <c r="J460" s="1"/>
      <c r="K460" s="1"/>
      <c r="L460" s="1"/>
      <c r="M460" s="1"/>
      <c r="N460" s="1"/>
    </row>
    <row r="461" spans="1:14" s="119" customFormat="1" ht="12.75" x14ac:dyDescent="0.2">
      <c r="A461" s="196"/>
      <c r="B461" s="197"/>
      <c r="C461" s="198"/>
      <c r="D461" s="199"/>
      <c r="E461" s="200"/>
      <c r="F461" s="90"/>
      <c r="H461" s="120"/>
      <c r="I461" s="1"/>
      <c r="J461" s="1"/>
      <c r="K461" s="1"/>
      <c r="L461" s="1"/>
      <c r="M461" s="1"/>
      <c r="N461" s="1"/>
    </row>
    <row r="462" spans="1:14" s="119" customFormat="1" ht="12.75" x14ac:dyDescent="0.2">
      <c r="A462" s="196"/>
      <c r="B462" s="197"/>
      <c r="C462" s="198"/>
      <c r="D462" s="199"/>
      <c r="E462" s="200"/>
      <c r="F462" s="90"/>
      <c r="H462" s="120"/>
      <c r="I462" s="1"/>
      <c r="J462" s="1"/>
      <c r="K462" s="1"/>
      <c r="L462" s="1"/>
      <c r="M462" s="1"/>
      <c r="N462" s="1"/>
    </row>
    <row r="463" spans="1:14" s="119" customFormat="1" ht="12.75" x14ac:dyDescent="0.2">
      <c r="A463" s="196"/>
      <c r="B463" s="197"/>
      <c r="C463" s="198"/>
      <c r="D463" s="199"/>
      <c r="E463" s="200"/>
      <c r="F463" s="90"/>
      <c r="H463" s="120"/>
      <c r="I463" s="1"/>
      <c r="J463" s="1"/>
      <c r="K463" s="1"/>
      <c r="L463" s="1"/>
      <c r="M463" s="1"/>
      <c r="N463" s="1"/>
    </row>
    <row r="464" spans="1:14" s="119" customFormat="1" ht="12.75" x14ac:dyDescent="0.2">
      <c r="A464" s="196"/>
      <c r="B464" s="197"/>
      <c r="C464" s="198"/>
      <c r="D464" s="199"/>
      <c r="E464" s="200"/>
      <c r="F464" s="90"/>
      <c r="H464" s="120"/>
      <c r="I464" s="1"/>
      <c r="J464" s="1"/>
      <c r="K464" s="1"/>
      <c r="L464" s="1"/>
      <c r="M464" s="1"/>
      <c r="N464" s="1"/>
    </row>
    <row r="465" spans="1:14" s="119" customFormat="1" ht="12.75" x14ac:dyDescent="0.2">
      <c r="A465" s="196"/>
      <c r="B465" s="197"/>
      <c r="C465" s="198"/>
      <c r="D465" s="199"/>
      <c r="E465" s="200"/>
      <c r="F465" s="90"/>
      <c r="H465" s="120"/>
      <c r="I465" s="1"/>
      <c r="J465" s="1"/>
      <c r="K465" s="1"/>
      <c r="L465" s="1"/>
      <c r="M465" s="1"/>
      <c r="N465" s="1"/>
    </row>
    <row r="466" spans="1:14" s="119" customFormat="1" ht="12.75" x14ac:dyDescent="0.2">
      <c r="A466" s="196"/>
      <c r="B466" s="197"/>
      <c r="C466" s="198"/>
      <c r="D466" s="199"/>
      <c r="E466" s="200"/>
      <c r="F466" s="90"/>
      <c r="H466" s="120"/>
      <c r="I466" s="1"/>
      <c r="J466" s="1"/>
      <c r="K466" s="1"/>
      <c r="L466" s="1"/>
      <c r="M466" s="1"/>
      <c r="N466" s="1"/>
    </row>
    <row r="467" spans="1:14" s="119" customFormat="1" ht="12.75" x14ac:dyDescent="0.2">
      <c r="A467" s="196"/>
      <c r="B467" s="197"/>
      <c r="C467" s="198"/>
      <c r="D467" s="199"/>
      <c r="E467" s="200"/>
      <c r="F467" s="90"/>
      <c r="H467" s="120"/>
      <c r="I467" s="1"/>
      <c r="J467" s="1"/>
      <c r="K467" s="1"/>
      <c r="L467" s="1"/>
      <c r="M467" s="1"/>
      <c r="N467" s="1"/>
    </row>
    <row r="468" spans="1:14" s="119" customFormat="1" ht="12.75" x14ac:dyDescent="0.2">
      <c r="A468" s="196"/>
      <c r="B468" s="197"/>
      <c r="C468" s="198"/>
      <c r="D468" s="199"/>
      <c r="E468" s="200"/>
      <c r="F468" s="90"/>
      <c r="H468" s="120"/>
      <c r="I468" s="1"/>
      <c r="J468" s="1"/>
      <c r="K468" s="1"/>
      <c r="L468" s="1"/>
      <c r="M468" s="1"/>
      <c r="N468" s="1"/>
    </row>
    <row r="469" spans="1:14" s="119" customFormat="1" ht="12.75" x14ac:dyDescent="0.2">
      <c r="A469" s="196"/>
      <c r="B469" s="197"/>
      <c r="C469" s="198"/>
      <c r="D469" s="199"/>
      <c r="E469" s="200"/>
      <c r="F469" s="90"/>
      <c r="H469" s="120"/>
      <c r="I469" s="1"/>
      <c r="J469" s="1"/>
      <c r="K469" s="1"/>
      <c r="L469" s="1"/>
      <c r="M469" s="1"/>
      <c r="N469" s="1"/>
    </row>
    <row r="470" spans="1:14" s="119" customFormat="1" ht="12.75" x14ac:dyDescent="0.2">
      <c r="A470" s="196"/>
      <c r="B470" s="197"/>
      <c r="C470" s="198"/>
      <c r="D470" s="199"/>
      <c r="E470" s="200"/>
      <c r="F470" s="90"/>
      <c r="H470" s="120"/>
      <c r="I470" s="1"/>
      <c r="J470" s="1"/>
      <c r="K470" s="1"/>
      <c r="L470" s="1"/>
      <c r="M470" s="1"/>
      <c r="N470" s="1"/>
    </row>
    <row r="471" spans="1:14" s="119" customFormat="1" ht="12.75" x14ac:dyDescent="0.2">
      <c r="A471" s="196"/>
      <c r="B471" s="197"/>
      <c r="C471" s="198"/>
      <c r="D471" s="199"/>
      <c r="E471" s="200"/>
      <c r="F471" s="90"/>
      <c r="H471" s="120"/>
      <c r="I471" s="1"/>
      <c r="J471" s="1"/>
      <c r="K471" s="1"/>
      <c r="L471" s="1"/>
      <c r="M471" s="1"/>
      <c r="N471" s="1"/>
    </row>
    <row r="472" spans="1:14" s="119" customFormat="1" ht="12.75" x14ac:dyDescent="0.2">
      <c r="A472" s="196"/>
      <c r="B472" s="197"/>
      <c r="C472" s="198"/>
      <c r="D472" s="199"/>
      <c r="E472" s="200"/>
      <c r="F472" s="90"/>
      <c r="H472" s="120"/>
      <c r="I472" s="1"/>
      <c r="J472" s="1"/>
      <c r="K472" s="1"/>
      <c r="L472" s="1"/>
      <c r="M472" s="1"/>
      <c r="N472" s="1"/>
    </row>
    <row r="473" spans="1:14" s="119" customFormat="1" ht="12.75" x14ac:dyDescent="0.2">
      <c r="A473" s="196"/>
      <c r="B473" s="197"/>
      <c r="C473" s="198"/>
      <c r="D473" s="199"/>
      <c r="E473" s="200"/>
      <c r="F473" s="90"/>
      <c r="H473" s="120"/>
      <c r="I473" s="1"/>
      <c r="J473" s="1"/>
      <c r="K473" s="1"/>
      <c r="L473" s="1"/>
      <c r="M473" s="1"/>
      <c r="N473" s="1"/>
    </row>
    <row r="474" spans="1:14" s="119" customFormat="1" ht="12.75" x14ac:dyDescent="0.2">
      <c r="A474" s="196"/>
      <c r="B474" s="197"/>
      <c r="C474" s="198"/>
      <c r="D474" s="199"/>
      <c r="E474" s="200"/>
      <c r="F474" s="90"/>
      <c r="H474" s="120"/>
      <c r="I474" s="1"/>
      <c r="J474" s="1"/>
      <c r="K474" s="1"/>
      <c r="L474" s="1"/>
      <c r="M474" s="1"/>
      <c r="N474" s="1"/>
    </row>
    <row r="475" spans="1:14" s="119" customFormat="1" ht="12.75" x14ac:dyDescent="0.2">
      <c r="A475" s="196"/>
      <c r="B475" s="197"/>
      <c r="C475" s="198"/>
      <c r="D475" s="199"/>
      <c r="E475" s="200"/>
      <c r="F475" s="90"/>
      <c r="H475" s="120"/>
      <c r="I475" s="1"/>
      <c r="J475" s="1"/>
      <c r="K475" s="1"/>
      <c r="L475" s="1"/>
      <c r="M475" s="1"/>
      <c r="N475" s="1"/>
    </row>
    <row r="476" spans="1:14" s="119" customFormat="1" ht="12.75" x14ac:dyDescent="0.2">
      <c r="A476" s="196"/>
      <c r="B476" s="197"/>
      <c r="C476" s="198"/>
      <c r="D476" s="199"/>
      <c r="E476" s="200"/>
      <c r="F476" s="90"/>
      <c r="H476" s="120"/>
      <c r="I476" s="1"/>
      <c r="J476" s="1"/>
      <c r="K476" s="1"/>
      <c r="L476" s="1"/>
      <c r="M476" s="1"/>
      <c r="N476" s="1"/>
    </row>
    <row r="477" spans="1:14" s="119" customFormat="1" ht="12.75" x14ac:dyDescent="0.2">
      <c r="A477" s="196"/>
      <c r="B477" s="197"/>
      <c r="C477" s="198"/>
      <c r="D477" s="199"/>
      <c r="E477" s="200"/>
      <c r="F477" s="90"/>
      <c r="H477" s="120"/>
      <c r="I477" s="1"/>
      <c r="J477" s="1"/>
      <c r="K477" s="1"/>
      <c r="L477" s="1"/>
      <c r="M477" s="1"/>
      <c r="N477" s="1"/>
    </row>
    <row r="478" spans="1:14" s="119" customFormat="1" ht="12.75" x14ac:dyDescent="0.2">
      <c r="A478" s="196"/>
      <c r="B478" s="197"/>
      <c r="C478" s="198"/>
      <c r="D478" s="199"/>
      <c r="E478" s="200"/>
      <c r="F478" s="90"/>
      <c r="H478" s="120"/>
      <c r="I478" s="1"/>
      <c r="J478" s="1"/>
      <c r="K478" s="1"/>
      <c r="L478" s="1"/>
      <c r="M478" s="1"/>
      <c r="N478" s="1"/>
    </row>
    <row r="479" spans="1:14" s="119" customFormat="1" ht="12.75" x14ac:dyDescent="0.2">
      <c r="A479" s="196"/>
      <c r="B479" s="197"/>
      <c r="C479" s="198"/>
      <c r="D479" s="199"/>
      <c r="E479" s="200"/>
      <c r="F479" s="90"/>
      <c r="H479" s="120"/>
      <c r="I479" s="1"/>
      <c r="J479" s="1"/>
      <c r="K479" s="1"/>
      <c r="L479" s="1"/>
      <c r="M479" s="1"/>
      <c r="N479" s="1"/>
    </row>
    <row r="480" spans="1:14" s="119" customFormat="1" ht="12.75" x14ac:dyDescent="0.2">
      <c r="A480" s="196"/>
      <c r="B480" s="197"/>
      <c r="C480" s="198"/>
      <c r="D480" s="199"/>
      <c r="E480" s="200"/>
      <c r="F480" s="90"/>
      <c r="H480" s="120"/>
      <c r="I480" s="1"/>
      <c r="J480" s="1"/>
      <c r="K480" s="1"/>
      <c r="L480" s="1"/>
      <c r="M480" s="1"/>
      <c r="N480" s="1"/>
    </row>
    <row r="481" spans="1:14" s="119" customFormat="1" ht="12.75" x14ac:dyDescent="0.2">
      <c r="A481" s="196"/>
      <c r="B481" s="197"/>
      <c r="C481" s="198"/>
      <c r="D481" s="199"/>
      <c r="E481" s="200"/>
      <c r="F481" s="90"/>
      <c r="H481" s="120"/>
      <c r="I481" s="1"/>
      <c r="J481" s="1"/>
      <c r="K481" s="1"/>
      <c r="L481" s="1"/>
      <c r="M481" s="1"/>
      <c r="N481" s="1"/>
    </row>
    <row r="482" spans="1:14" s="119" customFormat="1" ht="12.75" x14ac:dyDescent="0.2">
      <c r="A482" s="196"/>
      <c r="B482" s="197"/>
      <c r="C482" s="198"/>
      <c r="D482" s="199"/>
      <c r="E482" s="200"/>
      <c r="F482" s="90"/>
      <c r="H482" s="120"/>
      <c r="I482" s="1"/>
      <c r="J482" s="1"/>
      <c r="K482" s="1"/>
      <c r="L482" s="1"/>
      <c r="M482" s="1"/>
      <c r="N482" s="1"/>
    </row>
    <row r="483" spans="1:14" s="119" customFormat="1" ht="12.75" x14ac:dyDescent="0.2">
      <c r="A483" s="196"/>
      <c r="B483" s="197"/>
      <c r="C483" s="198"/>
      <c r="D483" s="199"/>
      <c r="E483" s="200"/>
      <c r="F483" s="90"/>
      <c r="H483" s="120"/>
      <c r="I483" s="1"/>
      <c r="J483" s="1"/>
      <c r="K483" s="1"/>
      <c r="L483" s="1"/>
      <c r="M483" s="1"/>
      <c r="N483" s="1"/>
    </row>
    <row r="484" spans="1:14" s="119" customFormat="1" ht="12.75" x14ac:dyDescent="0.2">
      <c r="A484" s="196"/>
      <c r="B484" s="197"/>
      <c r="C484" s="198"/>
      <c r="D484" s="199"/>
      <c r="E484" s="200"/>
      <c r="F484" s="90"/>
      <c r="H484" s="120"/>
      <c r="I484" s="1"/>
      <c r="J484" s="1"/>
      <c r="K484" s="1"/>
      <c r="L484" s="1"/>
      <c r="M484" s="1"/>
      <c r="N484" s="1"/>
    </row>
    <row r="485" spans="1:14" s="119" customFormat="1" ht="12.75" x14ac:dyDescent="0.2">
      <c r="A485" s="196"/>
      <c r="B485" s="197"/>
      <c r="C485" s="198"/>
      <c r="D485" s="199"/>
      <c r="E485" s="200"/>
      <c r="F485" s="90"/>
      <c r="H485" s="120"/>
      <c r="I485" s="1"/>
      <c r="J485" s="1"/>
      <c r="K485" s="1"/>
      <c r="L485" s="1"/>
      <c r="M485" s="1"/>
      <c r="N485" s="1"/>
    </row>
    <row r="486" spans="1:14" s="119" customFormat="1" ht="12.75" x14ac:dyDescent="0.2">
      <c r="A486" s="196"/>
      <c r="B486" s="197"/>
      <c r="C486" s="198"/>
      <c r="D486" s="199"/>
      <c r="E486" s="200"/>
      <c r="F486" s="90"/>
      <c r="H486" s="120"/>
      <c r="I486" s="1"/>
      <c r="J486" s="1"/>
      <c r="K486" s="1"/>
      <c r="L486" s="1"/>
      <c r="M486" s="1"/>
      <c r="N486" s="1"/>
    </row>
    <row r="487" spans="1:14" s="119" customFormat="1" ht="12.75" x14ac:dyDescent="0.2">
      <c r="A487" s="196"/>
      <c r="B487" s="197"/>
      <c r="C487" s="198"/>
      <c r="D487" s="199"/>
      <c r="E487" s="200"/>
      <c r="F487" s="90"/>
      <c r="H487" s="120"/>
      <c r="I487" s="1"/>
      <c r="J487" s="1"/>
      <c r="K487" s="1"/>
      <c r="L487" s="1"/>
      <c r="M487" s="1"/>
      <c r="N487" s="1"/>
    </row>
    <row r="488" spans="1:14" s="119" customFormat="1" ht="12.75" x14ac:dyDescent="0.2">
      <c r="A488" s="196"/>
      <c r="B488" s="197"/>
      <c r="C488" s="198"/>
      <c r="D488" s="199"/>
      <c r="E488" s="200"/>
      <c r="F488" s="90"/>
      <c r="H488" s="120"/>
      <c r="I488" s="1"/>
      <c r="J488" s="1"/>
      <c r="K488" s="1"/>
      <c r="L488" s="1"/>
      <c r="M488" s="1"/>
      <c r="N488" s="1"/>
    </row>
    <row r="489" spans="1:14" s="119" customFormat="1" ht="12.75" x14ac:dyDescent="0.2">
      <c r="A489" s="196"/>
      <c r="B489" s="197"/>
      <c r="C489" s="198"/>
      <c r="D489" s="199"/>
      <c r="E489" s="200"/>
      <c r="F489" s="90"/>
      <c r="H489" s="120"/>
      <c r="I489" s="1"/>
      <c r="J489" s="1"/>
      <c r="K489" s="1"/>
      <c r="L489" s="1"/>
      <c r="M489" s="1"/>
      <c r="N489" s="1"/>
    </row>
    <row r="490" spans="1:14" s="119" customFormat="1" ht="12.75" x14ac:dyDescent="0.2">
      <c r="A490" s="196"/>
      <c r="B490" s="197"/>
      <c r="C490" s="198"/>
      <c r="D490" s="199"/>
      <c r="E490" s="200"/>
      <c r="F490" s="90"/>
      <c r="H490" s="120"/>
      <c r="I490" s="1"/>
      <c r="J490" s="1"/>
      <c r="K490" s="1"/>
      <c r="L490" s="1"/>
      <c r="M490" s="1"/>
      <c r="N490" s="1"/>
    </row>
    <row r="491" spans="1:14" s="119" customFormat="1" ht="12.75" x14ac:dyDescent="0.2">
      <c r="A491" s="196"/>
      <c r="B491" s="197"/>
      <c r="C491" s="198"/>
      <c r="D491" s="199"/>
      <c r="E491" s="200"/>
      <c r="F491" s="90"/>
      <c r="H491" s="120"/>
      <c r="I491" s="1"/>
      <c r="J491" s="1"/>
      <c r="K491" s="1"/>
      <c r="L491" s="1"/>
      <c r="M491" s="1"/>
      <c r="N491" s="1"/>
    </row>
    <row r="492" spans="1:14" s="119" customFormat="1" ht="12.75" x14ac:dyDescent="0.2">
      <c r="A492" s="196"/>
      <c r="B492" s="197"/>
      <c r="C492" s="198"/>
      <c r="D492" s="199"/>
      <c r="E492" s="200"/>
      <c r="F492" s="90"/>
      <c r="H492" s="120"/>
      <c r="I492" s="1"/>
      <c r="J492" s="1"/>
      <c r="K492" s="1"/>
      <c r="L492" s="1"/>
      <c r="M492" s="1"/>
      <c r="N492" s="1"/>
    </row>
    <row r="493" spans="1:14" s="119" customFormat="1" ht="12.75" x14ac:dyDescent="0.2">
      <c r="A493" s="196"/>
      <c r="B493" s="197"/>
      <c r="C493" s="198"/>
      <c r="D493" s="199"/>
      <c r="E493" s="200"/>
      <c r="F493" s="90"/>
      <c r="H493" s="120"/>
      <c r="I493" s="1"/>
      <c r="J493" s="1"/>
      <c r="K493" s="1"/>
      <c r="L493" s="1"/>
      <c r="M493" s="1"/>
      <c r="N493" s="1"/>
    </row>
    <row r="494" spans="1:14" s="119" customFormat="1" ht="12.75" x14ac:dyDescent="0.2">
      <c r="A494" s="196"/>
      <c r="B494" s="197"/>
      <c r="C494" s="198"/>
      <c r="D494" s="199"/>
      <c r="E494" s="200"/>
      <c r="F494" s="90"/>
      <c r="H494" s="120"/>
      <c r="I494" s="1"/>
      <c r="J494" s="1"/>
      <c r="K494" s="1"/>
      <c r="L494" s="1"/>
      <c r="M494" s="1"/>
      <c r="N494" s="1"/>
    </row>
    <row r="495" spans="1:14" s="119" customFormat="1" ht="12.75" x14ac:dyDescent="0.2">
      <c r="A495" s="196"/>
      <c r="B495" s="197"/>
      <c r="C495" s="198"/>
      <c r="D495" s="199"/>
      <c r="E495" s="200"/>
      <c r="F495" s="90"/>
      <c r="H495" s="120"/>
      <c r="I495" s="1"/>
      <c r="J495" s="1"/>
      <c r="K495" s="1"/>
      <c r="L495" s="1"/>
      <c r="M495" s="1"/>
      <c r="N495" s="1"/>
    </row>
    <row r="496" spans="1:14" s="119" customFormat="1" ht="12.75" x14ac:dyDescent="0.2">
      <c r="A496" s="196"/>
      <c r="B496" s="197"/>
      <c r="C496" s="198"/>
      <c r="D496" s="199"/>
      <c r="E496" s="200"/>
      <c r="F496" s="90"/>
      <c r="H496" s="120"/>
      <c r="I496" s="1"/>
      <c r="J496" s="1"/>
      <c r="K496" s="1"/>
      <c r="L496" s="1"/>
      <c r="M496" s="1"/>
      <c r="N496" s="1"/>
    </row>
    <row r="497" spans="1:14" s="119" customFormat="1" ht="12.75" x14ac:dyDescent="0.2">
      <c r="A497" s="196"/>
      <c r="B497" s="197"/>
      <c r="C497" s="198"/>
      <c r="D497" s="199"/>
      <c r="E497" s="200"/>
      <c r="F497" s="90"/>
      <c r="H497" s="120"/>
      <c r="I497" s="1"/>
      <c r="J497" s="1"/>
      <c r="K497" s="1"/>
      <c r="L497" s="1"/>
      <c r="M497" s="1"/>
      <c r="N497" s="1"/>
    </row>
    <row r="498" spans="1:14" s="119" customFormat="1" ht="12.75" x14ac:dyDescent="0.2">
      <c r="A498" s="196"/>
      <c r="B498" s="197"/>
      <c r="C498" s="198"/>
      <c r="D498" s="199"/>
      <c r="E498" s="200"/>
      <c r="F498" s="90"/>
      <c r="H498" s="120"/>
      <c r="I498" s="1"/>
      <c r="J498" s="1"/>
      <c r="K498" s="1"/>
      <c r="L498" s="1"/>
      <c r="M498" s="1"/>
      <c r="N498" s="1"/>
    </row>
    <row r="499" spans="1:14" s="119" customFormat="1" ht="12.75" x14ac:dyDescent="0.2">
      <c r="A499" s="196"/>
      <c r="B499" s="197"/>
      <c r="C499" s="198"/>
      <c r="D499" s="199"/>
      <c r="E499" s="200"/>
      <c r="F499" s="90"/>
      <c r="H499" s="120"/>
      <c r="I499" s="1"/>
      <c r="J499" s="1"/>
      <c r="K499" s="1"/>
      <c r="L499" s="1"/>
      <c r="M499" s="1"/>
      <c r="N499" s="1"/>
    </row>
    <row r="500" spans="1:14" s="119" customFormat="1" ht="12.75" x14ac:dyDescent="0.2">
      <c r="A500" s="196"/>
      <c r="B500" s="197"/>
      <c r="C500" s="198"/>
      <c r="D500" s="199"/>
      <c r="E500" s="200"/>
      <c r="F500" s="90"/>
      <c r="H500" s="120"/>
      <c r="I500" s="1"/>
      <c r="J500" s="1"/>
      <c r="K500" s="1"/>
      <c r="L500" s="1"/>
      <c r="M500" s="1"/>
      <c r="N500" s="1"/>
    </row>
    <row r="501" spans="1:14" s="119" customFormat="1" ht="12.75" x14ac:dyDescent="0.2">
      <c r="A501" s="196"/>
      <c r="B501" s="197"/>
      <c r="C501" s="198"/>
      <c r="D501" s="199"/>
      <c r="E501" s="200"/>
      <c r="F501" s="90"/>
      <c r="H501" s="120"/>
      <c r="I501" s="1"/>
      <c r="J501" s="1"/>
      <c r="K501" s="1"/>
      <c r="L501" s="1"/>
      <c r="M501" s="1"/>
      <c r="N501" s="1"/>
    </row>
    <row r="502" spans="1:14" s="119" customFormat="1" ht="12.75" x14ac:dyDescent="0.2">
      <c r="A502" s="196"/>
      <c r="B502" s="197"/>
      <c r="C502" s="198"/>
      <c r="D502" s="199"/>
      <c r="E502" s="200"/>
      <c r="F502" s="90"/>
      <c r="H502" s="120"/>
      <c r="I502" s="1"/>
      <c r="J502" s="1"/>
      <c r="K502" s="1"/>
      <c r="L502" s="1"/>
      <c r="M502" s="1"/>
      <c r="N502" s="1"/>
    </row>
    <row r="503" spans="1:14" s="119" customFormat="1" ht="12.75" x14ac:dyDescent="0.2">
      <c r="A503" s="196"/>
      <c r="B503" s="197"/>
      <c r="C503" s="198"/>
      <c r="D503" s="199"/>
      <c r="E503" s="200"/>
      <c r="F503" s="90"/>
      <c r="H503" s="120"/>
      <c r="I503" s="1"/>
      <c r="J503" s="1"/>
      <c r="K503" s="1"/>
      <c r="L503" s="1"/>
      <c r="M503" s="1"/>
      <c r="N503" s="1"/>
    </row>
    <row r="504" spans="1:14" s="119" customFormat="1" ht="12.75" x14ac:dyDescent="0.2">
      <c r="A504" s="196"/>
      <c r="B504" s="197"/>
      <c r="C504" s="198"/>
      <c r="D504" s="199"/>
      <c r="E504" s="200"/>
      <c r="F504" s="90"/>
      <c r="H504" s="120"/>
      <c r="I504" s="1"/>
      <c r="J504" s="1"/>
      <c r="K504" s="1"/>
      <c r="L504" s="1"/>
      <c r="M504" s="1"/>
      <c r="N504" s="1"/>
    </row>
    <row r="505" spans="1:14" s="119" customFormat="1" ht="12.75" x14ac:dyDescent="0.2">
      <c r="A505" s="196"/>
      <c r="B505" s="197"/>
      <c r="C505" s="198"/>
      <c r="D505" s="199"/>
      <c r="E505" s="200"/>
      <c r="F505" s="90"/>
      <c r="H505" s="120"/>
      <c r="I505" s="1"/>
      <c r="J505" s="1"/>
      <c r="K505" s="1"/>
      <c r="L505" s="1"/>
      <c r="M505" s="1"/>
      <c r="N505" s="1"/>
    </row>
    <row r="506" spans="1:14" s="119" customFormat="1" ht="12.75" x14ac:dyDescent="0.2">
      <c r="A506" s="196"/>
      <c r="B506" s="197"/>
      <c r="C506" s="198"/>
      <c r="D506" s="199"/>
      <c r="E506" s="200"/>
      <c r="F506" s="90"/>
      <c r="H506" s="120"/>
      <c r="I506" s="1"/>
      <c r="J506" s="1"/>
      <c r="K506" s="1"/>
      <c r="L506" s="1"/>
      <c r="M506" s="1"/>
      <c r="N506" s="1"/>
    </row>
    <row r="507" spans="1:14" s="119" customFormat="1" ht="12.75" x14ac:dyDescent="0.2">
      <c r="A507" s="196"/>
      <c r="B507" s="197"/>
      <c r="C507" s="198"/>
      <c r="D507" s="199"/>
      <c r="E507" s="200"/>
      <c r="F507" s="90"/>
      <c r="H507" s="120"/>
      <c r="I507" s="1"/>
      <c r="J507" s="1"/>
      <c r="K507" s="1"/>
      <c r="L507" s="1"/>
      <c r="M507" s="1"/>
      <c r="N507" s="1"/>
    </row>
    <row r="508" spans="1:14" s="119" customFormat="1" ht="12.75" x14ac:dyDescent="0.2">
      <c r="A508" s="196"/>
      <c r="B508" s="197"/>
      <c r="C508" s="198"/>
      <c r="D508" s="199"/>
      <c r="E508" s="200"/>
      <c r="F508" s="90"/>
      <c r="H508" s="120"/>
      <c r="I508" s="1"/>
      <c r="J508" s="1"/>
      <c r="K508" s="1"/>
      <c r="L508" s="1"/>
      <c r="M508" s="1"/>
      <c r="N508" s="1"/>
    </row>
    <row r="509" spans="1:14" s="119" customFormat="1" ht="12.75" x14ac:dyDescent="0.2">
      <c r="A509" s="196"/>
      <c r="B509" s="197"/>
      <c r="C509" s="198"/>
      <c r="D509" s="199"/>
      <c r="E509" s="200"/>
      <c r="F509" s="90"/>
      <c r="H509" s="120"/>
      <c r="I509" s="1"/>
      <c r="J509" s="1"/>
      <c r="K509" s="1"/>
      <c r="L509" s="1"/>
      <c r="M509" s="1"/>
      <c r="N509" s="1"/>
    </row>
    <row r="510" spans="1:14" s="119" customFormat="1" ht="12.75" x14ac:dyDescent="0.2">
      <c r="A510" s="196"/>
      <c r="B510" s="197"/>
      <c r="C510" s="198"/>
      <c r="D510" s="199"/>
      <c r="E510" s="200"/>
      <c r="F510" s="90"/>
      <c r="H510" s="120"/>
      <c r="I510" s="1"/>
      <c r="J510" s="1"/>
      <c r="K510" s="1"/>
      <c r="L510" s="1"/>
      <c r="M510" s="1"/>
      <c r="N510" s="1"/>
    </row>
    <row r="511" spans="1:14" s="119" customFormat="1" ht="12.75" x14ac:dyDescent="0.2">
      <c r="A511" s="196"/>
      <c r="B511" s="197"/>
      <c r="C511" s="198"/>
      <c r="D511" s="199"/>
      <c r="E511" s="200"/>
      <c r="F511" s="90"/>
      <c r="H511" s="120"/>
      <c r="I511" s="1"/>
      <c r="J511" s="1"/>
      <c r="K511" s="1"/>
      <c r="L511" s="1"/>
      <c r="M511" s="1"/>
      <c r="N511" s="1"/>
    </row>
    <row r="512" spans="1:14" s="119" customFormat="1" ht="12.75" x14ac:dyDescent="0.2">
      <c r="A512" s="196"/>
      <c r="B512" s="197"/>
      <c r="C512" s="198"/>
      <c r="D512" s="199"/>
      <c r="E512" s="200"/>
      <c r="F512" s="90"/>
      <c r="H512" s="120"/>
      <c r="I512" s="1"/>
      <c r="J512" s="1"/>
      <c r="K512" s="1"/>
      <c r="L512" s="1"/>
      <c r="M512" s="1"/>
      <c r="N512" s="1"/>
    </row>
    <row r="513" spans="1:14" s="119" customFormat="1" ht="12.75" x14ac:dyDescent="0.2">
      <c r="A513" s="196"/>
      <c r="B513" s="197"/>
      <c r="C513" s="198"/>
      <c r="D513" s="199"/>
      <c r="E513" s="200"/>
      <c r="F513" s="90"/>
      <c r="H513" s="120"/>
      <c r="I513" s="1"/>
      <c r="J513" s="1"/>
      <c r="K513" s="1"/>
      <c r="L513" s="1"/>
      <c r="M513" s="1"/>
      <c r="N513" s="1"/>
    </row>
    <row r="514" spans="1:14" s="119" customFormat="1" ht="12.75" x14ac:dyDescent="0.2">
      <c r="A514" s="196"/>
      <c r="B514" s="197"/>
      <c r="C514" s="198"/>
      <c r="D514" s="199"/>
      <c r="E514" s="200"/>
      <c r="F514" s="90"/>
      <c r="H514" s="120"/>
      <c r="I514" s="1"/>
      <c r="J514" s="1"/>
      <c r="K514" s="1"/>
      <c r="L514" s="1"/>
      <c r="M514" s="1"/>
      <c r="N514" s="1"/>
    </row>
    <row r="515" spans="1:14" s="119" customFormat="1" ht="12.75" x14ac:dyDescent="0.2">
      <c r="A515" s="196"/>
      <c r="B515" s="197"/>
      <c r="C515" s="198"/>
      <c r="D515" s="199"/>
      <c r="E515" s="200"/>
      <c r="F515" s="90"/>
      <c r="H515" s="120"/>
      <c r="I515" s="1"/>
      <c r="J515" s="1"/>
      <c r="K515" s="1"/>
      <c r="L515" s="1"/>
      <c r="M515" s="1"/>
      <c r="N515" s="1"/>
    </row>
    <row r="516" spans="1:14" s="119" customFormat="1" ht="12.75" x14ac:dyDescent="0.2">
      <c r="A516" s="196"/>
      <c r="B516" s="197"/>
      <c r="C516" s="198"/>
      <c r="D516" s="199"/>
      <c r="E516" s="200"/>
      <c r="F516" s="90"/>
      <c r="H516" s="120"/>
      <c r="I516" s="1"/>
      <c r="J516" s="1"/>
      <c r="K516" s="1"/>
      <c r="L516" s="1"/>
      <c r="M516" s="1"/>
      <c r="N516" s="1"/>
    </row>
    <row r="517" spans="1:14" s="119" customFormat="1" ht="12.75" x14ac:dyDescent="0.2">
      <c r="A517" s="196"/>
      <c r="B517" s="197"/>
      <c r="C517" s="198"/>
      <c r="D517" s="199"/>
      <c r="E517" s="200"/>
      <c r="F517" s="90"/>
      <c r="H517" s="120"/>
      <c r="I517" s="1"/>
      <c r="J517" s="1"/>
      <c r="K517" s="1"/>
      <c r="L517" s="1"/>
      <c r="M517" s="1"/>
      <c r="N517" s="1"/>
    </row>
    <row r="518" spans="1:14" s="119" customFormat="1" ht="12.75" x14ac:dyDescent="0.2">
      <c r="A518" s="196"/>
      <c r="B518" s="197"/>
      <c r="C518" s="198"/>
      <c r="D518" s="199"/>
      <c r="E518" s="200"/>
      <c r="F518" s="90"/>
      <c r="H518" s="120"/>
      <c r="I518" s="1"/>
      <c r="J518" s="1"/>
      <c r="K518" s="1"/>
      <c r="L518" s="1"/>
      <c r="M518" s="1"/>
      <c r="N518" s="1"/>
    </row>
    <row r="519" spans="1:14" s="119" customFormat="1" ht="12.75" x14ac:dyDescent="0.2">
      <c r="A519" s="196"/>
      <c r="B519" s="197"/>
      <c r="C519" s="198"/>
      <c r="D519" s="199"/>
      <c r="E519" s="200"/>
      <c r="F519" s="90"/>
      <c r="H519" s="120"/>
      <c r="I519" s="1"/>
      <c r="J519" s="1"/>
      <c r="K519" s="1"/>
      <c r="L519" s="1"/>
      <c r="M519" s="1"/>
      <c r="N519" s="1"/>
    </row>
    <row r="520" spans="1:14" s="119" customFormat="1" ht="12.75" x14ac:dyDescent="0.2">
      <c r="A520" s="196"/>
      <c r="B520" s="197"/>
      <c r="C520" s="198"/>
      <c r="D520" s="199"/>
      <c r="E520" s="200"/>
      <c r="F520" s="90"/>
      <c r="H520" s="120"/>
      <c r="I520" s="1"/>
      <c r="J520" s="1"/>
      <c r="K520" s="1"/>
      <c r="L520" s="1"/>
      <c r="M520" s="1"/>
      <c r="N520" s="1"/>
    </row>
    <row r="521" spans="1:14" s="119" customFormat="1" ht="12.75" x14ac:dyDescent="0.2">
      <c r="A521" s="196"/>
      <c r="B521" s="197"/>
      <c r="C521" s="198"/>
      <c r="D521" s="199"/>
      <c r="E521" s="200"/>
      <c r="F521" s="90"/>
      <c r="H521" s="120"/>
      <c r="I521" s="1"/>
      <c r="J521" s="1"/>
      <c r="K521" s="1"/>
      <c r="L521" s="1"/>
      <c r="M521" s="1"/>
      <c r="N521" s="1"/>
    </row>
    <row r="522" spans="1:14" s="119" customFormat="1" ht="12.75" x14ac:dyDescent="0.2">
      <c r="A522" s="196"/>
      <c r="B522" s="197"/>
      <c r="C522" s="198"/>
      <c r="D522" s="199"/>
      <c r="E522" s="200"/>
      <c r="F522" s="90"/>
      <c r="H522" s="120"/>
      <c r="I522" s="1"/>
      <c r="J522" s="1"/>
      <c r="K522" s="1"/>
      <c r="L522" s="1"/>
      <c r="M522" s="1"/>
      <c r="N522" s="1"/>
    </row>
    <row r="523" spans="1:14" s="119" customFormat="1" ht="12.75" x14ac:dyDescent="0.2">
      <c r="A523" s="196"/>
      <c r="B523" s="197"/>
      <c r="C523" s="198"/>
      <c r="D523" s="199"/>
      <c r="E523" s="200"/>
      <c r="F523" s="90"/>
      <c r="H523" s="120"/>
      <c r="I523" s="1"/>
      <c r="J523" s="1"/>
      <c r="K523" s="1"/>
      <c r="L523" s="1"/>
      <c r="M523" s="1"/>
      <c r="N523" s="1"/>
    </row>
    <row r="524" spans="1:14" s="119" customFormat="1" ht="12.75" x14ac:dyDescent="0.2">
      <c r="A524" s="196"/>
      <c r="B524" s="197"/>
      <c r="C524" s="198"/>
      <c r="D524" s="199"/>
      <c r="E524" s="200"/>
      <c r="F524" s="90"/>
      <c r="H524" s="120"/>
      <c r="I524" s="1"/>
      <c r="J524" s="1"/>
      <c r="K524" s="1"/>
      <c r="L524" s="1"/>
      <c r="M524" s="1"/>
      <c r="N524" s="1"/>
    </row>
    <row r="525" spans="1:14" s="119" customFormat="1" ht="12.75" x14ac:dyDescent="0.2">
      <c r="A525" s="196"/>
      <c r="B525" s="197"/>
      <c r="C525" s="198"/>
      <c r="D525" s="199"/>
      <c r="E525" s="200"/>
      <c r="F525" s="90"/>
      <c r="H525" s="120"/>
      <c r="I525" s="1"/>
      <c r="J525" s="1"/>
      <c r="K525" s="1"/>
      <c r="L525" s="1"/>
      <c r="M525" s="1"/>
      <c r="N525" s="1"/>
    </row>
    <row r="526" spans="1:14" s="119" customFormat="1" ht="12.75" x14ac:dyDescent="0.2">
      <c r="A526" s="196"/>
      <c r="B526" s="197"/>
      <c r="C526" s="198"/>
      <c r="D526" s="199"/>
      <c r="E526" s="200"/>
      <c r="F526" s="90"/>
      <c r="H526" s="120"/>
      <c r="I526" s="1"/>
      <c r="J526" s="1"/>
      <c r="K526" s="1"/>
      <c r="L526" s="1"/>
      <c r="M526" s="1"/>
      <c r="N526" s="1"/>
    </row>
    <row r="527" spans="1:14" s="119" customFormat="1" ht="12.75" x14ac:dyDescent="0.2">
      <c r="A527" s="196"/>
      <c r="B527" s="197"/>
      <c r="C527" s="198"/>
      <c r="D527" s="199"/>
      <c r="E527" s="200"/>
      <c r="F527" s="90"/>
      <c r="H527" s="120"/>
      <c r="I527" s="1"/>
      <c r="J527" s="1"/>
      <c r="K527" s="1"/>
      <c r="L527" s="1"/>
      <c r="M527" s="1"/>
      <c r="N527" s="1"/>
    </row>
    <row r="528" spans="1:14" s="119" customFormat="1" ht="12.75" x14ac:dyDescent="0.2">
      <c r="A528" s="196"/>
      <c r="B528" s="197"/>
      <c r="C528" s="198"/>
      <c r="D528" s="199"/>
      <c r="E528" s="200"/>
      <c r="F528" s="90"/>
      <c r="H528" s="120"/>
      <c r="I528" s="1"/>
      <c r="J528" s="1"/>
      <c r="K528" s="1"/>
      <c r="L528" s="1"/>
      <c r="M528" s="1"/>
      <c r="N528" s="1"/>
    </row>
    <row r="529" spans="1:14" s="119" customFormat="1" ht="12.75" x14ac:dyDescent="0.2">
      <c r="A529" s="196"/>
      <c r="B529" s="197"/>
      <c r="C529" s="198"/>
      <c r="D529" s="199"/>
      <c r="E529" s="200"/>
      <c r="F529" s="90"/>
      <c r="H529" s="120"/>
      <c r="I529" s="1"/>
      <c r="J529" s="1"/>
      <c r="K529" s="1"/>
      <c r="L529" s="1"/>
      <c r="M529" s="1"/>
      <c r="N529" s="1"/>
    </row>
    <row r="530" spans="1:14" s="119" customFormat="1" ht="12.75" x14ac:dyDescent="0.2">
      <c r="A530" s="196"/>
      <c r="B530" s="197"/>
      <c r="C530" s="198"/>
      <c r="D530" s="199"/>
      <c r="E530" s="200"/>
      <c r="F530" s="90"/>
      <c r="H530" s="120"/>
      <c r="I530" s="1"/>
      <c r="J530" s="1"/>
      <c r="K530" s="1"/>
      <c r="L530" s="1"/>
      <c r="M530" s="1"/>
      <c r="N530" s="1"/>
    </row>
    <row r="531" spans="1:14" s="119" customFormat="1" ht="12.75" x14ac:dyDescent="0.2">
      <c r="A531" s="196"/>
      <c r="B531" s="197"/>
      <c r="C531" s="198"/>
      <c r="D531" s="199"/>
      <c r="E531" s="200"/>
      <c r="F531" s="90"/>
      <c r="H531" s="120"/>
      <c r="I531" s="1"/>
      <c r="J531" s="1"/>
      <c r="K531" s="1"/>
      <c r="L531" s="1"/>
      <c r="M531" s="1"/>
      <c r="N531" s="1"/>
    </row>
    <row r="532" spans="1:14" s="119" customFormat="1" ht="12.75" x14ac:dyDescent="0.2">
      <c r="A532" s="196"/>
      <c r="B532" s="197"/>
      <c r="C532" s="198"/>
      <c r="D532" s="199"/>
      <c r="E532" s="200"/>
      <c r="F532" s="90"/>
      <c r="H532" s="120"/>
      <c r="I532" s="1"/>
      <c r="J532" s="1"/>
      <c r="K532" s="1"/>
      <c r="L532" s="1"/>
      <c r="M532" s="1"/>
      <c r="N532" s="1"/>
    </row>
    <row r="533" spans="1:14" s="119" customFormat="1" ht="12.75" x14ac:dyDescent="0.2">
      <c r="A533" s="196"/>
      <c r="B533" s="197"/>
      <c r="C533" s="198"/>
      <c r="D533" s="199"/>
      <c r="E533" s="200"/>
      <c r="F533" s="90"/>
      <c r="H533" s="120"/>
      <c r="I533" s="1"/>
      <c r="J533" s="1"/>
      <c r="K533" s="1"/>
      <c r="L533" s="1"/>
      <c r="M533" s="1"/>
      <c r="N533" s="1"/>
    </row>
    <row r="534" spans="1:14" s="119" customFormat="1" ht="12.75" x14ac:dyDescent="0.2">
      <c r="A534" s="196"/>
      <c r="B534" s="197"/>
      <c r="C534" s="198"/>
      <c r="D534" s="199"/>
      <c r="E534" s="200"/>
      <c r="F534" s="90"/>
      <c r="H534" s="120"/>
      <c r="I534" s="1"/>
      <c r="J534" s="1"/>
      <c r="K534" s="1"/>
      <c r="L534" s="1"/>
      <c r="M534" s="1"/>
      <c r="N534" s="1"/>
    </row>
    <row r="535" spans="1:14" s="119" customFormat="1" ht="12.75" x14ac:dyDescent="0.2">
      <c r="A535" s="196"/>
      <c r="B535" s="197"/>
      <c r="C535" s="198"/>
      <c r="D535" s="199"/>
      <c r="E535" s="200"/>
      <c r="F535" s="90"/>
      <c r="H535" s="120"/>
      <c r="I535" s="1"/>
      <c r="J535" s="1"/>
      <c r="K535" s="1"/>
      <c r="L535" s="1"/>
      <c r="M535" s="1"/>
      <c r="N535" s="1"/>
    </row>
    <row r="536" spans="1:14" s="119" customFormat="1" ht="12.75" x14ac:dyDescent="0.2">
      <c r="A536" s="196"/>
      <c r="B536" s="197"/>
      <c r="C536" s="198"/>
      <c r="D536" s="199"/>
      <c r="E536" s="200"/>
      <c r="F536" s="90"/>
      <c r="H536" s="120"/>
      <c r="I536" s="1"/>
      <c r="J536" s="1"/>
      <c r="K536" s="1"/>
      <c r="L536" s="1"/>
      <c r="M536" s="1"/>
      <c r="N536" s="1"/>
    </row>
    <row r="537" spans="1:14" s="119" customFormat="1" ht="12.75" x14ac:dyDescent="0.2">
      <c r="A537" s="196"/>
      <c r="B537" s="197"/>
      <c r="C537" s="198"/>
      <c r="D537" s="199"/>
      <c r="E537" s="200"/>
      <c r="F537" s="90"/>
      <c r="H537" s="120"/>
      <c r="I537" s="1"/>
      <c r="J537" s="1"/>
      <c r="K537" s="1"/>
      <c r="L537" s="1"/>
      <c r="M537" s="1"/>
      <c r="N537" s="1"/>
    </row>
    <row r="538" spans="1:14" s="119" customFormat="1" ht="12.75" x14ac:dyDescent="0.2">
      <c r="A538" s="196"/>
      <c r="B538" s="197"/>
      <c r="C538" s="198"/>
      <c r="D538" s="199"/>
      <c r="E538" s="200"/>
      <c r="F538" s="90"/>
      <c r="H538" s="120"/>
      <c r="I538" s="1"/>
      <c r="J538" s="1"/>
      <c r="K538" s="1"/>
      <c r="L538" s="1"/>
      <c r="M538" s="1"/>
      <c r="N538" s="1"/>
    </row>
    <row r="539" spans="1:14" s="119" customFormat="1" ht="12.75" x14ac:dyDescent="0.2">
      <c r="A539" s="196"/>
      <c r="B539" s="197"/>
      <c r="C539" s="198"/>
      <c r="D539" s="199"/>
      <c r="E539" s="200"/>
      <c r="F539" s="90"/>
      <c r="H539" s="120"/>
      <c r="I539" s="1"/>
      <c r="J539" s="1"/>
      <c r="K539" s="1"/>
      <c r="L539" s="1"/>
      <c r="M539" s="1"/>
      <c r="N539" s="1"/>
    </row>
    <row r="540" spans="1:14" s="119" customFormat="1" ht="12.75" x14ac:dyDescent="0.2">
      <c r="A540" s="196"/>
      <c r="B540" s="197"/>
      <c r="C540" s="198"/>
      <c r="D540" s="199"/>
      <c r="E540" s="200"/>
      <c r="F540" s="90"/>
      <c r="H540" s="120"/>
      <c r="I540" s="1"/>
      <c r="J540" s="1"/>
      <c r="K540" s="1"/>
      <c r="L540" s="1"/>
      <c r="M540" s="1"/>
      <c r="N540" s="1"/>
    </row>
    <row r="541" spans="1:14" s="119" customFormat="1" ht="12.75" x14ac:dyDescent="0.2">
      <c r="A541" s="196"/>
      <c r="B541" s="197"/>
      <c r="C541" s="198"/>
      <c r="D541" s="199"/>
      <c r="E541" s="200"/>
      <c r="F541" s="90"/>
      <c r="H541" s="120"/>
      <c r="I541" s="1"/>
      <c r="J541" s="1"/>
      <c r="K541" s="1"/>
      <c r="L541" s="1"/>
      <c r="M541" s="1"/>
      <c r="N541" s="1"/>
    </row>
    <row r="542" spans="1:14" s="119" customFormat="1" ht="12.75" x14ac:dyDescent="0.2">
      <c r="A542" s="196"/>
      <c r="B542" s="197"/>
      <c r="C542" s="198"/>
      <c r="D542" s="199"/>
      <c r="E542" s="200"/>
      <c r="F542" s="90"/>
      <c r="H542" s="120"/>
      <c r="I542" s="1"/>
      <c r="J542" s="1"/>
      <c r="K542" s="1"/>
      <c r="L542" s="1"/>
      <c r="M542" s="1"/>
      <c r="N542" s="1"/>
    </row>
    <row r="543" spans="1:14" s="119" customFormat="1" ht="12.75" x14ac:dyDescent="0.2">
      <c r="A543" s="196"/>
      <c r="B543" s="197"/>
      <c r="C543" s="198"/>
      <c r="D543" s="199"/>
      <c r="E543" s="200"/>
      <c r="F543" s="90"/>
      <c r="H543" s="120"/>
      <c r="I543" s="1"/>
      <c r="J543" s="1"/>
      <c r="K543" s="1"/>
      <c r="L543" s="1"/>
      <c r="M543" s="1"/>
      <c r="N543" s="1"/>
    </row>
    <row r="544" spans="1:14" s="119" customFormat="1" ht="12.75" x14ac:dyDescent="0.2">
      <c r="A544" s="196"/>
      <c r="B544" s="197"/>
      <c r="C544" s="198"/>
      <c r="D544" s="199"/>
      <c r="E544" s="200"/>
      <c r="F544" s="90"/>
      <c r="H544" s="120"/>
      <c r="I544" s="1"/>
      <c r="J544" s="1"/>
      <c r="K544" s="1"/>
      <c r="L544" s="1"/>
      <c r="M544" s="1"/>
      <c r="N544" s="1"/>
    </row>
    <row r="545" spans="1:14" s="119" customFormat="1" ht="12.75" x14ac:dyDescent="0.2">
      <c r="A545" s="196"/>
      <c r="B545" s="197"/>
      <c r="C545" s="198"/>
      <c r="D545" s="199"/>
      <c r="E545" s="200"/>
      <c r="F545" s="90"/>
      <c r="H545" s="120"/>
      <c r="I545" s="1"/>
      <c r="J545" s="1"/>
      <c r="K545" s="1"/>
      <c r="L545" s="1"/>
      <c r="M545" s="1"/>
      <c r="N545" s="1"/>
    </row>
    <row r="546" spans="1:14" s="119" customFormat="1" ht="12.75" x14ac:dyDescent="0.2">
      <c r="A546" s="196"/>
      <c r="B546" s="197"/>
      <c r="C546" s="198"/>
      <c r="D546" s="199"/>
      <c r="E546" s="200"/>
      <c r="F546" s="90"/>
      <c r="H546" s="120"/>
      <c r="I546" s="1"/>
      <c r="J546" s="1"/>
      <c r="K546" s="1"/>
      <c r="L546" s="1"/>
      <c r="M546" s="1"/>
      <c r="N546" s="1"/>
    </row>
    <row r="547" spans="1:14" s="119" customFormat="1" ht="12.75" x14ac:dyDescent="0.2">
      <c r="A547" s="196"/>
      <c r="B547" s="197"/>
      <c r="C547" s="198"/>
      <c r="D547" s="199"/>
      <c r="E547" s="200"/>
      <c r="F547" s="90"/>
      <c r="H547" s="120"/>
      <c r="I547" s="1"/>
      <c r="J547" s="1"/>
      <c r="K547" s="1"/>
      <c r="L547" s="1"/>
      <c r="M547" s="1"/>
      <c r="N547" s="1"/>
    </row>
    <row r="548" spans="1:14" s="119" customFormat="1" ht="12.75" x14ac:dyDescent="0.2">
      <c r="A548" s="196"/>
      <c r="B548" s="197"/>
      <c r="C548" s="198"/>
      <c r="D548" s="199"/>
      <c r="E548" s="200"/>
      <c r="F548" s="90"/>
      <c r="H548" s="120"/>
      <c r="I548" s="1"/>
      <c r="J548" s="1"/>
      <c r="K548" s="1"/>
      <c r="L548" s="1"/>
      <c r="M548" s="1"/>
      <c r="N548" s="1"/>
    </row>
    <row r="549" spans="1:14" s="119" customFormat="1" ht="12.75" x14ac:dyDescent="0.2">
      <c r="A549" s="196"/>
      <c r="B549" s="197"/>
      <c r="C549" s="198"/>
      <c r="D549" s="199"/>
      <c r="E549" s="200"/>
      <c r="F549" s="90"/>
      <c r="H549" s="120"/>
      <c r="I549" s="1"/>
      <c r="J549" s="1"/>
      <c r="K549" s="1"/>
      <c r="L549" s="1"/>
      <c r="M549" s="1"/>
      <c r="N549" s="1"/>
    </row>
    <row r="550" spans="1:14" s="119" customFormat="1" ht="12.75" x14ac:dyDescent="0.2">
      <c r="A550" s="196"/>
      <c r="B550" s="197"/>
      <c r="C550" s="198"/>
      <c r="D550" s="199"/>
      <c r="E550" s="200"/>
      <c r="F550" s="90"/>
      <c r="H550" s="120"/>
      <c r="I550" s="1"/>
      <c r="J550" s="1"/>
      <c r="K550" s="1"/>
      <c r="L550" s="1"/>
      <c r="M550" s="1"/>
      <c r="N550" s="1"/>
    </row>
    <row r="551" spans="1:14" s="119" customFormat="1" ht="12.75" x14ac:dyDescent="0.2">
      <c r="A551" s="196"/>
      <c r="B551" s="197"/>
      <c r="C551" s="198"/>
      <c r="D551" s="199"/>
      <c r="E551" s="200"/>
      <c r="F551" s="90"/>
      <c r="H551" s="120"/>
      <c r="I551" s="1"/>
      <c r="J551" s="1"/>
      <c r="K551" s="1"/>
      <c r="L551" s="1"/>
      <c r="M551" s="1"/>
      <c r="N551" s="1"/>
    </row>
    <row r="552" spans="1:14" s="119" customFormat="1" ht="12.75" x14ac:dyDescent="0.2">
      <c r="A552" s="196"/>
      <c r="B552" s="197"/>
      <c r="C552" s="198"/>
      <c r="D552" s="199"/>
      <c r="E552" s="200"/>
      <c r="F552" s="90"/>
      <c r="H552" s="120"/>
      <c r="I552" s="1"/>
      <c r="J552" s="1"/>
      <c r="K552" s="1"/>
      <c r="L552" s="1"/>
      <c r="M552" s="1"/>
      <c r="N552" s="1"/>
    </row>
    <row r="553" spans="1:14" s="119" customFormat="1" ht="12.75" x14ac:dyDescent="0.2">
      <c r="A553" s="196"/>
      <c r="B553" s="197"/>
      <c r="C553" s="198"/>
      <c r="D553" s="199"/>
      <c r="E553" s="200"/>
      <c r="F553" s="90"/>
      <c r="H553" s="120"/>
      <c r="I553" s="1"/>
      <c r="J553" s="1"/>
      <c r="K553" s="1"/>
      <c r="L553" s="1"/>
      <c r="M553" s="1"/>
      <c r="N553" s="1"/>
    </row>
    <row r="554" spans="1:14" s="119" customFormat="1" ht="12.75" x14ac:dyDescent="0.2">
      <c r="A554" s="196"/>
      <c r="B554" s="197"/>
      <c r="C554" s="198"/>
      <c r="D554" s="199"/>
      <c r="E554" s="200"/>
      <c r="F554" s="90"/>
      <c r="H554" s="120"/>
      <c r="I554" s="1"/>
      <c r="J554" s="1"/>
      <c r="K554" s="1"/>
      <c r="L554" s="1"/>
      <c r="M554" s="1"/>
      <c r="N554" s="1"/>
    </row>
    <row r="555" spans="1:14" s="119" customFormat="1" ht="12.75" x14ac:dyDescent="0.2">
      <c r="A555" s="196"/>
      <c r="B555" s="197"/>
      <c r="C555" s="198"/>
      <c r="D555" s="199"/>
      <c r="E555" s="200"/>
      <c r="F555" s="90"/>
      <c r="H555" s="120"/>
      <c r="I555" s="1"/>
      <c r="J555" s="1"/>
      <c r="K555" s="1"/>
      <c r="L555" s="1"/>
      <c r="M555" s="1"/>
      <c r="N555" s="1"/>
    </row>
    <row r="556" spans="1:14" s="119" customFormat="1" ht="12.75" x14ac:dyDescent="0.2">
      <c r="A556" s="196"/>
      <c r="B556" s="197"/>
      <c r="C556" s="198"/>
      <c r="D556" s="199"/>
      <c r="E556" s="200"/>
      <c r="F556" s="90"/>
      <c r="H556" s="120"/>
      <c r="I556" s="1"/>
      <c r="J556" s="1"/>
      <c r="K556" s="1"/>
      <c r="L556" s="1"/>
      <c r="M556" s="1"/>
      <c r="N556" s="1"/>
    </row>
    <row r="557" spans="1:14" s="119" customFormat="1" ht="12.75" x14ac:dyDescent="0.2">
      <c r="A557" s="196"/>
      <c r="B557" s="197"/>
      <c r="C557" s="198"/>
      <c r="D557" s="199"/>
      <c r="E557" s="200"/>
      <c r="F557" s="90"/>
      <c r="H557" s="120"/>
      <c r="I557" s="1"/>
      <c r="J557" s="1"/>
      <c r="K557" s="1"/>
      <c r="L557" s="1"/>
      <c r="M557" s="1"/>
      <c r="N557" s="1"/>
    </row>
    <row r="558" spans="1:14" s="119" customFormat="1" ht="12.75" x14ac:dyDescent="0.2">
      <c r="A558" s="196"/>
      <c r="B558" s="197"/>
      <c r="C558" s="198"/>
      <c r="D558" s="199"/>
      <c r="E558" s="200"/>
      <c r="F558" s="90"/>
      <c r="H558" s="120"/>
      <c r="I558" s="1"/>
      <c r="J558" s="1"/>
      <c r="K558" s="1"/>
      <c r="L558" s="1"/>
      <c r="M558" s="1"/>
      <c r="N558" s="1"/>
    </row>
    <row r="559" spans="1:14" s="119" customFormat="1" ht="12.75" x14ac:dyDescent="0.2">
      <c r="A559" s="196"/>
      <c r="B559" s="197"/>
      <c r="C559" s="198"/>
      <c r="D559" s="199"/>
      <c r="E559" s="200"/>
      <c r="F559" s="90"/>
      <c r="H559" s="120"/>
      <c r="I559" s="1"/>
      <c r="J559" s="1"/>
      <c r="K559" s="1"/>
      <c r="L559" s="1"/>
      <c r="M559" s="1"/>
      <c r="N559" s="1"/>
    </row>
    <row r="560" spans="1:14" s="119" customFormat="1" ht="12.75" x14ac:dyDescent="0.2">
      <c r="A560" s="196"/>
      <c r="B560" s="197"/>
      <c r="C560" s="198"/>
      <c r="D560" s="199"/>
      <c r="E560" s="200"/>
      <c r="F560" s="90"/>
      <c r="H560" s="120"/>
      <c r="I560" s="1"/>
      <c r="J560" s="1"/>
      <c r="K560" s="1"/>
      <c r="L560" s="1"/>
      <c r="M560" s="1"/>
      <c r="N560" s="1"/>
    </row>
    <row r="561" spans="1:14" s="119" customFormat="1" ht="12.75" x14ac:dyDescent="0.2">
      <c r="A561" s="196"/>
      <c r="B561" s="197"/>
      <c r="C561" s="198"/>
      <c r="D561" s="199"/>
      <c r="E561" s="200"/>
      <c r="F561" s="90"/>
      <c r="H561" s="120"/>
      <c r="I561" s="1"/>
      <c r="J561" s="1"/>
      <c r="K561" s="1"/>
      <c r="L561" s="1"/>
      <c r="M561" s="1"/>
      <c r="N561" s="1"/>
    </row>
    <row r="562" spans="1:14" s="119" customFormat="1" ht="12.75" x14ac:dyDescent="0.2">
      <c r="A562" s="196"/>
      <c r="B562" s="197"/>
      <c r="C562" s="198"/>
      <c r="D562" s="199"/>
      <c r="E562" s="200"/>
      <c r="F562" s="90"/>
      <c r="H562" s="120"/>
      <c r="I562" s="1"/>
      <c r="J562" s="1"/>
      <c r="K562" s="1"/>
      <c r="L562" s="1"/>
      <c r="M562" s="1"/>
      <c r="N562" s="1"/>
    </row>
    <row r="563" spans="1:14" s="119" customFormat="1" ht="12.75" x14ac:dyDescent="0.2">
      <c r="A563" s="196"/>
      <c r="B563" s="197"/>
      <c r="C563" s="198"/>
      <c r="D563" s="199"/>
      <c r="E563" s="200"/>
      <c r="F563" s="90"/>
      <c r="H563" s="120"/>
      <c r="I563" s="1"/>
      <c r="J563" s="1"/>
      <c r="K563" s="1"/>
      <c r="L563" s="1"/>
      <c r="M563" s="1"/>
      <c r="N563" s="1"/>
    </row>
    <row r="564" spans="1:14" s="119" customFormat="1" ht="12.75" x14ac:dyDescent="0.2">
      <c r="A564" s="196"/>
      <c r="B564" s="197"/>
      <c r="C564" s="198"/>
      <c r="D564" s="199"/>
      <c r="E564" s="200"/>
      <c r="F564" s="90"/>
      <c r="H564" s="120"/>
      <c r="I564" s="1"/>
      <c r="J564" s="1"/>
      <c r="K564" s="1"/>
      <c r="L564" s="1"/>
      <c r="M564" s="1"/>
      <c r="N564" s="1"/>
    </row>
    <row r="565" spans="1:14" s="119" customFormat="1" ht="12.75" x14ac:dyDescent="0.2">
      <c r="A565" s="196"/>
      <c r="B565" s="197"/>
      <c r="C565" s="198"/>
      <c r="D565" s="199"/>
      <c r="E565" s="200"/>
      <c r="F565" s="90"/>
      <c r="H565" s="120"/>
      <c r="I565" s="1"/>
      <c r="J565" s="1"/>
      <c r="K565" s="1"/>
      <c r="L565" s="1"/>
      <c r="M565" s="1"/>
      <c r="N565" s="1"/>
    </row>
    <row r="566" spans="1:14" s="119" customFormat="1" ht="12.75" x14ac:dyDescent="0.2">
      <c r="A566" s="196"/>
      <c r="B566" s="197"/>
      <c r="C566" s="198"/>
      <c r="D566" s="199"/>
      <c r="E566" s="200"/>
      <c r="F566" s="90"/>
      <c r="H566" s="120"/>
      <c r="I566" s="1"/>
      <c r="J566" s="1"/>
      <c r="K566" s="1"/>
      <c r="L566" s="1"/>
      <c r="M566" s="1"/>
      <c r="N566" s="1"/>
    </row>
    <row r="567" spans="1:14" s="119" customFormat="1" ht="12.75" x14ac:dyDescent="0.2">
      <c r="A567" s="196"/>
      <c r="B567" s="197"/>
      <c r="C567" s="198"/>
      <c r="D567" s="199"/>
      <c r="E567" s="200"/>
      <c r="F567" s="90"/>
      <c r="H567" s="120"/>
      <c r="I567" s="1"/>
      <c r="J567" s="1"/>
      <c r="K567" s="1"/>
      <c r="L567" s="1"/>
      <c r="M567" s="1"/>
      <c r="N567" s="1"/>
    </row>
    <row r="568" spans="1:14" s="119" customFormat="1" ht="12.75" x14ac:dyDescent="0.2">
      <c r="A568" s="196"/>
      <c r="B568" s="197"/>
      <c r="C568" s="198"/>
      <c r="D568" s="199"/>
      <c r="E568" s="200"/>
      <c r="F568" s="90"/>
      <c r="H568" s="120"/>
      <c r="I568" s="1"/>
      <c r="J568" s="1"/>
      <c r="K568" s="1"/>
      <c r="L568" s="1"/>
      <c r="M568" s="1"/>
      <c r="N568" s="1"/>
    </row>
    <row r="569" spans="1:14" s="119" customFormat="1" ht="12.75" x14ac:dyDescent="0.2">
      <c r="A569" s="196"/>
      <c r="B569" s="197"/>
      <c r="C569" s="198"/>
      <c r="D569" s="199"/>
      <c r="E569" s="200"/>
      <c r="F569" s="90"/>
      <c r="H569" s="120"/>
      <c r="I569" s="1"/>
      <c r="J569" s="1"/>
      <c r="K569" s="1"/>
      <c r="L569" s="1"/>
      <c r="M569" s="1"/>
      <c r="N569" s="1"/>
    </row>
    <row r="570" spans="1:14" s="119" customFormat="1" ht="12.75" x14ac:dyDescent="0.2">
      <c r="A570" s="196"/>
      <c r="B570" s="197"/>
      <c r="C570" s="198"/>
      <c r="D570" s="199"/>
      <c r="E570" s="200"/>
      <c r="F570" s="90"/>
      <c r="H570" s="120"/>
      <c r="I570" s="1"/>
      <c r="J570" s="1"/>
      <c r="K570" s="1"/>
      <c r="L570" s="1"/>
      <c r="M570" s="1"/>
      <c r="N570" s="1"/>
    </row>
    <row r="571" spans="1:14" s="119" customFormat="1" ht="12.75" x14ac:dyDescent="0.2">
      <c r="A571" s="196"/>
      <c r="B571" s="197"/>
      <c r="C571" s="198"/>
      <c r="D571" s="199"/>
      <c r="E571" s="200"/>
      <c r="F571" s="90"/>
      <c r="H571" s="120"/>
      <c r="I571" s="1"/>
      <c r="J571" s="1"/>
      <c r="K571" s="1"/>
      <c r="L571" s="1"/>
      <c r="M571" s="1"/>
      <c r="N571" s="1"/>
    </row>
    <row r="572" spans="1:14" s="119" customFormat="1" ht="12.75" x14ac:dyDescent="0.2">
      <c r="A572" s="196"/>
      <c r="B572" s="197"/>
      <c r="C572" s="198"/>
      <c r="D572" s="199"/>
      <c r="E572" s="200"/>
      <c r="F572" s="90"/>
      <c r="H572" s="120"/>
      <c r="I572" s="1"/>
      <c r="J572" s="1"/>
      <c r="K572" s="1"/>
      <c r="L572" s="1"/>
      <c r="M572" s="1"/>
      <c r="N572" s="1"/>
    </row>
    <row r="573" spans="1:14" s="119" customFormat="1" ht="12.75" x14ac:dyDescent="0.2">
      <c r="A573" s="196"/>
      <c r="B573" s="197"/>
      <c r="C573" s="198"/>
      <c r="D573" s="199"/>
      <c r="E573" s="200"/>
      <c r="F573" s="90"/>
      <c r="H573" s="120"/>
      <c r="I573" s="1"/>
      <c r="J573" s="1"/>
      <c r="K573" s="1"/>
      <c r="L573" s="1"/>
      <c r="M573" s="1"/>
      <c r="N573" s="1"/>
    </row>
    <row r="574" spans="1:14" s="119" customFormat="1" ht="12.75" x14ac:dyDescent="0.2">
      <c r="A574" s="196"/>
      <c r="B574" s="197"/>
      <c r="C574" s="198"/>
      <c r="D574" s="199"/>
      <c r="E574" s="200"/>
      <c r="F574" s="90"/>
      <c r="H574" s="120"/>
      <c r="I574" s="1"/>
      <c r="J574" s="1"/>
      <c r="K574" s="1"/>
      <c r="L574" s="1"/>
      <c r="M574" s="1"/>
      <c r="N574" s="1"/>
    </row>
    <row r="575" spans="1:14" s="119" customFormat="1" ht="12.75" x14ac:dyDescent="0.2">
      <c r="A575" s="196"/>
      <c r="B575" s="197"/>
      <c r="C575" s="198"/>
      <c r="D575" s="199"/>
      <c r="E575" s="200"/>
      <c r="F575" s="90"/>
      <c r="H575" s="120"/>
      <c r="I575" s="1"/>
      <c r="J575" s="1"/>
      <c r="K575" s="1"/>
      <c r="L575" s="1"/>
      <c r="M575" s="1"/>
      <c r="N575" s="1"/>
    </row>
    <row r="576" spans="1:14" s="119" customFormat="1" ht="12.75" x14ac:dyDescent="0.2">
      <c r="A576" s="196"/>
      <c r="B576" s="197"/>
      <c r="C576" s="198"/>
      <c r="D576" s="199"/>
      <c r="E576" s="200"/>
      <c r="F576" s="90"/>
      <c r="H576" s="120"/>
      <c r="I576" s="1"/>
      <c r="J576" s="1"/>
      <c r="K576" s="1"/>
      <c r="L576" s="1"/>
      <c r="M576" s="1"/>
      <c r="N576" s="1"/>
    </row>
    <row r="577" spans="1:14" s="119" customFormat="1" ht="12.75" x14ac:dyDescent="0.2">
      <c r="A577" s="196"/>
      <c r="B577" s="197"/>
      <c r="C577" s="198"/>
      <c r="D577" s="199"/>
      <c r="E577" s="200"/>
      <c r="F577" s="90"/>
      <c r="H577" s="120"/>
      <c r="I577" s="1"/>
      <c r="J577" s="1"/>
      <c r="K577" s="1"/>
      <c r="L577" s="1"/>
      <c r="M577" s="1"/>
      <c r="N577" s="1"/>
    </row>
    <row r="578" spans="1:14" s="119" customFormat="1" ht="12.75" x14ac:dyDescent="0.2">
      <c r="A578" s="196"/>
      <c r="B578" s="197"/>
      <c r="C578" s="198"/>
      <c r="D578" s="199"/>
      <c r="E578" s="200"/>
      <c r="F578" s="90"/>
      <c r="H578" s="120"/>
      <c r="I578" s="1"/>
      <c r="J578" s="1"/>
      <c r="K578" s="1"/>
      <c r="L578" s="1"/>
      <c r="M578" s="1"/>
      <c r="N578" s="1"/>
    </row>
    <row r="579" spans="1:14" s="119" customFormat="1" ht="12.75" x14ac:dyDescent="0.2">
      <c r="A579" s="196"/>
      <c r="B579" s="197"/>
      <c r="C579" s="198"/>
      <c r="D579" s="199"/>
      <c r="E579" s="200"/>
      <c r="F579" s="90"/>
      <c r="H579" s="120"/>
      <c r="I579" s="1"/>
      <c r="J579" s="1"/>
      <c r="K579" s="1"/>
      <c r="L579" s="1"/>
      <c r="M579" s="1"/>
      <c r="N579" s="1"/>
    </row>
    <row r="580" spans="1:14" s="119" customFormat="1" ht="12.75" x14ac:dyDescent="0.2">
      <c r="A580" s="196"/>
      <c r="B580" s="197"/>
      <c r="C580" s="198"/>
      <c r="D580" s="199"/>
      <c r="E580" s="200"/>
      <c r="F580" s="90"/>
      <c r="H580" s="120"/>
      <c r="I580" s="1"/>
      <c r="J580" s="1"/>
      <c r="K580" s="1"/>
      <c r="L580" s="1"/>
      <c r="M580" s="1"/>
      <c r="N580" s="1"/>
    </row>
    <row r="581" spans="1:14" s="119" customFormat="1" ht="12.75" x14ac:dyDescent="0.2">
      <c r="A581" s="196"/>
      <c r="B581" s="197"/>
      <c r="C581" s="198"/>
      <c r="D581" s="199"/>
      <c r="E581" s="200"/>
      <c r="F581" s="90"/>
      <c r="H581" s="120"/>
      <c r="I581" s="1"/>
      <c r="J581" s="1"/>
      <c r="K581" s="1"/>
      <c r="L581" s="1"/>
      <c r="M581" s="1"/>
      <c r="N581" s="1"/>
    </row>
    <row r="582" spans="1:14" s="119" customFormat="1" ht="12.75" x14ac:dyDescent="0.2">
      <c r="A582" s="196"/>
      <c r="B582" s="197"/>
      <c r="C582" s="198"/>
      <c r="D582" s="199"/>
      <c r="E582" s="200"/>
      <c r="F582" s="90"/>
      <c r="H582" s="120"/>
      <c r="I582" s="1"/>
      <c r="J582" s="1"/>
      <c r="K582" s="1"/>
      <c r="L582" s="1"/>
      <c r="M582" s="1"/>
      <c r="N582" s="1"/>
    </row>
    <row r="583" spans="1:14" s="119" customFormat="1" ht="12.75" x14ac:dyDescent="0.2">
      <c r="A583" s="196"/>
      <c r="B583" s="197"/>
      <c r="C583" s="198"/>
      <c r="D583" s="199"/>
      <c r="E583" s="200"/>
      <c r="F583" s="90"/>
      <c r="H583" s="120"/>
      <c r="I583" s="1"/>
      <c r="J583" s="1"/>
      <c r="K583" s="1"/>
      <c r="L583" s="1"/>
      <c r="M583" s="1"/>
      <c r="N583" s="1"/>
    </row>
    <row r="584" spans="1:14" s="119" customFormat="1" ht="12.75" x14ac:dyDescent="0.2">
      <c r="A584" s="196"/>
      <c r="B584" s="197"/>
      <c r="C584" s="198"/>
      <c r="D584" s="199"/>
      <c r="E584" s="200"/>
      <c r="F584" s="90"/>
      <c r="H584" s="120"/>
      <c r="I584" s="1"/>
      <c r="J584" s="1"/>
      <c r="K584" s="1"/>
      <c r="L584" s="1"/>
      <c r="M584" s="1"/>
      <c r="N584" s="1"/>
    </row>
    <row r="585" spans="1:14" s="119" customFormat="1" ht="12.75" x14ac:dyDescent="0.2">
      <c r="A585" s="196"/>
      <c r="B585" s="197"/>
      <c r="C585" s="198"/>
      <c r="D585" s="199"/>
      <c r="E585" s="200"/>
      <c r="F585" s="90"/>
      <c r="H585" s="120"/>
      <c r="I585" s="1"/>
      <c r="J585" s="1"/>
      <c r="K585" s="1"/>
      <c r="L585" s="1"/>
      <c r="M585" s="1"/>
      <c r="N585" s="1"/>
    </row>
    <row r="586" spans="1:14" s="119" customFormat="1" ht="12.75" x14ac:dyDescent="0.2">
      <c r="A586" s="196"/>
      <c r="B586" s="197"/>
      <c r="C586" s="198"/>
      <c r="D586" s="199"/>
      <c r="E586" s="200"/>
      <c r="F586" s="90"/>
      <c r="H586" s="120"/>
      <c r="I586" s="1"/>
      <c r="J586" s="1"/>
      <c r="K586" s="1"/>
      <c r="L586" s="1"/>
      <c r="M586" s="1"/>
      <c r="N586" s="1"/>
    </row>
    <row r="587" spans="1:14" s="119" customFormat="1" ht="12.75" x14ac:dyDescent="0.2">
      <c r="A587" s="196"/>
      <c r="B587" s="197"/>
      <c r="C587" s="198"/>
      <c r="D587" s="199"/>
      <c r="E587" s="200"/>
      <c r="F587" s="90"/>
      <c r="H587" s="120"/>
      <c r="I587" s="1"/>
      <c r="J587" s="1"/>
      <c r="K587" s="1"/>
      <c r="L587" s="1"/>
      <c r="M587" s="1"/>
      <c r="N587" s="1"/>
    </row>
    <row r="588" spans="1:14" s="119" customFormat="1" ht="12.75" x14ac:dyDescent="0.2">
      <c r="A588" s="196"/>
      <c r="B588" s="197"/>
      <c r="C588" s="198"/>
      <c r="D588" s="199"/>
      <c r="E588" s="200"/>
      <c r="F588" s="90"/>
      <c r="H588" s="120"/>
      <c r="I588" s="1"/>
      <c r="J588" s="1"/>
      <c r="K588" s="1"/>
      <c r="L588" s="1"/>
      <c r="M588" s="1"/>
      <c r="N588" s="1"/>
    </row>
    <row r="589" spans="1:14" s="119" customFormat="1" ht="12.75" x14ac:dyDescent="0.2">
      <c r="A589" s="196"/>
      <c r="B589" s="197"/>
      <c r="C589" s="198"/>
      <c r="D589" s="199"/>
      <c r="E589" s="200"/>
      <c r="F589" s="90"/>
      <c r="H589" s="120"/>
      <c r="I589" s="1"/>
      <c r="J589" s="1"/>
      <c r="K589" s="1"/>
      <c r="L589" s="1"/>
      <c r="M589" s="1"/>
      <c r="N589" s="1"/>
    </row>
    <row r="590" spans="1:14" s="119" customFormat="1" ht="12.75" x14ac:dyDescent="0.2">
      <c r="A590" s="196"/>
      <c r="B590" s="197"/>
      <c r="C590" s="198"/>
      <c r="D590" s="199"/>
      <c r="E590" s="200"/>
      <c r="F590" s="90"/>
      <c r="H590" s="120"/>
      <c r="I590" s="1"/>
      <c r="J590" s="1"/>
      <c r="K590" s="1"/>
      <c r="L590" s="1"/>
      <c r="M590" s="1"/>
      <c r="N590" s="1"/>
    </row>
    <row r="591" spans="1:14" s="119" customFormat="1" ht="12.75" x14ac:dyDescent="0.2">
      <c r="A591" s="196"/>
      <c r="B591" s="197"/>
      <c r="C591" s="198"/>
      <c r="D591" s="199"/>
      <c r="E591" s="200"/>
      <c r="F591" s="90"/>
      <c r="H591" s="120"/>
      <c r="I591" s="1"/>
      <c r="J591" s="1"/>
      <c r="K591" s="1"/>
      <c r="L591" s="1"/>
      <c r="M591" s="1"/>
      <c r="N591" s="1"/>
    </row>
    <row r="592" spans="1:14" s="119" customFormat="1" ht="12.75" x14ac:dyDescent="0.2">
      <c r="A592" s="196"/>
      <c r="B592" s="197"/>
      <c r="C592" s="198"/>
      <c r="D592" s="199"/>
      <c r="E592" s="200"/>
      <c r="F592" s="90"/>
      <c r="H592" s="120"/>
      <c r="I592" s="1"/>
      <c r="J592" s="1"/>
      <c r="K592" s="1"/>
      <c r="L592" s="1"/>
      <c r="M592" s="1"/>
      <c r="N592" s="1"/>
    </row>
    <row r="593" spans="1:14" s="119" customFormat="1" ht="12.75" x14ac:dyDescent="0.2">
      <c r="A593" s="196"/>
      <c r="B593" s="197"/>
      <c r="C593" s="198"/>
      <c r="D593" s="199"/>
      <c r="E593" s="200"/>
      <c r="F593" s="90"/>
      <c r="H593" s="120"/>
      <c r="I593" s="1"/>
      <c r="J593" s="1"/>
      <c r="K593" s="1"/>
      <c r="L593" s="1"/>
      <c r="M593" s="1"/>
      <c r="N593" s="1"/>
    </row>
    <row r="594" spans="1:14" s="119" customFormat="1" ht="12.75" x14ac:dyDescent="0.2">
      <c r="A594" s="196"/>
      <c r="B594" s="197"/>
      <c r="C594" s="198"/>
      <c r="D594" s="199"/>
      <c r="E594" s="200"/>
      <c r="F594" s="90"/>
      <c r="H594" s="120"/>
      <c r="I594" s="1"/>
      <c r="J594" s="1"/>
      <c r="K594" s="1"/>
      <c r="L594" s="1"/>
      <c r="M594" s="1"/>
      <c r="N594" s="1"/>
    </row>
    <row r="595" spans="1:14" s="119" customFormat="1" ht="12.75" x14ac:dyDescent="0.2">
      <c r="A595" s="196"/>
      <c r="B595" s="197"/>
      <c r="C595" s="198"/>
      <c r="D595" s="199"/>
      <c r="E595" s="200"/>
      <c r="F595" s="90"/>
      <c r="H595" s="120"/>
      <c r="I595" s="1"/>
      <c r="J595" s="1"/>
      <c r="K595" s="1"/>
      <c r="L595" s="1"/>
      <c r="M595" s="1"/>
      <c r="N595" s="1"/>
    </row>
    <row r="596" spans="1:14" s="119" customFormat="1" ht="12.75" x14ac:dyDescent="0.2">
      <c r="A596" s="196"/>
      <c r="B596" s="197"/>
      <c r="C596" s="198"/>
      <c r="D596" s="199"/>
      <c r="E596" s="200"/>
      <c r="F596" s="90"/>
      <c r="H596" s="120"/>
      <c r="I596" s="1"/>
      <c r="J596" s="1"/>
      <c r="K596" s="1"/>
      <c r="L596" s="1"/>
      <c r="M596" s="1"/>
      <c r="N596" s="1"/>
    </row>
    <row r="597" spans="1:14" s="119" customFormat="1" ht="12.75" x14ac:dyDescent="0.2">
      <c r="A597" s="196"/>
      <c r="B597" s="197"/>
      <c r="C597" s="198"/>
      <c r="D597" s="199"/>
      <c r="E597" s="200"/>
      <c r="F597" s="90"/>
      <c r="H597" s="120"/>
      <c r="I597" s="1"/>
      <c r="J597" s="1"/>
      <c r="K597" s="1"/>
      <c r="L597" s="1"/>
      <c r="M597" s="1"/>
      <c r="N597" s="1"/>
    </row>
    <row r="598" spans="1:14" s="119" customFormat="1" ht="12.75" x14ac:dyDescent="0.2">
      <c r="A598" s="196"/>
      <c r="B598" s="197"/>
      <c r="C598" s="198"/>
      <c r="D598" s="199"/>
      <c r="E598" s="200"/>
      <c r="F598" s="90"/>
      <c r="H598" s="120"/>
      <c r="I598" s="1"/>
      <c r="J598" s="1"/>
      <c r="K598" s="1"/>
      <c r="L598" s="1"/>
      <c r="M598" s="1"/>
      <c r="N598" s="1"/>
    </row>
    <row r="599" spans="1:14" s="119" customFormat="1" ht="12.75" x14ac:dyDescent="0.2">
      <c r="A599" s="196"/>
      <c r="B599" s="197"/>
      <c r="C599" s="198"/>
      <c r="D599" s="199"/>
      <c r="E599" s="200"/>
      <c r="F599" s="90"/>
      <c r="H599" s="120"/>
      <c r="I599" s="1"/>
      <c r="J599" s="1"/>
      <c r="K599" s="1"/>
      <c r="L599" s="1"/>
      <c r="M599" s="1"/>
      <c r="N599" s="1"/>
    </row>
    <row r="600" spans="1:14" s="119" customFormat="1" ht="12.75" x14ac:dyDescent="0.2">
      <c r="A600" s="196"/>
      <c r="B600" s="197"/>
      <c r="C600" s="198"/>
      <c r="D600" s="199"/>
      <c r="E600" s="200"/>
      <c r="F600" s="90"/>
      <c r="H600" s="120"/>
      <c r="I600" s="1"/>
      <c r="J600" s="1"/>
      <c r="K600" s="1"/>
      <c r="L600" s="1"/>
      <c r="M600" s="1"/>
      <c r="N600" s="1"/>
    </row>
    <row r="601" spans="1:14" s="119" customFormat="1" ht="12.75" x14ac:dyDescent="0.2">
      <c r="A601" s="196"/>
      <c r="B601" s="197"/>
      <c r="C601" s="198"/>
      <c r="D601" s="199"/>
      <c r="E601" s="200"/>
      <c r="F601" s="90"/>
      <c r="H601" s="120"/>
      <c r="I601" s="1"/>
      <c r="J601" s="1"/>
      <c r="K601" s="1"/>
      <c r="L601" s="1"/>
      <c r="M601" s="1"/>
      <c r="N601" s="1"/>
    </row>
    <row r="602" spans="1:14" s="119" customFormat="1" ht="12.75" x14ac:dyDescent="0.2">
      <c r="A602" s="196"/>
      <c r="B602" s="197"/>
      <c r="C602" s="198"/>
      <c r="D602" s="199"/>
      <c r="E602" s="200"/>
      <c r="F602" s="90"/>
      <c r="H602" s="120"/>
      <c r="I602" s="1"/>
      <c r="J602" s="1"/>
      <c r="K602" s="1"/>
      <c r="L602" s="1"/>
      <c r="M602" s="1"/>
      <c r="N602" s="1"/>
    </row>
    <row r="603" spans="1:14" s="119" customFormat="1" ht="12.75" x14ac:dyDescent="0.2">
      <c r="A603" s="196"/>
      <c r="B603" s="197"/>
      <c r="C603" s="198"/>
      <c r="D603" s="199"/>
      <c r="E603" s="200"/>
      <c r="F603" s="90"/>
      <c r="H603" s="120"/>
      <c r="I603" s="1"/>
      <c r="J603" s="1"/>
      <c r="K603" s="1"/>
      <c r="L603" s="1"/>
      <c r="M603" s="1"/>
      <c r="N603" s="1"/>
    </row>
    <row r="604" spans="1:14" s="119" customFormat="1" ht="12.75" x14ac:dyDescent="0.2">
      <c r="A604" s="196"/>
      <c r="B604" s="197"/>
      <c r="C604" s="198"/>
      <c r="D604" s="199"/>
      <c r="E604" s="200"/>
      <c r="F604" s="90"/>
      <c r="H604" s="120"/>
      <c r="I604" s="1"/>
      <c r="J604" s="1"/>
      <c r="K604" s="1"/>
      <c r="L604" s="1"/>
      <c r="M604" s="1"/>
      <c r="N604" s="1"/>
    </row>
    <row r="605" spans="1:14" s="119" customFormat="1" ht="12.75" x14ac:dyDescent="0.2">
      <c r="A605" s="196"/>
      <c r="B605" s="197"/>
      <c r="C605" s="198"/>
      <c r="D605" s="199"/>
      <c r="E605" s="200"/>
      <c r="F605" s="90"/>
      <c r="H605" s="120"/>
      <c r="I605" s="1"/>
      <c r="J605" s="1"/>
      <c r="K605" s="1"/>
      <c r="L605" s="1"/>
      <c r="M605" s="1"/>
      <c r="N605" s="1"/>
    </row>
    <row r="606" spans="1:14" s="119" customFormat="1" ht="12.75" x14ac:dyDescent="0.2">
      <c r="A606" s="196"/>
      <c r="B606" s="197"/>
      <c r="C606" s="198"/>
      <c r="D606" s="199"/>
      <c r="E606" s="200"/>
      <c r="F606" s="90"/>
      <c r="H606" s="120"/>
      <c r="I606" s="1"/>
      <c r="J606" s="1"/>
      <c r="K606" s="1"/>
      <c r="L606" s="1"/>
      <c r="M606" s="1"/>
      <c r="N606" s="1"/>
    </row>
    <row r="607" spans="1:14" s="119" customFormat="1" ht="12.75" x14ac:dyDescent="0.2">
      <c r="A607" s="196"/>
      <c r="B607" s="197"/>
      <c r="C607" s="198"/>
      <c r="D607" s="199"/>
      <c r="E607" s="200"/>
      <c r="F607" s="90"/>
      <c r="H607" s="120"/>
      <c r="I607" s="1"/>
      <c r="J607" s="1"/>
      <c r="K607" s="1"/>
      <c r="L607" s="1"/>
      <c r="M607" s="1"/>
      <c r="N607" s="1"/>
    </row>
    <row r="608" spans="1:14" s="119" customFormat="1" ht="12.75" x14ac:dyDescent="0.2">
      <c r="A608" s="196"/>
      <c r="B608" s="197"/>
      <c r="C608" s="198"/>
      <c r="D608" s="199"/>
      <c r="E608" s="200"/>
      <c r="F608" s="90"/>
      <c r="H608" s="120"/>
      <c r="I608" s="1"/>
      <c r="J608" s="1"/>
      <c r="K608" s="1"/>
      <c r="L608" s="1"/>
      <c r="M608" s="1"/>
      <c r="N608" s="1"/>
    </row>
    <row r="609" spans="1:14" s="119" customFormat="1" ht="12.75" x14ac:dyDescent="0.2">
      <c r="A609" s="196"/>
      <c r="B609" s="197"/>
      <c r="C609" s="198"/>
      <c r="D609" s="199"/>
      <c r="E609" s="200"/>
      <c r="F609" s="90"/>
      <c r="H609" s="120"/>
      <c r="I609" s="1"/>
      <c r="J609" s="1"/>
      <c r="K609" s="1"/>
      <c r="L609" s="1"/>
      <c r="M609" s="1"/>
      <c r="N609" s="1"/>
    </row>
    <row r="610" spans="1:14" s="119" customFormat="1" ht="12.75" x14ac:dyDescent="0.2">
      <c r="A610" s="196"/>
      <c r="B610" s="197"/>
      <c r="C610" s="198"/>
      <c r="D610" s="199"/>
      <c r="E610" s="200"/>
      <c r="F610" s="90"/>
      <c r="H610" s="120"/>
      <c r="I610" s="1"/>
      <c r="J610" s="1"/>
      <c r="K610" s="1"/>
      <c r="L610" s="1"/>
      <c r="M610" s="1"/>
      <c r="N610" s="1"/>
    </row>
    <row r="611" spans="1:14" s="119" customFormat="1" ht="12.75" x14ac:dyDescent="0.2">
      <c r="A611" s="196"/>
      <c r="B611" s="197"/>
      <c r="C611" s="198"/>
      <c r="D611" s="199"/>
      <c r="E611" s="200"/>
      <c r="F611" s="90"/>
      <c r="H611" s="120"/>
      <c r="I611" s="1"/>
      <c r="J611" s="1"/>
      <c r="K611" s="1"/>
      <c r="L611" s="1"/>
      <c r="M611" s="1"/>
      <c r="N611" s="1"/>
    </row>
    <row r="612" spans="1:14" s="119" customFormat="1" ht="12.75" x14ac:dyDescent="0.2">
      <c r="A612" s="196"/>
      <c r="B612" s="197"/>
      <c r="C612" s="198"/>
      <c r="D612" s="199"/>
      <c r="E612" s="200"/>
      <c r="F612" s="90"/>
      <c r="H612" s="120"/>
      <c r="I612" s="1"/>
      <c r="J612" s="1"/>
      <c r="K612" s="1"/>
      <c r="L612" s="1"/>
      <c r="M612" s="1"/>
      <c r="N612" s="1"/>
    </row>
    <row r="613" spans="1:14" s="119" customFormat="1" ht="12.75" x14ac:dyDescent="0.2">
      <c r="A613" s="196"/>
      <c r="B613" s="197"/>
      <c r="C613" s="198"/>
      <c r="D613" s="199"/>
      <c r="E613" s="200"/>
      <c r="F613" s="90"/>
      <c r="H613" s="120"/>
      <c r="I613" s="1"/>
      <c r="J613" s="1"/>
      <c r="K613" s="1"/>
      <c r="L613" s="1"/>
      <c r="M613" s="1"/>
      <c r="N613" s="1"/>
    </row>
    <row r="614" spans="1:14" s="119" customFormat="1" ht="12.75" x14ac:dyDescent="0.2">
      <c r="A614" s="196"/>
      <c r="B614" s="197"/>
      <c r="C614" s="198"/>
      <c r="D614" s="199"/>
      <c r="E614" s="200"/>
      <c r="F614" s="90"/>
      <c r="H614" s="120"/>
      <c r="I614" s="1"/>
      <c r="J614" s="1"/>
      <c r="K614" s="1"/>
      <c r="L614" s="1"/>
      <c r="M614" s="1"/>
      <c r="N614" s="1"/>
    </row>
    <row r="615" spans="1:14" s="119" customFormat="1" ht="12.75" x14ac:dyDescent="0.2">
      <c r="A615" s="196"/>
      <c r="B615" s="197"/>
      <c r="C615" s="198"/>
      <c r="D615" s="199"/>
      <c r="E615" s="200"/>
      <c r="F615" s="90"/>
      <c r="H615" s="120"/>
      <c r="I615" s="1"/>
      <c r="J615" s="1"/>
      <c r="K615" s="1"/>
      <c r="L615" s="1"/>
      <c r="M615" s="1"/>
      <c r="N615" s="1"/>
    </row>
    <row r="616" spans="1:14" s="119" customFormat="1" ht="12.75" x14ac:dyDescent="0.2">
      <c r="A616" s="196"/>
      <c r="B616" s="197"/>
      <c r="C616" s="198"/>
      <c r="D616" s="199"/>
      <c r="E616" s="200"/>
      <c r="F616" s="90"/>
      <c r="H616" s="120"/>
      <c r="I616" s="1"/>
      <c r="J616" s="1"/>
      <c r="K616" s="1"/>
      <c r="L616" s="1"/>
      <c r="M616" s="1"/>
      <c r="N616" s="1"/>
    </row>
    <row r="617" spans="1:14" s="119" customFormat="1" ht="12.75" x14ac:dyDescent="0.2">
      <c r="A617" s="196"/>
      <c r="B617" s="197"/>
      <c r="C617" s="198"/>
      <c r="D617" s="199"/>
      <c r="E617" s="200"/>
      <c r="F617" s="90"/>
      <c r="H617" s="120"/>
      <c r="I617" s="1"/>
      <c r="J617" s="1"/>
      <c r="K617" s="1"/>
      <c r="L617" s="1"/>
      <c r="M617" s="1"/>
      <c r="N617" s="1"/>
    </row>
    <row r="618" spans="1:14" s="119" customFormat="1" ht="12.75" x14ac:dyDescent="0.2">
      <c r="A618" s="196"/>
      <c r="B618" s="197"/>
      <c r="C618" s="198"/>
      <c r="D618" s="199"/>
      <c r="E618" s="200"/>
      <c r="F618" s="90"/>
      <c r="H618" s="120"/>
      <c r="I618" s="1"/>
      <c r="J618" s="1"/>
      <c r="K618" s="1"/>
      <c r="L618" s="1"/>
      <c r="M618" s="1"/>
      <c r="N618" s="1"/>
    </row>
    <row r="619" spans="1:14" s="119" customFormat="1" ht="12.75" x14ac:dyDescent="0.2">
      <c r="A619" s="196"/>
      <c r="B619" s="197"/>
      <c r="C619" s="198"/>
      <c r="D619" s="199"/>
      <c r="E619" s="200"/>
      <c r="F619" s="90"/>
      <c r="H619" s="120"/>
      <c r="I619" s="1"/>
      <c r="J619" s="1"/>
      <c r="K619" s="1"/>
      <c r="L619" s="1"/>
      <c r="M619" s="1"/>
      <c r="N619" s="1"/>
    </row>
    <row r="620" spans="1:14" s="119" customFormat="1" ht="12.75" x14ac:dyDescent="0.2">
      <c r="A620" s="196"/>
      <c r="B620" s="197"/>
      <c r="C620" s="198"/>
      <c r="D620" s="199"/>
      <c r="E620" s="200"/>
      <c r="F620" s="90"/>
      <c r="H620" s="120"/>
      <c r="I620" s="1"/>
      <c r="J620" s="1"/>
      <c r="K620" s="1"/>
      <c r="L620" s="1"/>
      <c r="M620" s="1"/>
      <c r="N620" s="1"/>
    </row>
    <row r="621" spans="1:14" s="119" customFormat="1" ht="12.75" x14ac:dyDescent="0.2">
      <c r="A621" s="196"/>
      <c r="B621" s="197"/>
      <c r="C621" s="198"/>
      <c r="D621" s="199"/>
      <c r="E621" s="200"/>
      <c r="F621" s="90"/>
      <c r="H621" s="120"/>
      <c r="I621" s="1"/>
      <c r="J621" s="1"/>
      <c r="K621" s="1"/>
      <c r="L621" s="1"/>
      <c r="M621" s="1"/>
      <c r="N621" s="1"/>
    </row>
    <row r="622" spans="1:14" s="119" customFormat="1" ht="12.75" x14ac:dyDescent="0.2">
      <c r="A622" s="196"/>
      <c r="B622" s="197"/>
      <c r="C622" s="198"/>
      <c r="D622" s="199"/>
      <c r="E622" s="200"/>
      <c r="F622" s="90"/>
      <c r="H622" s="120"/>
      <c r="I622" s="1"/>
      <c r="J622" s="1"/>
      <c r="K622" s="1"/>
      <c r="L622" s="1"/>
      <c r="M622" s="1"/>
      <c r="N622" s="1"/>
    </row>
    <row r="623" spans="1:14" s="119" customFormat="1" ht="12.75" x14ac:dyDescent="0.2">
      <c r="A623" s="196"/>
      <c r="B623" s="197"/>
      <c r="C623" s="198"/>
      <c r="D623" s="199"/>
      <c r="E623" s="200"/>
      <c r="F623" s="90"/>
      <c r="H623" s="120"/>
      <c r="I623" s="1"/>
      <c r="J623" s="1"/>
      <c r="K623" s="1"/>
      <c r="L623" s="1"/>
      <c r="M623" s="1"/>
      <c r="N623" s="1"/>
    </row>
    <row r="624" spans="1:14" s="119" customFormat="1" ht="12.75" x14ac:dyDescent="0.2">
      <c r="A624" s="196"/>
      <c r="B624" s="197"/>
      <c r="C624" s="198"/>
      <c r="D624" s="199"/>
      <c r="E624" s="200"/>
      <c r="F624" s="90"/>
      <c r="H624" s="120"/>
      <c r="I624" s="1"/>
      <c r="J624" s="1"/>
      <c r="K624" s="1"/>
      <c r="L624" s="1"/>
      <c r="M624" s="1"/>
      <c r="N624" s="1"/>
    </row>
    <row r="625" spans="1:14" s="119" customFormat="1" ht="12.75" x14ac:dyDescent="0.2">
      <c r="A625" s="196"/>
      <c r="B625" s="197"/>
      <c r="C625" s="198"/>
      <c r="D625" s="199"/>
      <c r="E625" s="200"/>
      <c r="F625" s="90"/>
      <c r="H625" s="120"/>
      <c r="I625" s="1"/>
      <c r="J625" s="1"/>
      <c r="K625" s="1"/>
      <c r="L625" s="1"/>
      <c r="M625" s="1"/>
      <c r="N625" s="1"/>
    </row>
    <row r="626" spans="1:14" s="119" customFormat="1" ht="12.75" x14ac:dyDescent="0.2">
      <c r="A626" s="196"/>
      <c r="B626" s="197"/>
      <c r="C626" s="198"/>
      <c r="D626" s="199"/>
      <c r="E626" s="200"/>
      <c r="F626" s="90"/>
      <c r="H626" s="120"/>
      <c r="I626" s="1"/>
      <c r="J626" s="1"/>
      <c r="K626" s="1"/>
      <c r="L626" s="1"/>
      <c r="M626" s="1"/>
      <c r="N626" s="1"/>
    </row>
    <row r="627" spans="1:14" s="119" customFormat="1" ht="12.75" x14ac:dyDescent="0.2">
      <c r="A627" s="196"/>
      <c r="B627" s="197"/>
      <c r="C627" s="198"/>
      <c r="D627" s="199"/>
      <c r="E627" s="200"/>
      <c r="F627" s="90"/>
      <c r="H627" s="120"/>
      <c r="I627" s="1"/>
      <c r="J627" s="1"/>
      <c r="K627" s="1"/>
      <c r="L627" s="1"/>
      <c r="M627" s="1"/>
      <c r="N627" s="1"/>
    </row>
    <row r="628" spans="1:14" s="119" customFormat="1" ht="12.75" x14ac:dyDescent="0.2">
      <c r="A628" s="196"/>
      <c r="B628" s="197"/>
      <c r="C628" s="198"/>
      <c r="D628" s="199"/>
      <c r="E628" s="200"/>
      <c r="F628" s="90"/>
      <c r="H628" s="120"/>
      <c r="I628" s="1"/>
      <c r="J628" s="1"/>
      <c r="K628" s="1"/>
      <c r="L628" s="1"/>
      <c r="M628" s="1"/>
      <c r="N628" s="1"/>
    </row>
    <row r="629" spans="1:14" s="119" customFormat="1" ht="12.75" x14ac:dyDescent="0.2">
      <c r="A629" s="196"/>
      <c r="B629" s="197"/>
      <c r="C629" s="198"/>
      <c r="D629" s="199"/>
      <c r="E629" s="200"/>
      <c r="F629" s="90"/>
      <c r="H629" s="120"/>
      <c r="I629" s="1"/>
      <c r="J629" s="1"/>
      <c r="K629" s="1"/>
      <c r="L629" s="1"/>
      <c r="M629" s="1"/>
      <c r="N629" s="1"/>
    </row>
    <row r="630" spans="1:14" s="119" customFormat="1" ht="12.75" x14ac:dyDescent="0.2">
      <c r="A630" s="196"/>
      <c r="B630" s="197"/>
      <c r="C630" s="198"/>
      <c r="D630" s="199"/>
      <c r="E630" s="200"/>
      <c r="F630" s="90"/>
      <c r="H630" s="120"/>
      <c r="I630" s="1"/>
      <c r="J630" s="1"/>
      <c r="K630" s="1"/>
      <c r="L630" s="1"/>
      <c r="M630" s="1"/>
      <c r="N630" s="1"/>
    </row>
    <row r="631" spans="1:14" s="119" customFormat="1" ht="12.75" x14ac:dyDescent="0.2">
      <c r="A631" s="196"/>
      <c r="B631" s="197"/>
      <c r="C631" s="198"/>
      <c r="D631" s="199"/>
      <c r="E631" s="200"/>
      <c r="F631" s="90"/>
      <c r="H631" s="120"/>
      <c r="I631" s="1"/>
      <c r="J631" s="1"/>
      <c r="K631" s="1"/>
      <c r="L631" s="1"/>
      <c r="M631" s="1"/>
      <c r="N631" s="1"/>
    </row>
    <row r="632" spans="1:14" s="119" customFormat="1" ht="12.75" x14ac:dyDescent="0.2">
      <c r="A632" s="196"/>
      <c r="B632" s="197"/>
      <c r="C632" s="198"/>
      <c r="D632" s="199"/>
      <c r="E632" s="200"/>
      <c r="F632" s="90"/>
      <c r="H632" s="120"/>
      <c r="I632" s="1"/>
      <c r="J632" s="1"/>
      <c r="K632" s="1"/>
      <c r="L632" s="1"/>
      <c r="M632" s="1"/>
      <c r="N632" s="1"/>
    </row>
    <row r="633" spans="1:14" s="119" customFormat="1" ht="12.75" x14ac:dyDescent="0.2">
      <c r="A633" s="196"/>
      <c r="B633" s="197"/>
      <c r="C633" s="198"/>
      <c r="D633" s="199"/>
      <c r="E633" s="200"/>
      <c r="F633" s="90"/>
      <c r="H633" s="120"/>
      <c r="I633" s="1"/>
      <c r="J633" s="1"/>
      <c r="K633" s="1"/>
      <c r="L633" s="1"/>
      <c r="M633" s="1"/>
      <c r="N633" s="1"/>
    </row>
    <row r="634" spans="1:14" s="119" customFormat="1" ht="12.75" x14ac:dyDescent="0.2">
      <c r="A634" s="196"/>
      <c r="B634" s="197"/>
      <c r="C634" s="198"/>
      <c r="D634" s="199"/>
      <c r="E634" s="200"/>
      <c r="F634" s="90"/>
      <c r="H634" s="120"/>
      <c r="I634" s="1"/>
      <c r="J634" s="1"/>
      <c r="K634" s="1"/>
      <c r="L634" s="1"/>
      <c r="M634" s="1"/>
      <c r="N634" s="1"/>
    </row>
    <row r="635" spans="1:14" s="119" customFormat="1" ht="12.75" x14ac:dyDescent="0.2">
      <c r="A635" s="196"/>
      <c r="B635" s="197"/>
      <c r="C635" s="198"/>
      <c r="D635" s="199"/>
      <c r="E635" s="200"/>
      <c r="F635" s="90"/>
      <c r="H635" s="120"/>
      <c r="I635" s="1"/>
      <c r="J635" s="1"/>
      <c r="K635" s="1"/>
      <c r="L635" s="1"/>
      <c r="M635" s="1"/>
      <c r="N635" s="1"/>
    </row>
    <row r="636" spans="1:14" s="119" customFormat="1" ht="12.75" x14ac:dyDescent="0.2">
      <c r="A636" s="196"/>
      <c r="B636" s="197"/>
      <c r="C636" s="198"/>
      <c r="D636" s="199"/>
      <c r="E636" s="200"/>
      <c r="F636" s="90"/>
      <c r="H636" s="120"/>
      <c r="I636" s="1"/>
      <c r="J636" s="1"/>
      <c r="K636" s="1"/>
      <c r="L636" s="1"/>
      <c r="M636" s="1"/>
      <c r="N636" s="1"/>
    </row>
    <row r="637" spans="1:14" s="119" customFormat="1" ht="12.75" x14ac:dyDescent="0.2">
      <c r="A637" s="196"/>
      <c r="B637" s="197"/>
      <c r="C637" s="198"/>
      <c r="D637" s="199"/>
      <c r="E637" s="200"/>
      <c r="F637" s="90"/>
      <c r="H637" s="120"/>
      <c r="I637" s="1"/>
      <c r="J637" s="1"/>
      <c r="K637" s="1"/>
      <c r="L637" s="1"/>
      <c r="M637" s="1"/>
      <c r="N637" s="1"/>
    </row>
    <row r="638" spans="1:14" s="119" customFormat="1" ht="12.75" x14ac:dyDescent="0.2">
      <c r="A638" s="196"/>
      <c r="B638" s="197"/>
      <c r="C638" s="198"/>
      <c r="D638" s="199"/>
      <c r="E638" s="200"/>
      <c r="F638" s="90"/>
      <c r="H638" s="120"/>
      <c r="I638" s="1"/>
      <c r="J638" s="1"/>
      <c r="K638" s="1"/>
      <c r="L638" s="1"/>
      <c r="M638" s="1"/>
      <c r="N638" s="1"/>
    </row>
    <row r="639" spans="1:14" s="119" customFormat="1" ht="12.75" x14ac:dyDescent="0.2">
      <c r="A639" s="196"/>
      <c r="B639" s="197"/>
      <c r="C639" s="198"/>
      <c r="D639" s="199"/>
      <c r="E639" s="200"/>
      <c r="F639" s="90"/>
      <c r="H639" s="120"/>
      <c r="I639" s="1"/>
      <c r="J639" s="1"/>
      <c r="K639" s="1"/>
      <c r="L639" s="1"/>
      <c r="M639" s="1"/>
      <c r="N639" s="1"/>
    </row>
    <row r="640" spans="1:14" s="119" customFormat="1" ht="12.75" x14ac:dyDescent="0.2">
      <c r="A640" s="196"/>
      <c r="B640" s="197"/>
      <c r="C640" s="198"/>
      <c r="D640" s="199"/>
      <c r="E640" s="200"/>
      <c r="F640" s="90"/>
      <c r="H640" s="120"/>
      <c r="I640" s="1"/>
      <c r="J640" s="1"/>
      <c r="K640" s="1"/>
      <c r="L640" s="1"/>
      <c r="M640" s="1"/>
      <c r="N640" s="1"/>
    </row>
    <row r="641" spans="1:14" s="119" customFormat="1" ht="12.75" x14ac:dyDescent="0.2">
      <c r="A641" s="196"/>
      <c r="B641" s="197"/>
      <c r="C641" s="198"/>
      <c r="D641" s="199"/>
      <c r="E641" s="200"/>
      <c r="F641" s="90"/>
      <c r="H641" s="120"/>
      <c r="I641" s="1"/>
      <c r="J641" s="1"/>
      <c r="K641" s="1"/>
      <c r="L641" s="1"/>
      <c r="M641" s="1"/>
      <c r="N641" s="1"/>
    </row>
    <row r="642" spans="1:14" s="119" customFormat="1" ht="12.75" x14ac:dyDescent="0.2">
      <c r="A642" s="196"/>
      <c r="B642" s="197"/>
      <c r="C642" s="198"/>
      <c r="D642" s="199"/>
      <c r="E642" s="200"/>
      <c r="F642" s="90"/>
      <c r="H642" s="120"/>
      <c r="I642" s="1"/>
      <c r="J642" s="1"/>
      <c r="K642" s="1"/>
      <c r="L642" s="1"/>
      <c r="M642" s="1"/>
      <c r="N642" s="1"/>
    </row>
    <row r="643" spans="1:14" s="119" customFormat="1" ht="12.75" x14ac:dyDescent="0.2">
      <c r="A643" s="196"/>
      <c r="B643" s="197"/>
      <c r="C643" s="198"/>
      <c r="D643" s="199"/>
      <c r="E643" s="200"/>
      <c r="F643" s="90"/>
      <c r="H643" s="120"/>
      <c r="I643" s="1"/>
      <c r="J643" s="1"/>
      <c r="K643" s="1"/>
      <c r="L643" s="1"/>
      <c r="M643" s="1"/>
      <c r="N643" s="1"/>
    </row>
    <row r="644" spans="1:14" s="119" customFormat="1" ht="12.75" x14ac:dyDescent="0.2">
      <c r="A644" s="196"/>
      <c r="B644" s="197"/>
      <c r="C644" s="198"/>
      <c r="D644" s="199"/>
      <c r="E644" s="200"/>
      <c r="F644" s="90"/>
      <c r="H644" s="120"/>
      <c r="I644" s="1"/>
      <c r="J644" s="1"/>
      <c r="K644" s="1"/>
      <c r="L644" s="1"/>
      <c r="M644" s="1"/>
      <c r="N644" s="1"/>
    </row>
    <row r="645" spans="1:14" s="119" customFormat="1" ht="12.75" x14ac:dyDescent="0.2">
      <c r="A645" s="196"/>
      <c r="B645" s="197"/>
      <c r="C645" s="198"/>
      <c r="D645" s="199"/>
      <c r="E645" s="200"/>
      <c r="F645" s="90"/>
      <c r="H645" s="120"/>
      <c r="I645" s="1"/>
      <c r="J645" s="1"/>
      <c r="K645" s="1"/>
      <c r="L645" s="1"/>
      <c r="M645" s="1"/>
      <c r="N645" s="1"/>
    </row>
    <row r="646" spans="1:14" s="119" customFormat="1" ht="12.75" x14ac:dyDescent="0.2">
      <c r="A646" s="196"/>
      <c r="B646" s="197"/>
      <c r="C646" s="198"/>
      <c r="D646" s="199"/>
      <c r="E646" s="200"/>
      <c r="F646" s="90"/>
      <c r="H646" s="120"/>
      <c r="I646" s="1"/>
      <c r="J646" s="1"/>
      <c r="K646" s="1"/>
      <c r="L646" s="1"/>
      <c r="M646" s="1"/>
      <c r="N646" s="1"/>
    </row>
    <row r="647" spans="1:14" s="119" customFormat="1" ht="12.75" x14ac:dyDescent="0.2">
      <c r="A647" s="196"/>
      <c r="B647" s="197"/>
      <c r="C647" s="198"/>
      <c r="D647" s="199"/>
      <c r="E647" s="200"/>
      <c r="F647" s="90"/>
      <c r="H647" s="120"/>
      <c r="I647" s="1"/>
      <c r="J647" s="1"/>
      <c r="K647" s="1"/>
      <c r="L647" s="1"/>
      <c r="M647" s="1"/>
      <c r="N647" s="1"/>
    </row>
    <row r="648" spans="1:14" s="119" customFormat="1" ht="12.75" x14ac:dyDescent="0.2">
      <c r="A648" s="196"/>
      <c r="B648" s="197"/>
      <c r="C648" s="198"/>
      <c r="D648" s="199"/>
      <c r="E648" s="200"/>
      <c r="F648" s="90"/>
      <c r="H648" s="120"/>
      <c r="I648" s="1"/>
      <c r="J648" s="1"/>
      <c r="K648" s="1"/>
      <c r="L648" s="1"/>
      <c r="M648" s="1"/>
      <c r="N648" s="1"/>
    </row>
    <row r="649" spans="1:14" s="119" customFormat="1" ht="12.75" x14ac:dyDescent="0.2">
      <c r="A649" s="196"/>
      <c r="B649" s="197"/>
      <c r="C649" s="198"/>
      <c r="D649" s="199"/>
      <c r="E649" s="200"/>
      <c r="F649" s="90"/>
      <c r="H649" s="120"/>
      <c r="I649" s="1"/>
      <c r="J649" s="1"/>
      <c r="K649" s="1"/>
      <c r="L649" s="1"/>
      <c r="M649" s="1"/>
      <c r="N649" s="1"/>
    </row>
    <row r="650" spans="1:14" s="119" customFormat="1" ht="12.75" x14ac:dyDescent="0.2">
      <c r="A650" s="196"/>
      <c r="B650" s="197"/>
      <c r="C650" s="198"/>
      <c r="D650" s="199"/>
      <c r="E650" s="200"/>
      <c r="F650" s="90"/>
      <c r="H650" s="120"/>
      <c r="I650" s="1"/>
      <c r="J650" s="1"/>
      <c r="K650" s="1"/>
      <c r="L650" s="1"/>
      <c r="M650" s="1"/>
      <c r="N650" s="1"/>
    </row>
    <row r="651" spans="1:14" s="119" customFormat="1" ht="12.75" x14ac:dyDescent="0.2">
      <c r="A651" s="196"/>
      <c r="B651" s="197"/>
      <c r="C651" s="198"/>
      <c r="D651" s="199"/>
      <c r="E651" s="200"/>
      <c r="F651" s="90"/>
      <c r="H651" s="120"/>
      <c r="I651" s="1"/>
      <c r="J651" s="1"/>
      <c r="K651" s="1"/>
      <c r="L651" s="1"/>
      <c r="M651" s="1"/>
      <c r="N651" s="1"/>
    </row>
    <row r="652" spans="1:14" s="119" customFormat="1" ht="12.75" x14ac:dyDescent="0.2">
      <c r="A652" s="196"/>
      <c r="B652" s="197"/>
      <c r="C652" s="198"/>
      <c r="D652" s="199"/>
      <c r="E652" s="200"/>
      <c r="F652" s="90"/>
      <c r="H652" s="120"/>
      <c r="I652" s="1"/>
      <c r="J652" s="1"/>
      <c r="K652" s="1"/>
      <c r="L652" s="1"/>
      <c r="M652" s="1"/>
      <c r="N652" s="1"/>
    </row>
    <row r="653" spans="1:14" s="119" customFormat="1" ht="12.75" x14ac:dyDescent="0.2">
      <c r="A653" s="196"/>
      <c r="B653" s="197"/>
      <c r="C653" s="198"/>
      <c r="D653" s="199"/>
      <c r="E653" s="200"/>
      <c r="F653" s="90"/>
      <c r="H653" s="120"/>
      <c r="I653" s="1"/>
      <c r="J653" s="1"/>
      <c r="K653" s="1"/>
      <c r="L653" s="1"/>
      <c r="M653" s="1"/>
      <c r="N653" s="1"/>
    </row>
    <row r="654" spans="1:14" s="119" customFormat="1" ht="12.75" x14ac:dyDescent="0.2">
      <c r="A654" s="196"/>
      <c r="B654" s="197"/>
      <c r="C654" s="198"/>
      <c r="D654" s="199"/>
      <c r="E654" s="200"/>
      <c r="F654" s="90"/>
      <c r="H654" s="120"/>
      <c r="I654" s="1"/>
      <c r="J654" s="1"/>
      <c r="K654" s="1"/>
      <c r="L654" s="1"/>
      <c r="M654" s="1"/>
      <c r="N654" s="1"/>
    </row>
    <row r="655" spans="1:14" s="119" customFormat="1" ht="12.75" x14ac:dyDescent="0.2">
      <c r="A655" s="196"/>
      <c r="B655" s="197"/>
      <c r="C655" s="198"/>
      <c r="D655" s="199"/>
      <c r="E655" s="200"/>
      <c r="F655" s="90"/>
      <c r="H655" s="120"/>
      <c r="I655" s="1"/>
      <c r="J655" s="1"/>
      <c r="K655" s="1"/>
      <c r="L655" s="1"/>
      <c r="M655" s="1"/>
      <c r="N655" s="1"/>
    </row>
    <row r="656" spans="1:14" s="119" customFormat="1" ht="12.75" x14ac:dyDescent="0.2">
      <c r="A656" s="196"/>
      <c r="B656" s="197"/>
      <c r="C656" s="198"/>
      <c r="D656" s="199"/>
      <c r="E656" s="200"/>
      <c r="F656" s="90"/>
      <c r="H656" s="120"/>
      <c r="I656" s="1"/>
      <c r="J656" s="1"/>
      <c r="K656" s="1"/>
      <c r="L656" s="1"/>
      <c r="M656" s="1"/>
      <c r="N656" s="1"/>
    </row>
    <row r="657" spans="1:14" s="119" customFormat="1" ht="12.75" x14ac:dyDescent="0.2">
      <c r="A657" s="196"/>
      <c r="B657" s="197"/>
      <c r="C657" s="198"/>
      <c r="D657" s="199"/>
      <c r="E657" s="200"/>
      <c r="F657" s="90"/>
      <c r="H657" s="120"/>
      <c r="I657" s="1"/>
      <c r="J657" s="1"/>
      <c r="K657" s="1"/>
      <c r="L657" s="1"/>
      <c r="M657" s="1"/>
      <c r="N657" s="1"/>
    </row>
    <row r="658" spans="1:14" s="119" customFormat="1" ht="12.75" x14ac:dyDescent="0.2">
      <c r="A658" s="196"/>
      <c r="B658" s="197"/>
      <c r="C658" s="198"/>
      <c r="D658" s="199"/>
      <c r="E658" s="200"/>
      <c r="F658" s="90"/>
      <c r="H658" s="120"/>
      <c r="I658" s="1"/>
      <c r="J658" s="1"/>
      <c r="K658" s="1"/>
      <c r="L658" s="1"/>
      <c r="M658" s="1"/>
      <c r="N658" s="1"/>
    </row>
    <row r="659" spans="1:14" s="119" customFormat="1" ht="12.75" x14ac:dyDescent="0.2">
      <c r="A659" s="196"/>
      <c r="B659" s="197"/>
      <c r="C659" s="198"/>
      <c r="D659" s="199"/>
      <c r="E659" s="200"/>
      <c r="F659" s="90"/>
      <c r="H659" s="120"/>
      <c r="I659" s="1"/>
      <c r="J659" s="1"/>
      <c r="K659" s="1"/>
      <c r="L659" s="1"/>
      <c r="M659" s="1"/>
      <c r="N659" s="1"/>
    </row>
    <row r="660" spans="1:14" s="119" customFormat="1" ht="12.75" x14ac:dyDescent="0.2">
      <c r="A660" s="196"/>
      <c r="B660" s="197"/>
      <c r="C660" s="198"/>
      <c r="D660" s="199"/>
      <c r="E660" s="200"/>
      <c r="F660" s="90"/>
      <c r="H660" s="120"/>
      <c r="I660" s="1"/>
      <c r="J660" s="1"/>
      <c r="K660" s="1"/>
      <c r="L660" s="1"/>
      <c r="M660" s="1"/>
      <c r="N660" s="1"/>
    </row>
    <row r="661" spans="1:14" s="119" customFormat="1" ht="12.75" x14ac:dyDescent="0.2">
      <c r="A661" s="196"/>
      <c r="B661" s="197"/>
      <c r="C661" s="198"/>
      <c r="D661" s="199"/>
      <c r="E661" s="200"/>
      <c r="F661" s="90"/>
      <c r="H661" s="120"/>
      <c r="I661" s="1"/>
      <c r="J661" s="1"/>
      <c r="K661" s="1"/>
      <c r="L661" s="1"/>
      <c r="M661" s="1"/>
      <c r="N661" s="1"/>
    </row>
    <row r="662" spans="1:14" s="119" customFormat="1" ht="12.75" x14ac:dyDescent="0.2">
      <c r="A662" s="196"/>
      <c r="B662" s="197"/>
      <c r="C662" s="198"/>
      <c r="D662" s="199"/>
      <c r="E662" s="200"/>
      <c r="F662" s="90"/>
      <c r="H662" s="120"/>
      <c r="I662" s="1"/>
      <c r="J662" s="1"/>
      <c r="K662" s="1"/>
      <c r="L662" s="1"/>
      <c r="M662" s="1"/>
      <c r="N662" s="1"/>
    </row>
    <row r="663" spans="1:14" s="119" customFormat="1" ht="12.75" x14ac:dyDescent="0.2">
      <c r="A663" s="196"/>
      <c r="B663" s="197"/>
      <c r="C663" s="198"/>
      <c r="D663" s="199"/>
      <c r="E663" s="200"/>
      <c r="F663" s="90"/>
      <c r="H663" s="120"/>
      <c r="I663" s="1"/>
      <c r="J663" s="1"/>
      <c r="K663" s="1"/>
      <c r="L663" s="1"/>
      <c r="M663" s="1"/>
      <c r="N663" s="1"/>
    </row>
    <row r="664" spans="1:14" s="119" customFormat="1" ht="12.75" x14ac:dyDescent="0.2">
      <c r="A664" s="196"/>
      <c r="B664" s="197"/>
      <c r="C664" s="198"/>
      <c r="D664" s="199"/>
      <c r="E664" s="200"/>
      <c r="F664" s="90"/>
      <c r="H664" s="120"/>
      <c r="I664" s="1"/>
      <c r="J664" s="1"/>
      <c r="K664" s="1"/>
      <c r="L664" s="1"/>
      <c r="M664" s="1"/>
      <c r="N664" s="1"/>
    </row>
    <row r="665" spans="1:14" s="119" customFormat="1" ht="12.75" x14ac:dyDescent="0.2">
      <c r="A665" s="196"/>
      <c r="B665" s="197"/>
      <c r="C665" s="198"/>
      <c r="D665" s="199"/>
      <c r="E665" s="200"/>
      <c r="F665" s="90"/>
      <c r="H665" s="120"/>
      <c r="I665" s="1"/>
      <c r="J665" s="1"/>
      <c r="K665" s="1"/>
      <c r="L665" s="1"/>
      <c r="M665" s="1"/>
      <c r="N665" s="1"/>
    </row>
    <row r="666" spans="1:14" s="119" customFormat="1" ht="12.75" x14ac:dyDescent="0.2">
      <c r="A666" s="196"/>
      <c r="B666" s="197"/>
      <c r="C666" s="198"/>
      <c r="D666" s="199"/>
      <c r="E666" s="200"/>
      <c r="F666" s="90"/>
      <c r="H666" s="120"/>
      <c r="I666" s="1"/>
      <c r="J666" s="1"/>
      <c r="K666" s="1"/>
      <c r="L666" s="1"/>
      <c r="M666" s="1"/>
      <c r="N666" s="1"/>
    </row>
    <row r="667" spans="1:14" s="119" customFormat="1" ht="12.75" x14ac:dyDescent="0.2">
      <c r="A667" s="196"/>
      <c r="B667" s="197"/>
      <c r="C667" s="198"/>
      <c r="D667" s="199"/>
      <c r="E667" s="200"/>
      <c r="F667" s="90"/>
      <c r="H667" s="120"/>
      <c r="I667" s="1"/>
      <c r="J667" s="1"/>
      <c r="K667" s="1"/>
      <c r="L667" s="1"/>
      <c r="M667" s="1"/>
      <c r="N667" s="1"/>
    </row>
    <row r="668" spans="1:14" s="119" customFormat="1" ht="12.75" x14ac:dyDescent="0.2">
      <c r="A668" s="196"/>
      <c r="B668" s="197"/>
      <c r="C668" s="198"/>
      <c r="D668" s="199"/>
      <c r="E668" s="200"/>
      <c r="F668" s="90"/>
      <c r="H668" s="120"/>
      <c r="I668" s="1"/>
      <c r="J668" s="1"/>
      <c r="K668" s="1"/>
      <c r="L668" s="1"/>
      <c r="M668" s="1"/>
      <c r="N668" s="1"/>
    </row>
    <row r="669" spans="1:14" s="119" customFormat="1" ht="12.75" x14ac:dyDescent="0.2">
      <c r="A669" s="196"/>
      <c r="B669" s="197"/>
      <c r="C669" s="198"/>
      <c r="D669" s="199"/>
      <c r="E669" s="200"/>
      <c r="F669" s="90"/>
      <c r="H669" s="120"/>
      <c r="I669" s="1"/>
      <c r="J669" s="1"/>
      <c r="K669" s="1"/>
      <c r="L669" s="1"/>
      <c r="M669" s="1"/>
      <c r="N669" s="1"/>
    </row>
    <row r="670" spans="1:14" s="119" customFormat="1" ht="12.75" x14ac:dyDescent="0.2">
      <c r="A670" s="196"/>
      <c r="B670" s="197"/>
      <c r="C670" s="198"/>
      <c r="D670" s="199"/>
      <c r="E670" s="200"/>
      <c r="F670" s="90"/>
      <c r="H670" s="120"/>
      <c r="I670" s="1"/>
      <c r="J670" s="1"/>
      <c r="K670" s="1"/>
      <c r="L670" s="1"/>
      <c r="M670" s="1"/>
      <c r="N670" s="1"/>
    </row>
    <row r="671" spans="1:14" s="119" customFormat="1" ht="12.75" x14ac:dyDescent="0.2">
      <c r="A671" s="196"/>
      <c r="B671" s="197"/>
      <c r="C671" s="198"/>
      <c r="D671" s="199"/>
      <c r="E671" s="200"/>
      <c r="F671" s="90"/>
      <c r="H671" s="120"/>
      <c r="I671" s="1"/>
      <c r="J671" s="1"/>
      <c r="K671" s="1"/>
      <c r="L671" s="1"/>
      <c r="M671" s="1"/>
      <c r="N671" s="1"/>
    </row>
    <row r="672" spans="1:14" s="119" customFormat="1" ht="12.75" x14ac:dyDescent="0.2">
      <c r="A672" s="196"/>
      <c r="B672" s="197"/>
      <c r="C672" s="198"/>
      <c r="D672" s="199"/>
      <c r="E672" s="200"/>
      <c r="F672" s="90"/>
      <c r="H672" s="120"/>
      <c r="I672" s="1"/>
      <c r="J672" s="1"/>
      <c r="K672" s="1"/>
      <c r="L672" s="1"/>
      <c r="M672" s="1"/>
      <c r="N672" s="1"/>
    </row>
    <row r="673" spans="1:14" s="119" customFormat="1" ht="12.75" x14ac:dyDescent="0.2">
      <c r="A673" s="196"/>
      <c r="B673" s="197"/>
      <c r="C673" s="198"/>
      <c r="D673" s="199"/>
      <c r="E673" s="200"/>
      <c r="F673" s="90"/>
      <c r="H673" s="120"/>
      <c r="I673" s="1"/>
      <c r="J673" s="1"/>
      <c r="K673" s="1"/>
      <c r="L673" s="1"/>
      <c r="M673" s="1"/>
      <c r="N673" s="1"/>
    </row>
    <row r="674" spans="1:14" s="119" customFormat="1" ht="12.75" x14ac:dyDescent="0.2">
      <c r="A674" s="196"/>
      <c r="B674" s="197"/>
      <c r="C674" s="198"/>
      <c r="D674" s="199"/>
      <c r="E674" s="200"/>
      <c r="F674" s="90"/>
      <c r="H674" s="120"/>
      <c r="I674" s="1"/>
      <c r="J674" s="1"/>
      <c r="K674" s="1"/>
      <c r="L674" s="1"/>
      <c r="M674" s="1"/>
      <c r="N674" s="1"/>
    </row>
    <row r="675" spans="1:14" s="119" customFormat="1" ht="12.75" x14ac:dyDescent="0.2">
      <c r="A675" s="196"/>
      <c r="B675" s="197"/>
      <c r="C675" s="198"/>
      <c r="D675" s="199"/>
      <c r="E675" s="200"/>
      <c r="F675" s="90"/>
      <c r="H675" s="120"/>
      <c r="I675" s="1"/>
      <c r="J675" s="1"/>
      <c r="K675" s="1"/>
      <c r="L675" s="1"/>
      <c r="M675" s="1"/>
      <c r="N675" s="1"/>
    </row>
    <row r="676" spans="1:14" s="119" customFormat="1" ht="12.75" x14ac:dyDescent="0.2">
      <c r="A676" s="196"/>
      <c r="B676" s="197"/>
      <c r="C676" s="198"/>
      <c r="D676" s="199"/>
      <c r="E676" s="200"/>
      <c r="F676" s="90"/>
      <c r="H676" s="120"/>
      <c r="I676" s="1"/>
      <c r="J676" s="1"/>
      <c r="K676" s="1"/>
      <c r="L676" s="1"/>
      <c r="M676" s="1"/>
      <c r="N676" s="1"/>
    </row>
    <row r="677" spans="1:14" s="119" customFormat="1" ht="12.75" x14ac:dyDescent="0.2">
      <c r="A677" s="196"/>
      <c r="B677" s="197"/>
      <c r="C677" s="198"/>
      <c r="D677" s="199"/>
      <c r="E677" s="200"/>
      <c r="F677" s="90"/>
      <c r="H677" s="120"/>
      <c r="I677" s="1"/>
      <c r="J677" s="1"/>
      <c r="K677" s="1"/>
      <c r="L677" s="1"/>
      <c r="M677" s="1"/>
      <c r="N677" s="1"/>
    </row>
    <row r="678" spans="1:14" s="119" customFormat="1" ht="12.75" x14ac:dyDescent="0.2">
      <c r="A678" s="196"/>
      <c r="B678" s="197"/>
      <c r="C678" s="198"/>
      <c r="D678" s="199"/>
      <c r="E678" s="200"/>
      <c r="F678" s="90"/>
      <c r="H678" s="120"/>
      <c r="I678" s="1"/>
      <c r="J678" s="1"/>
      <c r="K678" s="1"/>
      <c r="L678" s="1"/>
      <c r="M678" s="1"/>
      <c r="N678" s="1"/>
    </row>
    <row r="679" spans="1:14" s="119" customFormat="1" ht="12.75" x14ac:dyDescent="0.2">
      <c r="A679" s="196"/>
      <c r="B679" s="197"/>
      <c r="C679" s="198"/>
      <c r="D679" s="199"/>
      <c r="E679" s="200"/>
      <c r="F679" s="90"/>
      <c r="H679" s="120"/>
      <c r="I679" s="1"/>
      <c r="J679" s="1"/>
      <c r="K679" s="1"/>
      <c r="L679" s="1"/>
      <c r="M679" s="1"/>
      <c r="N679" s="1"/>
    </row>
    <row r="680" spans="1:14" s="119" customFormat="1" ht="12.75" x14ac:dyDescent="0.2">
      <c r="A680" s="196"/>
      <c r="B680" s="197"/>
      <c r="C680" s="198"/>
      <c r="D680" s="199"/>
      <c r="E680" s="200"/>
      <c r="F680" s="90"/>
      <c r="H680" s="120"/>
      <c r="I680" s="1"/>
      <c r="J680" s="1"/>
      <c r="K680" s="1"/>
      <c r="L680" s="1"/>
      <c r="M680" s="1"/>
      <c r="N680" s="1"/>
    </row>
    <row r="681" spans="1:14" s="119" customFormat="1" ht="12.75" x14ac:dyDescent="0.2">
      <c r="A681" s="196"/>
      <c r="B681" s="197"/>
      <c r="C681" s="198"/>
      <c r="D681" s="199"/>
      <c r="E681" s="200"/>
      <c r="F681" s="90"/>
      <c r="H681" s="120"/>
      <c r="I681" s="1"/>
      <c r="J681" s="1"/>
      <c r="K681" s="1"/>
      <c r="L681" s="1"/>
      <c r="M681" s="1"/>
      <c r="N681" s="1"/>
    </row>
    <row r="682" spans="1:14" s="119" customFormat="1" ht="12.75" x14ac:dyDescent="0.2">
      <c r="A682" s="196"/>
      <c r="B682" s="197"/>
      <c r="C682" s="198"/>
      <c r="D682" s="199"/>
      <c r="E682" s="200"/>
      <c r="F682" s="90"/>
      <c r="H682" s="120"/>
      <c r="I682" s="1"/>
      <c r="J682" s="1"/>
      <c r="K682" s="1"/>
      <c r="L682" s="1"/>
      <c r="M682" s="1"/>
      <c r="N682" s="1"/>
    </row>
    <row r="683" spans="1:14" s="119" customFormat="1" ht="12.75" x14ac:dyDescent="0.2">
      <c r="A683" s="196"/>
      <c r="B683" s="197"/>
      <c r="C683" s="198"/>
      <c r="D683" s="199"/>
      <c r="E683" s="200"/>
      <c r="F683" s="90"/>
      <c r="H683" s="120"/>
      <c r="I683" s="1"/>
      <c r="J683" s="1"/>
      <c r="K683" s="1"/>
      <c r="L683" s="1"/>
      <c r="M683" s="1"/>
      <c r="N683" s="1"/>
    </row>
    <row r="684" spans="1:14" s="119" customFormat="1" ht="12.75" x14ac:dyDescent="0.2">
      <c r="A684" s="196"/>
      <c r="B684" s="197"/>
      <c r="C684" s="198"/>
      <c r="D684" s="199"/>
      <c r="E684" s="200"/>
      <c r="F684" s="90"/>
      <c r="H684" s="120"/>
      <c r="I684" s="1"/>
      <c r="J684" s="1"/>
      <c r="K684" s="1"/>
      <c r="L684" s="1"/>
      <c r="M684" s="1"/>
      <c r="N684" s="1"/>
    </row>
    <row r="685" spans="1:14" s="119" customFormat="1" ht="12.75" x14ac:dyDescent="0.2">
      <c r="A685" s="196"/>
      <c r="B685" s="197"/>
      <c r="C685" s="198"/>
      <c r="D685" s="199"/>
      <c r="E685" s="200"/>
      <c r="F685" s="90"/>
      <c r="H685" s="120"/>
      <c r="I685" s="1"/>
      <c r="J685" s="1"/>
      <c r="K685" s="1"/>
      <c r="L685" s="1"/>
      <c r="M685" s="1"/>
      <c r="N685" s="1"/>
    </row>
    <row r="686" spans="1:14" s="119" customFormat="1" ht="12.75" x14ac:dyDescent="0.2">
      <c r="A686" s="196"/>
      <c r="B686" s="197"/>
      <c r="C686" s="198"/>
      <c r="D686" s="199"/>
      <c r="E686" s="200"/>
      <c r="F686" s="90"/>
      <c r="H686" s="120"/>
      <c r="I686" s="1"/>
      <c r="J686" s="1"/>
      <c r="K686" s="1"/>
      <c r="L686" s="1"/>
      <c r="M686" s="1"/>
      <c r="N686" s="1"/>
    </row>
    <row r="687" spans="1:14" s="119" customFormat="1" ht="12.75" x14ac:dyDescent="0.2">
      <c r="A687" s="196"/>
      <c r="B687" s="197"/>
      <c r="C687" s="198"/>
      <c r="D687" s="199"/>
      <c r="E687" s="200"/>
      <c r="F687" s="90"/>
      <c r="H687" s="120"/>
      <c r="I687" s="1"/>
      <c r="J687" s="1"/>
      <c r="K687" s="1"/>
      <c r="L687" s="1"/>
      <c r="M687" s="1"/>
      <c r="N687" s="1"/>
    </row>
    <row r="688" spans="1:14" s="119" customFormat="1" ht="12.75" x14ac:dyDescent="0.2">
      <c r="A688" s="196"/>
      <c r="B688" s="197"/>
      <c r="C688" s="198"/>
      <c r="D688" s="199"/>
      <c r="E688" s="200"/>
      <c r="F688" s="90"/>
      <c r="H688" s="120"/>
      <c r="I688" s="1"/>
      <c r="J688" s="1"/>
      <c r="K688" s="1"/>
      <c r="L688" s="1"/>
      <c r="M688" s="1"/>
      <c r="N688" s="1"/>
    </row>
    <row r="689" spans="1:14" s="119" customFormat="1" ht="12.75" x14ac:dyDescent="0.2">
      <c r="A689" s="196"/>
      <c r="B689" s="197"/>
      <c r="C689" s="198"/>
      <c r="D689" s="199"/>
      <c r="E689" s="200"/>
      <c r="F689" s="90"/>
      <c r="H689" s="120"/>
      <c r="I689" s="1"/>
      <c r="J689" s="1"/>
      <c r="K689" s="1"/>
      <c r="L689" s="1"/>
      <c r="M689" s="1"/>
      <c r="N689" s="1"/>
    </row>
    <row r="690" spans="1:14" s="119" customFormat="1" ht="12.75" x14ac:dyDescent="0.2">
      <c r="A690" s="196"/>
      <c r="B690" s="197"/>
      <c r="C690" s="198"/>
      <c r="D690" s="199"/>
      <c r="E690" s="200"/>
      <c r="F690" s="90"/>
      <c r="H690" s="120"/>
      <c r="I690" s="1"/>
      <c r="J690" s="1"/>
      <c r="K690" s="1"/>
      <c r="L690" s="1"/>
      <c r="M690" s="1"/>
      <c r="N690" s="1"/>
    </row>
    <row r="691" spans="1:14" s="119" customFormat="1" ht="12.75" x14ac:dyDescent="0.2">
      <c r="A691" s="196"/>
      <c r="B691" s="197"/>
      <c r="C691" s="198"/>
      <c r="D691" s="199"/>
      <c r="E691" s="200"/>
      <c r="F691" s="90"/>
      <c r="H691" s="120"/>
      <c r="I691" s="1"/>
      <c r="J691" s="1"/>
      <c r="K691" s="1"/>
      <c r="L691" s="1"/>
      <c r="M691" s="1"/>
      <c r="N691" s="1"/>
    </row>
    <row r="692" spans="1:14" s="119" customFormat="1" ht="12.75" x14ac:dyDescent="0.2">
      <c r="A692" s="196"/>
      <c r="B692" s="197"/>
      <c r="C692" s="198"/>
      <c r="D692" s="199"/>
      <c r="E692" s="200"/>
      <c r="F692" s="90"/>
      <c r="H692" s="120"/>
      <c r="I692" s="1"/>
      <c r="J692" s="1"/>
      <c r="K692" s="1"/>
      <c r="L692" s="1"/>
      <c r="M692" s="1"/>
      <c r="N692" s="1"/>
    </row>
    <row r="693" spans="1:14" s="119" customFormat="1" ht="12.75" x14ac:dyDescent="0.2">
      <c r="A693" s="196"/>
      <c r="B693" s="197"/>
      <c r="C693" s="198"/>
      <c r="D693" s="199"/>
      <c r="E693" s="200"/>
      <c r="F693" s="90"/>
      <c r="H693" s="120"/>
      <c r="I693" s="1"/>
      <c r="J693" s="1"/>
      <c r="K693" s="1"/>
      <c r="L693" s="1"/>
      <c r="M693" s="1"/>
      <c r="N693" s="1"/>
    </row>
    <row r="694" spans="1:14" s="119" customFormat="1" ht="12.75" x14ac:dyDescent="0.2">
      <c r="A694" s="196"/>
      <c r="B694" s="197"/>
      <c r="C694" s="198"/>
      <c r="D694" s="199"/>
      <c r="E694" s="200"/>
      <c r="F694" s="90"/>
      <c r="H694" s="120"/>
      <c r="I694" s="1"/>
      <c r="J694" s="1"/>
      <c r="K694" s="1"/>
      <c r="L694" s="1"/>
      <c r="M694" s="1"/>
      <c r="N694" s="1"/>
    </row>
    <row r="695" spans="1:14" s="119" customFormat="1" ht="12.75" x14ac:dyDescent="0.2">
      <c r="A695" s="196"/>
      <c r="B695" s="197"/>
      <c r="C695" s="198"/>
      <c r="D695" s="199"/>
      <c r="E695" s="200"/>
      <c r="F695" s="90"/>
      <c r="H695" s="120"/>
      <c r="I695" s="1"/>
      <c r="J695" s="1"/>
      <c r="K695" s="1"/>
      <c r="L695" s="1"/>
      <c r="M695" s="1"/>
      <c r="N695" s="1"/>
    </row>
    <row r="696" spans="1:14" s="119" customFormat="1" ht="12.75" x14ac:dyDescent="0.2">
      <c r="A696" s="196"/>
      <c r="B696" s="197"/>
      <c r="C696" s="198"/>
      <c r="D696" s="199"/>
      <c r="E696" s="200"/>
      <c r="F696" s="90"/>
      <c r="H696" s="120"/>
      <c r="I696" s="1"/>
      <c r="J696" s="1"/>
      <c r="K696" s="1"/>
      <c r="L696" s="1"/>
      <c r="M696" s="1"/>
      <c r="N696" s="1"/>
    </row>
    <row r="697" spans="1:14" s="119" customFormat="1" ht="12.75" x14ac:dyDescent="0.2">
      <c r="A697" s="196"/>
      <c r="B697" s="197"/>
      <c r="C697" s="198"/>
      <c r="D697" s="199"/>
      <c r="E697" s="200"/>
      <c r="F697" s="90"/>
      <c r="H697" s="120"/>
      <c r="I697" s="1"/>
      <c r="J697" s="1"/>
      <c r="K697" s="1"/>
      <c r="L697" s="1"/>
      <c r="M697" s="1"/>
      <c r="N697" s="1"/>
    </row>
    <row r="698" spans="1:14" s="119" customFormat="1" ht="12.75" x14ac:dyDescent="0.2">
      <c r="A698" s="196"/>
      <c r="B698" s="197"/>
      <c r="C698" s="198"/>
      <c r="D698" s="199"/>
      <c r="E698" s="200"/>
      <c r="F698" s="90"/>
      <c r="H698" s="120"/>
      <c r="I698" s="1"/>
      <c r="J698" s="1"/>
      <c r="K698" s="1"/>
      <c r="L698" s="1"/>
      <c r="M698" s="1"/>
      <c r="N698" s="1"/>
    </row>
    <row r="699" spans="1:14" s="119" customFormat="1" ht="12.75" x14ac:dyDescent="0.2">
      <c r="A699" s="196"/>
      <c r="B699" s="197"/>
      <c r="C699" s="198"/>
      <c r="D699" s="199"/>
      <c r="E699" s="200"/>
      <c r="F699" s="90"/>
      <c r="H699" s="120"/>
      <c r="I699" s="1"/>
      <c r="J699" s="1"/>
      <c r="K699" s="1"/>
      <c r="L699" s="1"/>
      <c r="M699" s="1"/>
      <c r="N699" s="1"/>
    </row>
    <row r="700" spans="1:14" s="119" customFormat="1" ht="12.75" x14ac:dyDescent="0.2">
      <c r="A700" s="196"/>
      <c r="B700" s="197"/>
      <c r="C700" s="198"/>
      <c r="D700" s="199"/>
      <c r="E700" s="200"/>
      <c r="F700" s="90"/>
      <c r="H700" s="120"/>
      <c r="I700" s="1"/>
      <c r="J700" s="1"/>
      <c r="K700" s="1"/>
      <c r="L700" s="1"/>
      <c r="M700" s="1"/>
      <c r="N700" s="1"/>
    </row>
    <row r="701" spans="1:14" s="119" customFormat="1" ht="12.75" x14ac:dyDescent="0.2">
      <c r="A701" s="196"/>
      <c r="B701" s="197"/>
      <c r="C701" s="198"/>
      <c r="D701" s="199"/>
      <c r="E701" s="200"/>
      <c r="F701" s="90"/>
      <c r="H701" s="120"/>
      <c r="I701" s="1"/>
      <c r="J701" s="1"/>
      <c r="K701" s="1"/>
      <c r="L701" s="1"/>
      <c r="M701" s="1"/>
      <c r="N701" s="1"/>
    </row>
    <row r="702" spans="1:14" s="119" customFormat="1" ht="12.75" x14ac:dyDescent="0.2">
      <c r="A702" s="196"/>
      <c r="B702" s="197"/>
      <c r="C702" s="198"/>
      <c r="D702" s="199"/>
      <c r="E702" s="200"/>
      <c r="F702" s="90"/>
      <c r="H702" s="120"/>
      <c r="I702" s="1"/>
      <c r="J702" s="1"/>
      <c r="K702" s="1"/>
      <c r="L702" s="1"/>
      <c r="M702" s="1"/>
      <c r="N702" s="1"/>
    </row>
    <row r="703" spans="1:14" s="119" customFormat="1" ht="12.75" x14ac:dyDescent="0.2">
      <c r="A703" s="196"/>
      <c r="B703" s="197"/>
      <c r="C703" s="198"/>
      <c r="D703" s="199"/>
      <c r="E703" s="200"/>
      <c r="F703" s="90"/>
      <c r="H703" s="120"/>
      <c r="I703" s="1"/>
      <c r="J703" s="1"/>
      <c r="K703" s="1"/>
      <c r="L703" s="1"/>
      <c r="M703" s="1"/>
      <c r="N703" s="1"/>
    </row>
    <row r="704" spans="1:14" s="119" customFormat="1" ht="12.75" x14ac:dyDescent="0.2">
      <c r="A704" s="196"/>
      <c r="B704" s="197"/>
      <c r="C704" s="198"/>
      <c r="D704" s="199"/>
      <c r="E704" s="200"/>
      <c r="F704" s="90"/>
      <c r="H704" s="120"/>
      <c r="I704" s="1"/>
      <c r="J704" s="1"/>
      <c r="K704" s="1"/>
      <c r="L704" s="1"/>
      <c r="M704" s="1"/>
      <c r="N704" s="1"/>
    </row>
    <row r="705" spans="1:14" s="119" customFormat="1" ht="12.75" x14ac:dyDescent="0.2">
      <c r="A705" s="196"/>
      <c r="B705" s="197"/>
      <c r="C705" s="198"/>
      <c r="D705" s="199"/>
      <c r="E705" s="200"/>
      <c r="F705" s="90"/>
      <c r="H705" s="120"/>
      <c r="I705" s="1"/>
      <c r="J705" s="1"/>
      <c r="K705" s="1"/>
      <c r="L705" s="1"/>
      <c r="M705" s="1"/>
      <c r="N705" s="1"/>
    </row>
    <row r="706" spans="1:14" s="119" customFormat="1" ht="12.75" x14ac:dyDescent="0.2">
      <c r="A706" s="196"/>
      <c r="B706" s="197"/>
      <c r="C706" s="198"/>
      <c r="D706" s="199"/>
      <c r="E706" s="200"/>
      <c r="F706" s="90"/>
      <c r="H706" s="120"/>
      <c r="I706" s="1"/>
      <c r="J706" s="1"/>
      <c r="K706" s="1"/>
      <c r="L706" s="1"/>
      <c r="M706" s="1"/>
      <c r="N706" s="1"/>
    </row>
    <row r="707" spans="1:14" s="119" customFormat="1" ht="12.75" x14ac:dyDescent="0.2">
      <c r="A707" s="196"/>
      <c r="B707" s="197"/>
      <c r="C707" s="198"/>
      <c r="D707" s="199"/>
      <c r="E707" s="200"/>
      <c r="F707" s="90"/>
      <c r="H707" s="120"/>
      <c r="I707" s="1"/>
      <c r="J707" s="1"/>
      <c r="K707" s="1"/>
      <c r="L707" s="1"/>
      <c r="M707" s="1"/>
      <c r="N707" s="1"/>
    </row>
    <row r="708" spans="1:14" s="119" customFormat="1" ht="12.75" x14ac:dyDescent="0.2">
      <c r="A708" s="196"/>
      <c r="B708" s="197"/>
      <c r="C708" s="198"/>
      <c r="D708" s="199"/>
      <c r="E708" s="200"/>
      <c r="F708" s="90"/>
      <c r="H708" s="120"/>
      <c r="I708" s="1"/>
      <c r="J708" s="1"/>
      <c r="K708" s="1"/>
      <c r="L708" s="1"/>
      <c r="M708" s="1"/>
      <c r="N708" s="1"/>
    </row>
    <row r="709" spans="1:14" s="119" customFormat="1" ht="12.75" x14ac:dyDescent="0.2">
      <c r="A709" s="196"/>
      <c r="B709" s="197"/>
      <c r="C709" s="198"/>
      <c r="D709" s="199"/>
      <c r="E709" s="200"/>
      <c r="F709" s="90"/>
      <c r="H709" s="120"/>
      <c r="I709" s="1"/>
      <c r="J709" s="1"/>
      <c r="K709" s="1"/>
      <c r="L709" s="1"/>
      <c r="M709" s="1"/>
      <c r="N709" s="1"/>
    </row>
    <row r="710" spans="1:14" s="119" customFormat="1" ht="12.75" x14ac:dyDescent="0.2">
      <c r="A710" s="196"/>
      <c r="B710" s="197"/>
      <c r="C710" s="198"/>
      <c r="D710" s="199"/>
      <c r="E710" s="200"/>
      <c r="F710" s="90"/>
      <c r="H710" s="120"/>
      <c r="I710" s="1"/>
      <c r="J710" s="1"/>
      <c r="K710" s="1"/>
      <c r="L710" s="1"/>
      <c r="M710" s="1"/>
      <c r="N710" s="1"/>
    </row>
    <row r="711" spans="1:14" s="119" customFormat="1" ht="12.75" x14ac:dyDescent="0.2">
      <c r="A711" s="196"/>
      <c r="B711" s="197"/>
      <c r="C711" s="198"/>
      <c r="D711" s="199"/>
      <c r="E711" s="200"/>
      <c r="F711" s="90"/>
      <c r="H711" s="120"/>
      <c r="I711" s="1"/>
      <c r="J711" s="1"/>
      <c r="K711" s="1"/>
      <c r="L711" s="1"/>
      <c r="M711" s="1"/>
      <c r="N711" s="1"/>
    </row>
    <row r="712" spans="1:14" s="119" customFormat="1" ht="12.75" x14ac:dyDescent="0.2">
      <c r="A712" s="196"/>
      <c r="B712" s="197"/>
      <c r="C712" s="198"/>
      <c r="D712" s="199"/>
      <c r="E712" s="200"/>
      <c r="F712" s="90"/>
      <c r="H712" s="120"/>
      <c r="I712" s="1"/>
      <c r="J712" s="1"/>
      <c r="K712" s="1"/>
      <c r="L712" s="1"/>
      <c r="M712" s="1"/>
      <c r="N712" s="1"/>
    </row>
    <row r="713" spans="1:14" s="119" customFormat="1" ht="12.75" x14ac:dyDescent="0.2">
      <c r="A713" s="196"/>
      <c r="B713" s="197"/>
      <c r="C713" s="198"/>
      <c r="D713" s="199"/>
      <c r="E713" s="200"/>
      <c r="F713" s="90"/>
      <c r="H713" s="120"/>
      <c r="I713" s="1"/>
      <c r="J713" s="1"/>
      <c r="K713" s="1"/>
      <c r="L713" s="1"/>
      <c r="M713" s="1"/>
      <c r="N713" s="1"/>
    </row>
    <row r="714" spans="1:14" s="119" customFormat="1" ht="12.75" x14ac:dyDescent="0.2">
      <c r="A714" s="196"/>
      <c r="B714" s="197"/>
      <c r="C714" s="198"/>
      <c r="D714" s="199"/>
      <c r="E714" s="200"/>
      <c r="F714" s="90"/>
      <c r="H714" s="120"/>
      <c r="I714" s="1"/>
      <c r="J714" s="1"/>
      <c r="K714" s="1"/>
      <c r="L714" s="1"/>
      <c r="M714" s="1"/>
      <c r="N714" s="1"/>
    </row>
    <row r="715" spans="1:14" s="119" customFormat="1" ht="12.75" x14ac:dyDescent="0.2">
      <c r="A715" s="196"/>
      <c r="B715" s="197"/>
      <c r="C715" s="198"/>
      <c r="D715" s="199"/>
      <c r="E715" s="200"/>
      <c r="F715" s="90"/>
      <c r="H715" s="120"/>
      <c r="I715" s="1"/>
      <c r="J715" s="1"/>
      <c r="K715" s="1"/>
      <c r="L715" s="1"/>
      <c r="M715" s="1"/>
      <c r="N715" s="1"/>
    </row>
    <row r="716" spans="1:14" s="119" customFormat="1" ht="12.75" x14ac:dyDescent="0.2">
      <c r="A716" s="196"/>
      <c r="B716" s="197"/>
      <c r="C716" s="198"/>
      <c r="D716" s="199"/>
      <c r="E716" s="200"/>
      <c r="F716" s="90"/>
      <c r="H716" s="120"/>
      <c r="I716" s="1"/>
      <c r="J716" s="1"/>
      <c r="K716" s="1"/>
      <c r="L716" s="1"/>
      <c r="M716" s="1"/>
      <c r="N716" s="1"/>
    </row>
    <row r="717" spans="1:14" s="119" customFormat="1" ht="12.75" x14ac:dyDescent="0.2">
      <c r="A717" s="196"/>
      <c r="B717" s="197"/>
      <c r="C717" s="198"/>
      <c r="D717" s="199"/>
      <c r="E717" s="200"/>
      <c r="F717" s="90"/>
      <c r="H717" s="120"/>
      <c r="I717" s="1"/>
      <c r="J717" s="1"/>
      <c r="K717" s="1"/>
      <c r="L717" s="1"/>
      <c r="M717" s="1"/>
      <c r="N717" s="1"/>
    </row>
    <row r="718" spans="1:14" s="119" customFormat="1" ht="12.75" x14ac:dyDescent="0.2">
      <c r="A718" s="196"/>
      <c r="B718" s="197"/>
      <c r="C718" s="198"/>
      <c r="D718" s="199"/>
      <c r="E718" s="200"/>
      <c r="F718" s="90"/>
      <c r="H718" s="120"/>
      <c r="I718" s="1"/>
      <c r="J718" s="1"/>
      <c r="K718" s="1"/>
      <c r="L718" s="1"/>
      <c r="M718" s="1"/>
      <c r="N718" s="1"/>
    </row>
    <row r="719" spans="1:14" s="119" customFormat="1" ht="12.75" x14ac:dyDescent="0.2">
      <c r="A719" s="196"/>
      <c r="B719" s="197"/>
      <c r="C719" s="198"/>
      <c r="D719" s="199"/>
      <c r="E719" s="200"/>
      <c r="F719" s="90"/>
      <c r="H719" s="120"/>
      <c r="I719" s="1"/>
      <c r="J719" s="1"/>
      <c r="K719" s="1"/>
      <c r="L719" s="1"/>
      <c r="M719" s="1"/>
      <c r="N719" s="1"/>
    </row>
    <row r="720" spans="1:14" s="119" customFormat="1" ht="12.75" x14ac:dyDescent="0.2">
      <c r="A720" s="196"/>
      <c r="B720" s="197"/>
      <c r="C720" s="198"/>
      <c r="D720" s="199"/>
      <c r="E720" s="200"/>
      <c r="F720" s="90"/>
      <c r="H720" s="120"/>
      <c r="I720" s="1"/>
      <c r="J720" s="1"/>
      <c r="K720" s="1"/>
      <c r="L720" s="1"/>
      <c r="M720" s="1"/>
      <c r="N720" s="1"/>
    </row>
    <row r="721" spans="1:14" s="119" customFormat="1" ht="12.75" x14ac:dyDescent="0.2">
      <c r="A721" s="196"/>
      <c r="B721" s="197"/>
      <c r="C721" s="198"/>
      <c r="D721" s="199"/>
      <c r="E721" s="200"/>
      <c r="F721" s="90"/>
      <c r="H721" s="120"/>
      <c r="I721" s="1"/>
      <c r="J721" s="1"/>
      <c r="K721" s="1"/>
      <c r="L721" s="1"/>
      <c r="M721" s="1"/>
      <c r="N721" s="1"/>
    </row>
    <row r="722" spans="1:14" s="119" customFormat="1" ht="12.75" x14ac:dyDescent="0.2">
      <c r="A722" s="196"/>
      <c r="B722" s="197"/>
      <c r="C722" s="198"/>
      <c r="D722" s="199"/>
      <c r="E722" s="200"/>
      <c r="F722" s="90"/>
      <c r="H722" s="120"/>
      <c r="I722" s="1"/>
      <c r="J722" s="1"/>
      <c r="K722" s="1"/>
      <c r="L722" s="1"/>
      <c r="M722" s="1"/>
      <c r="N722" s="1"/>
    </row>
    <row r="723" spans="1:14" s="119" customFormat="1" ht="12.75" x14ac:dyDescent="0.2">
      <c r="A723" s="196"/>
      <c r="B723" s="197"/>
      <c r="C723" s="198"/>
      <c r="D723" s="199"/>
      <c r="E723" s="200"/>
      <c r="F723" s="90"/>
      <c r="H723" s="120"/>
      <c r="I723" s="1"/>
      <c r="J723" s="1"/>
      <c r="K723" s="1"/>
      <c r="L723" s="1"/>
      <c r="M723" s="1"/>
      <c r="N723" s="1"/>
    </row>
    <row r="724" spans="1:14" s="119" customFormat="1" ht="12.75" x14ac:dyDescent="0.2">
      <c r="A724" s="196"/>
      <c r="B724" s="197"/>
      <c r="C724" s="198"/>
      <c r="D724" s="199"/>
      <c r="E724" s="200"/>
      <c r="F724" s="90"/>
      <c r="H724" s="120"/>
      <c r="I724" s="1"/>
      <c r="J724" s="1"/>
      <c r="K724" s="1"/>
      <c r="L724" s="1"/>
      <c r="M724" s="1"/>
      <c r="N724" s="1"/>
    </row>
    <row r="725" spans="1:14" s="119" customFormat="1" ht="12.75" x14ac:dyDescent="0.2">
      <c r="A725" s="196"/>
      <c r="B725" s="197"/>
      <c r="C725" s="198"/>
      <c r="D725" s="199"/>
      <c r="E725" s="200"/>
      <c r="F725" s="90"/>
      <c r="H725" s="120"/>
      <c r="I725" s="1"/>
      <c r="J725" s="1"/>
      <c r="K725" s="1"/>
      <c r="L725" s="1"/>
      <c r="M725" s="1"/>
      <c r="N725" s="1"/>
    </row>
    <row r="726" spans="1:14" s="119" customFormat="1" ht="12.75" x14ac:dyDescent="0.2">
      <c r="A726" s="196"/>
      <c r="B726" s="197"/>
      <c r="C726" s="198"/>
      <c r="D726" s="199"/>
      <c r="E726" s="200"/>
      <c r="F726" s="90"/>
      <c r="H726" s="120"/>
      <c r="I726" s="1"/>
      <c r="J726" s="1"/>
      <c r="K726" s="1"/>
      <c r="L726" s="1"/>
      <c r="M726" s="1"/>
      <c r="N726" s="1"/>
    </row>
    <row r="727" spans="1:14" s="119" customFormat="1" ht="12.75" x14ac:dyDescent="0.2">
      <c r="A727" s="196"/>
      <c r="B727" s="197"/>
      <c r="C727" s="198"/>
      <c r="D727" s="199"/>
      <c r="E727" s="200"/>
      <c r="F727" s="90"/>
      <c r="H727" s="120"/>
      <c r="I727" s="1"/>
      <c r="J727" s="1"/>
      <c r="K727" s="1"/>
      <c r="L727" s="1"/>
      <c r="M727" s="1"/>
      <c r="N727" s="1"/>
    </row>
    <row r="728" spans="1:14" s="119" customFormat="1" ht="12.75" x14ac:dyDescent="0.2">
      <c r="A728" s="196"/>
      <c r="B728" s="197"/>
      <c r="C728" s="198"/>
      <c r="D728" s="199"/>
      <c r="E728" s="200"/>
      <c r="F728" s="90"/>
      <c r="H728" s="120"/>
      <c r="I728" s="1"/>
      <c r="J728" s="1"/>
      <c r="K728" s="1"/>
      <c r="L728" s="1"/>
      <c r="M728" s="1"/>
      <c r="N728" s="1"/>
    </row>
    <row r="729" spans="1:14" s="119" customFormat="1" ht="12.75" x14ac:dyDescent="0.2">
      <c r="A729" s="196"/>
      <c r="B729" s="197"/>
      <c r="C729" s="198"/>
      <c r="D729" s="199"/>
      <c r="E729" s="200"/>
      <c r="F729" s="90"/>
      <c r="H729" s="120"/>
      <c r="I729" s="1"/>
      <c r="J729" s="1"/>
      <c r="K729" s="1"/>
      <c r="L729" s="1"/>
      <c r="M729" s="1"/>
      <c r="N729" s="1"/>
    </row>
    <row r="730" spans="1:14" s="119" customFormat="1" ht="12.75" x14ac:dyDescent="0.2">
      <c r="A730" s="196"/>
      <c r="B730" s="197"/>
      <c r="C730" s="198"/>
      <c r="D730" s="199"/>
      <c r="E730" s="200"/>
      <c r="F730" s="90"/>
      <c r="H730" s="120"/>
      <c r="I730" s="1"/>
      <c r="J730" s="1"/>
      <c r="K730" s="1"/>
      <c r="L730" s="1"/>
      <c r="M730" s="1"/>
      <c r="N730" s="1"/>
    </row>
    <row r="731" spans="1:14" s="119" customFormat="1" ht="12.75" x14ac:dyDescent="0.2">
      <c r="A731" s="196"/>
      <c r="B731" s="197"/>
      <c r="C731" s="198"/>
      <c r="D731" s="199"/>
      <c r="E731" s="200"/>
      <c r="F731" s="90"/>
      <c r="H731" s="120"/>
      <c r="I731" s="1"/>
      <c r="J731" s="1"/>
      <c r="K731" s="1"/>
      <c r="L731" s="1"/>
      <c r="M731" s="1"/>
      <c r="N731" s="1"/>
    </row>
    <row r="732" spans="1:14" s="119" customFormat="1" ht="12.75" x14ac:dyDescent="0.2">
      <c r="A732" s="196"/>
      <c r="B732" s="197"/>
      <c r="C732" s="198"/>
      <c r="D732" s="199"/>
      <c r="E732" s="200"/>
      <c r="F732" s="90"/>
      <c r="H732" s="120"/>
      <c r="I732" s="1"/>
      <c r="J732" s="1"/>
      <c r="K732" s="1"/>
      <c r="L732" s="1"/>
      <c r="M732" s="1"/>
      <c r="N732" s="1"/>
    </row>
    <row r="733" spans="1:14" s="119" customFormat="1" ht="12.75" x14ac:dyDescent="0.2">
      <c r="A733" s="196"/>
      <c r="B733" s="197"/>
      <c r="C733" s="198"/>
      <c r="D733" s="199"/>
      <c r="E733" s="200"/>
      <c r="F733" s="90"/>
      <c r="H733" s="120"/>
      <c r="I733" s="1"/>
      <c r="J733" s="1"/>
      <c r="K733" s="1"/>
      <c r="L733" s="1"/>
      <c r="M733" s="1"/>
      <c r="N733" s="1"/>
    </row>
    <row r="734" spans="1:14" s="119" customFormat="1" ht="12.75" x14ac:dyDescent="0.2">
      <c r="A734" s="196"/>
      <c r="B734" s="197"/>
      <c r="C734" s="198"/>
      <c r="D734" s="199"/>
      <c r="E734" s="200"/>
      <c r="F734" s="90"/>
      <c r="H734" s="120"/>
      <c r="I734" s="1"/>
      <c r="J734" s="1"/>
      <c r="K734" s="1"/>
      <c r="L734" s="1"/>
      <c r="M734" s="1"/>
      <c r="N734" s="1"/>
    </row>
    <row r="735" spans="1:14" s="119" customFormat="1" ht="12.75" x14ac:dyDescent="0.2">
      <c r="A735" s="196"/>
      <c r="B735" s="197"/>
      <c r="C735" s="198"/>
      <c r="D735" s="199"/>
      <c r="E735" s="200"/>
      <c r="F735" s="90"/>
      <c r="H735" s="120"/>
      <c r="I735" s="1"/>
      <c r="J735" s="1"/>
      <c r="K735" s="1"/>
      <c r="L735" s="1"/>
      <c r="M735" s="1"/>
      <c r="N735" s="1"/>
    </row>
    <row r="736" spans="1:14" s="119" customFormat="1" ht="12.75" x14ac:dyDescent="0.2">
      <c r="A736" s="196"/>
      <c r="B736" s="197"/>
      <c r="C736" s="198"/>
      <c r="D736" s="199"/>
      <c r="E736" s="200"/>
      <c r="F736" s="90"/>
      <c r="H736" s="120"/>
      <c r="I736" s="1"/>
      <c r="J736" s="1"/>
      <c r="K736" s="1"/>
      <c r="L736" s="1"/>
      <c r="M736" s="1"/>
      <c r="N736" s="1"/>
    </row>
    <row r="737" spans="1:14" s="119" customFormat="1" ht="12.75" x14ac:dyDescent="0.2">
      <c r="A737" s="196"/>
      <c r="B737" s="197"/>
      <c r="C737" s="198"/>
      <c r="D737" s="199"/>
      <c r="E737" s="200"/>
      <c r="F737" s="90"/>
      <c r="H737" s="120"/>
      <c r="I737" s="1"/>
      <c r="J737" s="1"/>
      <c r="K737" s="1"/>
      <c r="L737" s="1"/>
      <c r="M737" s="1"/>
      <c r="N737" s="1"/>
    </row>
    <row r="738" spans="1:14" s="119" customFormat="1" ht="12.75" x14ac:dyDescent="0.2">
      <c r="A738" s="196"/>
      <c r="B738" s="197"/>
      <c r="C738" s="198"/>
      <c r="D738" s="199"/>
      <c r="E738" s="200"/>
      <c r="F738" s="90"/>
      <c r="H738" s="120"/>
      <c r="I738" s="1"/>
      <c r="J738" s="1"/>
      <c r="K738" s="1"/>
      <c r="L738" s="1"/>
      <c r="M738" s="1"/>
      <c r="N738" s="1"/>
    </row>
    <row r="739" spans="1:14" s="119" customFormat="1" ht="12.75" x14ac:dyDescent="0.2">
      <c r="A739" s="196"/>
      <c r="B739" s="197"/>
      <c r="C739" s="198"/>
      <c r="D739" s="199"/>
      <c r="E739" s="200"/>
      <c r="F739" s="90"/>
      <c r="H739" s="120"/>
      <c r="I739" s="1"/>
      <c r="J739" s="1"/>
      <c r="K739" s="1"/>
      <c r="L739" s="1"/>
      <c r="M739" s="1"/>
      <c r="N739" s="1"/>
    </row>
    <row r="740" spans="1:14" s="119" customFormat="1" ht="12.75" x14ac:dyDescent="0.2">
      <c r="A740" s="196"/>
      <c r="B740" s="197"/>
      <c r="C740" s="198"/>
      <c r="D740" s="199"/>
      <c r="E740" s="200"/>
      <c r="F740" s="90"/>
      <c r="H740" s="120"/>
      <c r="I740" s="1"/>
      <c r="J740" s="1"/>
      <c r="K740" s="1"/>
      <c r="L740" s="1"/>
      <c r="M740" s="1"/>
      <c r="N740" s="1"/>
    </row>
    <row r="741" spans="1:14" s="119" customFormat="1" ht="12.75" x14ac:dyDescent="0.2">
      <c r="A741" s="196"/>
      <c r="B741" s="197"/>
      <c r="C741" s="198"/>
      <c r="D741" s="199"/>
      <c r="E741" s="200"/>
      <c r="F741" s="90"/>
      <c r="H741" s="120"/>
      <c r="I741" s="1"/>
      <c r="J741" s="1"/>
      <c r="K741" s="1"/>
      <c r="L741" s="1"/>
      <c r="M741" s="1"/>
      <c r="N741" s="1"/>
    </row>
    <row r="742" spans="1:14" s="119" customFormat="1" ht="12.75" x14ac:dyDescent="0.2">
      <c r="A742" s="196"/>
      <c r="B742" s="197"/>
      <c r="C742" s="198"/>
      <c r="D742" s="199"/>
      <c r="E742" s="200"/>
      <c r="F742" s="90"/>
      <c r="H742" s="120"/>
      <c r="I742" s="1"/>
      <c r="J742" s="1"/>
      <c r="K742" s="1"/>
      <c r="L742" s="1"/>
      <c r="M742" s="1"/>
      <c r="N742" s="1"/>
    </row>
    <row r="743" spans="1:14" s="119" customFormat="1" ht="12.75" x14ac:dyDescent="0.2">
      <c r="A743" s="196"/>
      <c r="B743" s="197"/>
      <c r="C743" s="198"/>
      <c r="D743" s="199"/>
      <c r="E743" s="200"/>
      <c r="F743" s="90"/>
      <c r="H743" s="120"/>
      <c r="I743" s="1"/>
      <c r="J743" s="1"/>
      <c r="K743" s="1"/>
      <c r="L743" s="1"/>
      <c r="M743" s="1"/>
      <c r="N743" s="1"/>
    </row>
    <row r="744" spans="1:14" s="119" customFormat="1" ht="12.75" x14ac:dyDescent="0.2">
      <c r="A744" s="196"/>
      <c r="B744" s="197"/>
      <c r="C744" s="198"/>
      <c r="D744" s="199"/>
      <c r="E744" s="200"/>
      <c r="F744" s="90"/>
      <c r="H744" s="120"/>
      <c r="I744" s="1"/>
      <c r="J744" s="1"/>
      <c r="K744" s="1"/>
      <c r="L744" s="1"/>
      <c r="M744" s="1"/>
      <c r="N744" s="1"/>
    </row>
    <row r="745" spans="1:14" s="119" customFormat="1" ht="12.75" x14ac:dyDescent="0.2">
      <c r="A745" s="196"/>
      <c r="B745" s="197"/>
      <c r="C745" s="198"/>
      <c r="D745" s="199"/>
      <c r="E745" s="200"/>
      <c r="F745" s="90"/>
      <c r="H745" s="120"/>
      <c r="I745" s="1"/>
      <c r="J745" s="1"/>
      <c r="K745" s="1"/>
      <c r="L745" s="1"/>
      <c r="M745" s="1"/>
      <c r="N745" s="1"/>
    </row>
    <row r="746" spans="1:14" s="119" customFormat="1" ht="12.75" x14ac:dyDescent="0.2">
      <c r="A746" s="196"/>
      <c r="B746" s="197"/>
      <c r="C746" s="198"/>
      <c r="D746" s="199"/>
      <c r="E746" s="200"/>
      <c r="F746" s="90"/>
      <c r="H746" s="120"/>
      <c r="I746" s="1"/>
      <c r="J746" s="1"/>
      <c r="K746" s="1"/>
      <c r="L746" s="1"/>
      <c r="M746" s="1"/>
      <c r="N746" s="1"/>
    </row>
    <row r="747" spans="1:14" s="119" customFormat="1" ht="12.75" x14ac:dyDescent="0.2">
      <c r="A747" s="196"/>
      <c r="B747" s="197"/>
      <c r="C747" s="198"/>
      <c r="D747" s="199"/>
      <c r="E747" s="200"/>
      <c r="F747" s="90"/>
      <c r="H747" s="120"/>
      <c r="I747" s="1"/>
      <c r="J747" s="1"/>
      <c r="K747" s="1"/>
      <c r="L747" s="1"/>
      <c r="M747" s="1"/>
      <c r="N747" s="1"/>
    </row>
    <row r="748" spans="1:14" s="119" customFormat="1" ht="12.75" x14ac:dyDescent="0.2">
      <c r="A748" s="196"/>
      <c r="B748" s="197"/>
      <c r="C748" s="198"/>
      <c r="D748" s="199"/>
      <c r="E748" s="200"/>
      <c r="F748" s="90"/>
      <c r="H748" s="120"/>
      <c r="I748" s="1"/>
      <c r="J748" s="1"/>
      <c r="K748" s="1"/>
      <c r="L748" s="1"/>
      <c r="M748" s="1"/>
      <c r="N748" s="1"/>
    </row>
    <row r="749" spans="1:14" s="119" customFormat="1" ht="12.75" x14ac:dyDescent="0.2">
      <c r="A749" s="196"/>
      <c r="B749" s="197"/>
      <c r="C749" s="198"/>
      <c r="D749" s="199"/>
      <c r="E749" s="200"/>
      <c r="F749" s="90"/>
      <c r="H749" s="120"/>
      <c r="I749" s="1"/>
      <c r="J749" s="1"/>
      <c r="K749" s="1"/>
      <c r="L749" s="1"/>
      <c r="M749" s="1"/>
      <c r="N749" s="1"/>
    </row>
    <row r="750" spans="1:14" s="119" customFormat="1" ht="12.75" x14ac:dyDescent="0.2">
      <c r="A750" s="196"/>
      <c r="B750" s="197"/>
      <c r="C750" s="198"/>
      <c r="D750" s="199"/>
      <c r="E750" s="200"/>
      <c r="F750" s="90"/>
      <c r="H750" s="120"/>
      <c r="I750" s="1"/>
      <c r="J750" s="1"/>
      <c r="K750" s="1"/>
      <c r="L750" s="1"/>
      <c r="M750" s="1"/>
      <c r="N750" s="1"/>
    </row>
    <row r="751" spans="1:14" s="119" customFormat="1" ht="12.75" x14ac:dyDescent="0.2">
      <c r="A751" s="196"/>
      <c r="B751" s="197"/>
      <c r="C751" s="198"/>
      <c r="D751" s="199"/>
      <c r="E751" s="200"/>
      <c r="F751" s="90"/>
      <c r="H751" s="120"/>
      <c r="I751" s="1"/>
      <c r="J751" s="1"/>
      <c r="K751" s="1"/>
      <c r="L751" s="1"/>
      <c r="M751" s="1"/>
      <c r="N751" s="1"/>
    </row>
    <row r="752" spans="1:14" s="119" customFormat="1" ht="12.75" x14ac:dyDescent="0.2">
      <c r="A752" s="196"/>
      <c r="B752" s="197"/>
      <c r="C752" s="198"/>
      <c r="D752" s="199"/>
      <c r="E752" s="200"/>
      <c r="F752" s="90"/>
      <c r="H752" s="120"/>
      <c r="I752" s="1"/>
      <c r="J752" s="1"/>
      <c r="K752" s="1"/>
      <c r="L752" s="1"/>
      <c r="M752" s="1"/>
      <c r="N752" s="1"/>
    </row>
    <row r="753" spans="1:14" s="119" customFormat="1" ht="12.75" x14ac:dyDescent="0.2">
      <c r="A753" s="196"/>
      <c r="B753" s="197"/>
      <c r="C753" s="198"/>
      <c r="D753" s="199"/>
      <c r="E753" s="200"/>
      <c r="F753" s="90"/>
      <c r="H753" s="120"/>
      <c r="I753" s="1"/>
      <c r="J753" s="1"/>
      <c r="K753" s="1"/>
      <c r="L753" s="1"/>
      <c r="M753" s="1"/>
      <c r="N753" s="1"/>
    </row>
    <row r="754" spans="1:14" s="119" customFormat="1" ht="12.75" x14ac:dyDescent="0.2">
      <c r="A754" s="196"/>
      <c r="B754" s="197"/>
      <c r="C754" s="198"/>
      <c r="D754" s="199"/>
      <c r="E754" s="200"/>
      <c r="F754" s="90"/>
      <c r="H754" s="120"/>
      <c r="I754" s="1"/>
      <c r="J754" s="1"/>
      <c r="K754" s="1"/>
      <c r="L754" s="1"/>
      <c r="M754" s="1"/>
      <c r="N754" s="1"/>
    </row>
    <row r="755" spans="1:14" s="119" customFormat="1" ht="12.75" x14ac:dyDescent="0.2">
      <c r="A755" s="196"/>
      <c r="B755" s="197"/>
      <c r="C755" s="198"/>
      <c r="D755" s="199"/>
      <c r="E755" s="200"/>
      <c r="F755" s="90"/>
      <c r="H755" s="120"/>
      <c r="I755" s="1"/>
      <c r="J755" s="1"/>
      <c r="K755" s="1"/>
      <c r="L755" s="1"/>
      <c r="M755" s="1"/>
      <c r="N755" s="1"/>
    </row>
    <row r="756" spans="1:14" s="119" customFormat="1" ht="12.75" x14ac:dyDescent="0.2">
      <c r="A756" s="196"/>
      <c r="B756" s="197"/>
      <c r="C756" s="198"/>
      <c r="D756" s="199"/>
      <c r="E756" s="200"/>
      <c r="F756" s="90"/>
      <c r="H756" s="120"/>
      <c r="I756" s="1"/>
      <c r="J756" s="1"/>
      <c r="K756" s="1"/>
      <c r="L756" s="1"/>
      <c r="M756" s="1"/>
      <c r="N756" s="1"/>
    </row>
    <row r="757" spans="1:14" s="119" customFormat="1" ht="12.75" x14ac:dyDescent="0.2">
      <c r="A757" s="196"/>
      <c r="B757" s="197"/>
      <c r="C757" s="198"/>
      <c r="D757" s="199"/>
      <c r="E757" s="200"/>
      <c r="F757" s="90"/>
      <c r="H757" s="120"/>
      <c r="I757" s="1"/>
      <c r="J757" s="1"/>
      <c r="K757" s="1"/>
      <c r="L757" s="1"/>
      <c r="M757" s="1"/>
      <c r="N757" s="1"/>
    </row>
    <row r="758" spans="1:14" s="119" customFormat="1" ht="12.75" x14ac:dyDescent="0.2">
      <c r="A758" s="196"/>
      <c r="B758" s="197"/>
      <c r="C758" s="198"/>
      <c r="D758" s="199"/>
      <c r="E758" s="200"/>
      <c r="F758" s="90"/>
      <c r="H758" s="120"/>
      <c r="I758" s="1"/>
      <c r="J758" s="1"/>
      <c r="K758" s="1"/>
      <c r="L758" s="1"/>
      <c r="M758" s="1"/>
      <c r="N758" s="1"/>
    </row>
    <row r="759" spans="1:14" s="119" customFormat="1" ht="12.75" x14ac:dyDescent="0.2">
      <c r="A759" s="196"/>
      <c r="B759" s="197"/>
      <c r="C759" s="198"/>
      <c r="D759" s="199"/>
      <c r="E759" s="200"/>
      <c r="F759" s="90"/>
      <c r="H759" s="120"/>
      <c r="I759" s="1"/>
      <c r="J759" s="1"/>
      <c r="K759" s="1"/>
      <c r="L759" s="1"/>
      <c r="M759" s="1"/>
      <c r="N759" s="1"/>
    </row>
    <row r="760" spans="1:14" s="119" customFormat="1" ht="12.75" x14ac:dyDescent="0.2">
      <c r="A760" s="196"/>
      <c r="B760" s="197"/>
      <c r="C760" s="198"/>
      <c r="D760" s="199"/>
      <c r="E760" s="200"/>
      <c r="F760" s="90"/>
      <c r="H760" s="120"/>
      <c r="I760" s="1"/>
      <c r="J760" s="1"/>
      <c r="K760" s="1"/>
      <c r="L760" s="1"/>
      <c r="M760" s="1"/>
      <c r="N760" s="1"/>
    </row>
    <row r="761" spans="1:14" s="119" customFormat="1" ht="12.75" x14ac:dyDescent="0.2">
      <c r="A761" s="196"/>
      <c r="B761" s="197"/>
      <c r="C761" s="198"/>
      <c r="D761" s="199"/>
      <c r="E761" s="200"/>
      <c r="F761" s="90"/>
      <c r="H761" s="120"/>
      <c r="I761" s="1"/>
      <c r="J761" s="1"/>
      <c r="K761" s="1"/>
      <c r="L761" s="1"/>
      <c r="M761" s="1"/>
      <c r="N761" s="1"/>
    </row>
    <row r="762" spans="1:14" s="119" customFormat="1" ht="12.75" x14ac:dyDescent="0.2">
      <c r="A762" s="196"/>
      <c r="B762" s="197"/>
      <c r="C762" s="198"/>
      <c r="D762" s="199"/>
      <c r="E762" s="200"/>
      <c r="F762" s="90"/>
      <c r="H762" s="120"/>
      <c r="I762" s="1"/>
      <c r="J762" s="1"/>
      <c r="K762" s="1"/>
      <c r="L762" s="1"/>
      <c r="M762" s="1"/>
      <c r="N762" s="1"/>
    </row>
    <row r="763" spans="1:14" s="119" customFormat="1" ht="12.75" x14ac:dyDescent="0.2">
      <c r="A763" s="196"/>
      <c r="B763" s="197"/>
      <c r="C763" s="198"/>
      <c r="D763" s="199"/>
      <c r="E763" s="200"/>
      <c r="F763" s="90"/>
      <c r="H763" s="120"/>
      <c r="I763" s="1"/>
      <c r="J763" s="1"/>
      <c r="K763" s="1"/>
      <c r="L763" s="1"/>
      <c r="M763" s="1"/>
      <c r="N763" s="1"/>
    </row>
    <row r="764" spans="1:14" s="119" customFormat="1" ht="12.75" x14ac:dyDescent="0.2">
      <c r="A764" s="196"/>
      <c r="B764" s="197"/>
      <c r="C764" s="198"/>
      <c r="D764" s="199"/>
      <c r="E764" s="200"/>
      <c r="F764" s="90"/>
      <c r="H764" s="120"/>
      <c r="I764" s="1"/>
      <c r="J764" s="1"/>
      <c r="K764" s="1"/>
      <c r="L764" s="1"/>
      <c r="M764" s="1"/>
      <c r="N764" s="1"/>
    </row>
    <row r="765" spans="1:14" s="119" customFormat="1" ht="12.75" x14ac:dyDescent="0.2">
      <c r="A765" s="196"/>
      <c r="B765" s="197"/>
      <c r="C765" s="198"/>
      <c r="D765" s="199"/>
      <c r="E765" s="200"/>
      <c r="F765" s="90"/>
      <c r="H765" s="120"/>
      <c r="I765" s="1"/>
      <c r="J765" s="1"/>
      <c r="K765" s="1"/>
      <c r="L765" s="1"/>
      <c r="M765" s="1"/>
      <c r="N765" s="1"/>
    </row>
    <row r="766" spans="1:14" s="119" customFormat="1" ht="12.75" x14ac:dyDescent="0.2">
      <c r="A766" s="196"/>
      <c r="B766" s="197"/>
      <c r="C766" s="198"/>
      <c r="D766" s="199"/>
      <c r="E766" s="200"/>
      <c r="F766" s="90"/>
      <c r="H766" s="120"/>
      <c r="I766" s="1"/>
      <c r="J766" s="1"/>
      <c r="K766" s="1"/>
      <c r="L766" s="1"/>
      <c r="M766" s="1"/>
      <c r="N766" s="1"/>
    </row>
    <row r="767" spans="1:14" s="119" customFormat="1" ht="12.75" x14ac:dyDescent="0.2">
      <c r="A767" s="196"/>
      <c r="B767" s="197"/>
      <c r="C767" s="198"/>
      <c r="D767" s="199"/>
      <c r="E767" s="200"/>
      <c r="F767" s="90"/>
      <c r="H767" s="120"/>
      <c r="I767" s="1"/>
      <c r="J767" s="1"/>
      <c r="K767" s="1"/>
      <c r="L767" s="1"/>
      <c r="M767" s="1"/>
      <c r="N767" s="1"/>
    </row>
    <row r="768" spans="1:14" s="119" customFormat="1" ht="12.75" x14ac:dyDescent="0.2">
      <c r="A768" s="196"/>
      <c r="B768" s="197"/>
      <c r="C768" s="198"/>
      <c r="D768" s="199"/>
      <c r="E768" s="200"/>
      <c r="F768" s="90"/>
      <c r="H768" s="120"/>
      <c r="I768" s="1"/>
      <c r="J768" s="1"/>
      <c r="K768" s="1"/>
      <c r="L768" s="1"/>
      <c r="M768" s="1"/>
      <c r="N768" s="1"/>
    </row>
    <row r="769" spans="1:14" s="119" customFormat="1" ht="12.75" x14ac:dyDescent="0.2">
      <c r="A769" s="196"/>
      <c r="B769" s="197"/>
      <c r="C769" s="198"/>
      <c r="D769" s="199"/>
      <c r="E769" s="200"/>
      <c r="F769" s="90"/>
      <c r="H769" s="120"/>
      <c r="I769" s="1"/>
      <c r="J769" s="1"/>
      <c r="K769" s="1"/>
      <c r="L769" s="1"/>
      <c r="M769" s="1"/>
      <c r="N769" s="1"/>
    </row>
    <row r="770" spans="1:14" s="119" customFormat="1" ht="12.75" x14ac:dyDescent="0.2">
      <c r="A770" s="196"/>
      <c r="B770" s="197"/>
      <c r="C770" s="198"/>
      <c r="D770" s="199"/>
      <c r="E770" s="200"/>
      <c r="F770" s="90"/>
      <c r="H770" s="120"/>
      <c r="I770" s="1"/>
      <c r="J770" s="1"/>
      <c r="K770" s="1"/>
      <c r="L770" s="1"/>
      <c r="M770" s="1"/>
      <c r="N770" s="1"/>
    </row>
    <row r="771" spans="1:14" s="119" customFormat="1" ht="12.75" x14ac:dyDescent="0.2">
      <c r="A771" s="196"/>
      <c r="B771" s="197"/>
      <c r="C771" s="198"/>
      <c r="D771" s="199"/>
      <c r="E771" s="200"/>
      <c r="F771" s="90"/>
      <c r="H771" s="120"/>
      <c r="I771" s="1"/>
      <c r="J771" s="1"/>
      <c r="K771" s="1"/>
      <c r="L771" s="1"/>
      <c r="M771" s="1"/>
      <c r="N771" s="1"/>
    </row>
    <row r="772" spans="1:14" s="119" customFormat="1" ht="12.75" x14ac:dyDescent="0.2">
      <c r="A772" s="196"/>
      <c r="B772" s="197"/>
      <c r="C772" s="198"/>
      <c r="D772" s="199"/>
      <c r="E772" s="200"/>
      <c r="F772" s="90"/>
      <c r="H772" s="120"/>
      <c r="I772" s="1"/>
      <c r="J772" s="1"/>
      <c r="K772" s="1"/>
      <c r="L772" s="1"/>
      <c r="M772" s="1"/>
      <c r="N772" s="1"/>
    </row>
    <row r="773" spans="1:14" s="119" customFormat="1" ht="12.75" x14ac:dyDescent="0.2">
      <c r="A773" s="196"/>
      <c r="B773" s="197"/>
      <c r="C773" s="198"/>
      <c r="D773" s="199"/>
      <c r="E773" s="200"/>
      <c r="F773" s="90"/>
      <c r="H773" s="120"/>
      <c r="I773" s="1"/>
      <c r="J773" s="1"/>
      <c r="K773" s="1"/>
      <c r="L773" s="1"/>
      <c r="M773" s="1"/>
      <c r="N773" s="1"/>
    </row>
    <row r="774" spans="1:14" s="119" customFormat="1" ht="12.75" x14ac:dyDescent="0.2">
      <c r="A774" s="196"/>
      <c r="B774" s="197"/>
      <c r="C774" s="198"/>
      <c r="D774" s="199"/>
      <c r="E774" s="200"/>
      <c r="F774" s="90"/>
      <c r="H774" s="120"/>
      <c r="I774" s="1"/>
      <c r="J774" s="1"/>
      <c r="K774" s="1"/>
      <c r="L774" s="1"/>
      <c r="M774" s="1"/>
      <c r="N774" s="1"/>
    </row>
    <row r="775" spans="1:14" s="119" customFormat="1" ht="12.75" x14ac:dyDescent="0.2">
      <c r="A775" s="196"/>
      <c r="B775" s="197"/>
      <c r="C775" s="198"/>
      <c r="D775" s="199"/>
      <c r="E775" s="200"/>
      <c r="F775" s="90"/>
      <c r="H775" s="120"/>
      <c r="I775" s="1"/>
      <c r="J775" s="1"/>
      <c r="K775" s="1"/>
      <c r="L775" s="1"/>
      <c r="M775" s="1"/>
      <c r="N775" s="1"/>
    </row>
    <row r="776" spans="1:14" s="119" customFormat="1" ht="12.75" x14ac:dyDescent="0.2">
      <c r="A776" s="196"/>
      <c r="B776" s="197"/>
      <c r="C776" s="198"/>
      <c r="D776" s="199"/>
      <c r="E776" s="200"/>
      <c r="F776" s="90"/>
      <c r="H776" s="120"/>
      <c r="I776" s="1"/>
      <c r="J776" s="1"/>
      <c r="K776" s="1"/>
      <c r="L776" s="1"/>
      <c r="M776" s="1"/>
      <c r="N776" s="1"/>
    </row>
    <row r="777" spans="1:14" s="119" customFormat="1" ht="12.75" x14ac:dyDescent="0.2">
      <c r="A777" s="196"/>
      <c r="B777" s="197"/>
      <c r="C777" s="198"/>
      <c r="D777" s="199"/>
      <c r="E777" s="200"/>
      <c r="F777" s="90"/>
      <c r="H777" s="120"/>
      <c r="I777" s="1"/>
      <c r="J777" s="1"/>
      <c r="K777" s="1"/>
      <c r="L777" s="1"/>
      <c r="M777" s="1"/>
      <c r="N777" s="1"/>
    </row>
    <row r="778" spans="1:14" s="119" customFormat="1" ht="12.75" x14ac:dyDescent="0.2">
      <c r="A778" s="196"/>
      <c r="B778" s="197"/>
      <c r="C778" s="198"/>
      <c r="D778" s="199"/>
      <c r="E778" s="200"/>
      <c r="F778" s="90"/>
      <c r="H778" s="120"/>
      <c r="I778" s="1"/>
      <c r="J778" s="1"/>
      <c r="K778" s="1"/>
      <c r="L778" s="1"/>
      <c r="M778" s="1"/>
      <c r="N778" s="1"/>
    </row>
    <row r="779" spans="1:14" s="119" customFormat="1" ht="12.75" x14ac:dyDescent="0.2">
      <c r="A779" s="196"/>
      <c r="B779" s="197"/>
      <c r="C779" s="198"/>
      <c r="D779" s="199"/>
      <c r="E779" s="200"/>
      <c r="F779" s="90"/>
      <c r="H779" s="120"/>
      <c r="I779" s="1"/>
      <c r="J779" s="1"/>
      <c r="K779" s="1"/>
      <c r="L779" s="1"/>
      <c r="M779" s="1"/>
      <c r="N779" s="1"/>
    </row>
    <row r="780" spans="1:14" s="119" customFormat="1" ht="12.75" x14ac:dyDescent="0.2">
      <c r="A780" s="196"/>
      <c r="B780" s="197"/>
      <c r="C780" s="198"/>
      <c r="D780" s="199"/>
      <c r="E780" s="200"/>
      <c r="F780" s="90"/>
      <c r="H780" s="120"/>
      <c r="I780" s="1"/>
      <c r="J780" s="1"/>
      <c r="K780" s="1"/>
      <c r="L780" s="1"/>
      <c r="M780" s="1"/>
      <c r="N780" s="1"/>
    </row>
    <row r="781" spans="1:14" s="119" customFormat="1" ht="12.75" x14ac:dyDescent="0.2">
      <c r="A781" s="196"/>
      <c r="B781" s="197"/>
      <c r="C781" s="198"/>
      <c r="D781" s="199"/>
      <c r="E781" s="200"/>
      <c r="F781" s="90"/>
      <c r="H781" s="120"/>
      <c r="I781" s="1"/>
      <c r="J781" s="1"/>
      <c r="K781" s="1"/>
      <c r="L781" s="1"/>
      <c r="M781" s="1"/>
      <c r="N781" s="1"/>
    </row>
    <row r="782" spans="1:14" s="119" customFormat="1" ht="12.75" x14ac:dyDescent="0.2">
      <c r="A782" s="196"/>
      <c r="B782" s="197"/>
      <c r="C782" s="198"/>
      <c r="D782" s="199"/>
      <c r="E782" s="200"/>
      <c r="F782" s="90"/>
      <c r="H782" s="120"/>
      <c r="I782" s="1"/>
      <c r="J782" s="1"/>
      <c r="K782" s="1"/>
      <c r="L782" s="1"/>
      <c r="M782" s="1"/>
      <c r="N782" s="1"/>
    </row>
    <row r="783" spans="1:14" s="119" customFormat="1" ht="12.75" x14ac:dyDescent="0.2">
      <c r="A783" s="196"/>
      <c r="B783" s="197"/>
      <c r="C783" s="198"/>
      <c r="D783" s="199"/>
      <c r="E783" s="200"/>
      <c r="F783" s="90"/>
      <c r="H783" s="120"/>
      <c r="I783" s="1"/>
      <c r="J783" s="1"/>
      <c r="K783" s="1"/>
      <c r="L783" s="1"/>
      <c r="M783" s="1"/>
      <c r="N783" s="1"/>
    </row>
    <row r="784" spans="1:14" s="119" customFormat="1" ht="12.75" x14ac:dyDescent="0.2">
      <c r="A784" s="196"/>
      <c r="B784" s="197"/>
      <c r="C784" s="198"/>
      <c r="D784" s="199"/>
      <c r="E784" s="200"/>
      <c r="F784" s="90"/>
      <c r="H784" s="120"/>
      <c r="I784" s="1"/>
      <c r="J784" s="1"/>
      <c r="K784" s="1"/>
      <c r="L784" s="1"/>
      <c r="M784" s="1"/>
      <c r="N784" s="1"/>
    </row>
    <row r="785" spans="1:14" s="119" customFormat="1" ht="12.75" x14ac:dyDescent="0.2">
      <c r="A785" s="196"/>
      <c r="B785" s="197"/>
      <c r="C785" s="198"/>
      <c r="D785" s="199"/>
      <c r="E785" s="200"/>
      <c r="F785" s="90"/>
      <c r="H785" s="120"/>
      <c r="I785" s="1"/>
      <c r="J785" s="1"/>
      <c r="K785" s="1"/>
      <c r="L785" s="1"/>
      <c r="M785" s="1"/>
      <c r="N785" s="1"/>
    </row>
    <row r="786" spans="1:14" s="119" customFormat="1" ht="12.75" x14ac:dyDescent="0.2">
      <c r="A786" s="196"/>
      <c r="B786" s="197"/>
      <c r="C786" s="198"/>
      <c r="D786" s="199"/>
      <c r="E786" s="200"/>
      <c r="F786" s="90"/>
      <c r="H786" s="120"/>
      <c r="I786" s="1"/>
      <c r="J786" s="1"/>
      <c r="K786" s="1"/>
      <c r="L786" s="1"/>
      <c r="M786" s="1"/>
      <c r="N786" s="1"/>
    </row>
    <row r="787" spans="1:14" s="119" customFormat="1" ht="12.75" x14ac:dyDescent="0.2">
      <c r="A787" s="196"/>
      <c r="B787" s="197"/>
      <c r="C787" s="198"/>
      <c r="D787" s="199"/>
      <c r="E787" s="200"/>
      <c r="F787" s="90"/>
      <c r="H787" s="120"/>
      <c r="I787" s="1"/>
      <c r="J787" s="1"/>
      <c r="K787" s="1"/>
      <c r="L787" s="1"/>
      <c r="M787" s="1"/>
      <c r="N787" s="1"/>
    </row>
    <row r="788" spans="1:14" s="119" customFormat="1" ht="12.75" x14ac:dyDescent="0.2">
      <c r="A788" s="196"/>
      <c r="B788" s="197"/>
      <c r="C788" s="198"/>
      <c r="D788" s="199"/>
      <c r="E788" s="200"/>
      <c r="F788" s="90"/>
      <c r="H788" s="120"/>
      <c r="I788" s="1"/>
      <c r="J788" s="1"/>
      <c r="K788" s="1"/>
      <c r="L788" s="1"/>
      <c r="M788" s="1"/>
      <c r="N788" s="1"/>
    </row>
    <row r="789" spans="1:14" s="119" customFormat="1" ht="12.75" x14ac:dyDescent="0.2">
      <c r="A789" s="196"/>
      <c r="B789" s="197"/>
      <c r="C789" s="198"/>
      <c r="D789" s="199"/>
      <c r="E789" s="200"/>
      <c r="F789" s="90"/>
      <c r="H789" s="120"/>
      <c r="I789" s="1"/>
      <c r="J789" s="1"/>
      <c r="K789" s="1"/>
      <c r="L789" s="1"/>
      <c r="M789" s="1"/>
      <c r="N789" s="1"/>
    </row>
    <row r="790" spans="1:14" s="119" customFormat="1" ht="12.75" x14ac:dyDescent="0.2">
      <c r="A790" s="196"/>
      <c r="B790" s="197"/>
      <c r="C790" s="198"/>
      <c r="D790" s="199"/>
      <c r="E790" s="200"/>
      <c r="F790" s="90"/>
      <c r="H790" s="120"/>
      <c r="I790" s="1"/>
      <c r="J790" s="1"/>
      <c r="K790" s="1"/>
      <c r="L790" s="1"/>
      <c r="M790" s="1"/>
      <c r="N790" s="1"/>
    </row>
    <row r="791" spans="1:14" s="119" customFormat="1" ht="12.75" x14ac:dyDescent="0.2">
      <c r="A791" s="196"/>
      <c r="B791" s="197"/>
      <c r="C791" s="198"/>
      <c r="D791" s="199"/>
      <c r="E791" s="200"/>
      <c r="F791" s="90"/>
      <c r="H791" s="120"/>
      <c r="I791" s="1"/>
      <c r="J791" s="1"/>
      <c r="K791" s="1"/>
      <c r="L791" s="1"/>
      <c r="M791" s="1"/>
      <c r="N791" s="1"/>
    </row>
    <row r="792" spans="1:14" s="119" customFormat="1" ht="12.75" x14ac:dyDescent="0.2">
      <c r="A792" s="196"/>
      <c r="B792" s="197"/>
      <c r="C792" s="198"/>
      <c r="D792" s="199"/>
      <c r="E792" s="200"/>
      <c r="F792" s="90"/>
      <c r="H792" s="120"/>
      <c r="I792" s="1"/>
      <c r="J792" s="1"/>
      <c r="K792" s="1"/>
      <c r="L792" s="1"/>
      <c r="M792" s="1"/>
      <c r="N792" s="1"/>
    </row>
    <row r="793" spans="1:14" s="119" customFormat="1" ht="12.75" x14ac:dyDescent="0.2">
      <c r="A793" s="196"/>
      <c r="B793" s="197"/>
      <c r="C793" s="198"/>
      <c r="D793" s="199"/>
      <c r="E793" s="200"/>
      <c r="F793" s="90"/>
      <c r="H793" s="120"/>
      <c r="I793" s="1"/>
      <c r="J793" s="1"/>
      <c r="K793" s="1"/>
      <c r="L793" s="1"/>
      <c r="M793" s="1"/>
      <c r="N793" s="1"/>
    </row>
    <row r="794" spans="1:14" s="119" customFormat="1" ht="12.75" x14ac:dyDescent="0.2">
      <c r="A794" s="196"/>
      <c r="B794" s="197"/>
      <c r="C794" s="198"/>
      <c r="D794" s="199"/>
      <c r="E794" s="200"/>
      <c r="F794" s="90"/>
      <c r="H794" s="120"/>
      <c r="I794" s="1"/>
      <c r="J794" s="1"/>
      <c r="K794" s="1"/>
      <c r="L794" s="1"/>
      <c r="M794" s="1"/>
      <c r="N794" s="1"/>
    </row>
    <row r="795" spans="1:14" s="119" customFormat="1" ht="12.75" x14ac:dyDescent="0.2">
      <c r="A795" s="196"/>
      <c r="B795" s="197"/>
      <c r="C795" s="198"/>
      <c r="D795" s="199"/>
      <c r="E795" s="200"/>
      <c r="F795" s="90"/>
      <c r="H795" s="120"/>
      <c r="I795" s="1"/>
      <c r="J795" s="1"/>
      <c r="K795" s="1"/>
      <c r="L795" s="1"/>
      <c r="M795" s="1"/>
      <c r="N795" s="1"/>
    </row>
    <row r="796" spans="1:14" s="119" customFormat="1" ht="12.75" x14ac:dyDescent="0.2">
      <c r="A796" s="196"/>
      <c r="B796" s="197"/>
      <c r="C796" s="198"/>
      <c r="D796" s="199"/>
      <c r="E796" s="200"/>
      <c r="F796" s="90"/>
      <c r="H796" s="120"/>
      <c r="I796" s="1"/>
      <c r="J796" s="1"/>
      <c r="K796" s="1"/>
      <c r="L796" s="1"/>
      <c r="M796" s="1"/>
      <c r="N796" s="1"/>
    </row>
    <row r="797" spans="1:14" s="119" customFormat="1" ht="12.75" x14ac:dyDescent="0.2">
      <c r="A797" s="196"/>
      <c r="B797" s="197"/>
      <c r="C797" s="198"/>
      <c r="D797" s="199"/>
      <c r="E797" s="200"/>
      <c r="F797" s="90"/>
      <c r="H797" s="120"/>
      <c r="I797" s="1"/>
      <c r="J797" s="1"/>
      <c r="K797" s="1"/>
      <c r="L797" s="1"/>
      <c r="M797" s="1"/>
      <c r="N797" s="1"/>
    </row>
    <row r="798" spans="1:14" s="119" customFormat="1" ht="12.75" x14ac:dyDescent="0.2">
      <c r="A798" s="196"/>
      <c r="B798" s="197"/>
      <c r="C798" s="198"/>
      <c r="D798" s="199"/>
      <c r="E798" s="200"/>
      <c r="F798" s="90"/>
      <c r="H798" s="120"/>
      <c r="I798" s="1"/>
      <c r="J798" s="1"/>
      <c r="K798" s="1"/>
      <c r="L798" s="1"/>
      <c r="M798" s="1"/>
      <c r="N798" s="1"/>
    </row>
    <row r="799" spans="1:14" s="119" customFormat="1" ht="12.75" x14ac:dyDescent="0.2">
      <c r="A799" s="196"/>
      <c r="B799" s="197"/>
      <c r="C799" s="198"/>
      <c r="D799" s="199"/>
      <c r="E799" s="200"/>
      <c r="F799" s="90"/>
      <c r="H799" s="120"/>
      <c r="I799" s="1"/>
      <c r="J799" s="1"/>
      <c r="K799" s="1"/>
      <c r="L799" s="1"/>
      <c r="M799" s="1"/>
      <c r="N799" s="1"/>
    </row>
    <row r="800" spans="1:14" s="119" customFormat="1" ht="12.75" x14ac:dyDescent="0.2">
      <c r="A800" s="196"/>
      <c r="B800" s="197"/>
      <c r="C800" s="198"/>
      <c r="D800" s="199"/>
      <c r="E800" s="200"/>
      <c r="F800" s="90"/>
      <c r="H800" s="120"/>
      <c r="I800" s="1"/>
      <c r="J800" s="1"/>
      <c r="K800" s="1"/>
      <c r="L800" s="1"/>
      <c r="M800" s="1"/>
      <c r="N800" s="1"/>
    </row>
    <row r="801" spans="1:14" s="119" customFormat="1" ht="12.75" x14ac:dyDescent="0.2">
      <c r="A801" s="196"/>
      <c r="B801" s="197"/>
      <c r="C801" s="198"/>
      <c r="D801" s="199"/>
      <c r="E801" s="200"/>
      <c r="F801" s="90"/>
      <c r="H801" s="120"/>
      <c r="I801" s="1"/>
      <c r="J801" s="1"/>
      <c r="K801" s="1"/>
      <c r="L801" s="1"/>
      <c r="M801" s="1"/>
      <c r="N801" s="1"/>
    </row>
    <row r="802" spans="1:14" s="119" customFormat="1" ht="12.75" x14ac:dyDescent="0.2">
      <c r="A802" s="196"/>
      <c r="B802" s="197"/>
      <c r="C802" s="198"/>
      <c r="D802" s="199"/>
      <c r="E802" s="200"/>
      <c r="F802" s="90"/>
      <c r="H802" s="120"/>
      <c r="I802" s="1"/>
      <c r="J802" s="1"/>
      <c r="K802" s="1"/>
      <c r="L802" s="1"/>
      <c r="M802" s="1"/>
      <c r="N802" s="1"/>
    </row>
    <row r="803" spans="1:14" s="119" customFormat="1" ht="12.75" x14ac:dyDescent="0.2">
      <c r="A803" s="196"/>
      <c r="B803" s="197"/>
      <c r="C803" s="198"/>
      <c r="D803" s="199"/>
      <c r="E803" s="200"/>
      <c r="F803" s="90"/>
      <c r="H803" s="120"/>
      <c r="I803" s="1"/>
      <c r="J803" s="1"/>
      <c r="K803" s="1"/>
      <c r="L803" s="1"/>
      <c r="M803" s="1"/>
      <c r="N803" s="1"/>
    </row>
    <row r="804" spans="1:14" s="119" customFormat="1" ht="12.75" x14ac:dyDescent="0.2">
      <c r="A804" s="196"/>
      <c r="B804" s="197"/>
      <c r="C804" s="198"/>
      <c r="D804" s="199"/>
      <c r="E804" s="200"/>
      <c r="F804" s="90"/>
      <c r="H804" s="120"/>
      <c r="I804" s="1"/>
      <c r="J804" s="1"/>
      <c r="K804" s="1"/>
      <c r="L804" s="1"/>
      <c r="M804" s="1"/>
      <c r="N804" s="1"/>
    </row>
    <row r="805" spans="1:14" s="119" customFormat="1" ht="12.75" x14ac:dyDescent="0.2">
      <c r="A805" s="196"/>
      <c r="B805" s="197"/>
      <c r="C805" s="198"/>
      <c r="D805" s="199"/>
      <c r="E805" s="200"/>
      <c r="F805" s="90"/>
      <c r="H805" s="120"/>
      <c r="I805" s="1"/>
      <c r="J805" s="1"/>
      <c r="K805" s="1"/>
      <c r="L805" s="1"/>
      <c r="M805" s="1"/>
      <c r="N805" s="1"/>
    </row>
    <row r="806" spans="1:14" s="119" customFormat="1" ht="12.75" x14ac:dyDescent="0.2">
      <c r="A806" s="196"/>
      <c r="B806" s="197"/>
      <c r="C806" s="198"/>
      <c r="D806" s="199"/>
      <c r="E806" s="200"/>
      <c r="F806" s="90"/>
      <c r="H806" s="120"/>
      <c r="I806" s="1"/>
      <c r="J806" s="1"/>
      <c r="K806" s="1"/>
      <c r="L806" s="1"/>
      <c r="M806" s="1"/>
      <c r="N806" s="1"/>
    </row>
    <row r="807" spans="1:14" s="119" customFormat="1" ht="12.75" x14ac:dyDescent="0.2">
      <c r="A807" s="196"/>
      <c r="B807" s="197"/>
      <c r="C807" s="198"/>
      <c r="D807" s="199"/>
      <c r="E807" s="200"/>
      <c r="F807" s="90"/>
      <c r="H807" s="120"/>
      <c r="I807" s="1"/>
      <c r="J807" s="1"/>
      <c r="K807" s="1"/>
      <c r="L807" s="1"/>
      <c r="M807" s="1"/>
      <c r="N807" s="1"/>
    </row>
    <row r="808" spans="1:14" s="119" customFormat="1" ht="12.75" x14ac:dyDescent="0.2">
      <c r="A808" s="196"/>
      <c r="B808" s="197"/>
      <c r="C808" s="198"/>
      <c r="D808" s="199"/>
      <c r="E808" s="200"/>
      <c r="F808" s="90"/>
      <c r="H808" s="120"/>
      <c r="I808" s="1"/>
      <c r="J808" s="1"/>
      <c r="K808" s="1"/>
      <c r="L808" s="1"/>
      <c r="M808" s="1"/>
      <c r="N808" s="1"/>
    </row>
    <row r="809" spans="1:14" s="119" customFormat="1" ht="12.75" x14ac:dyDescent="0.2">
      <c r="A809" s="196"/>
      <c r="B809" s="197"/>
      <c r="C809" s="198"/>
      <c r="D809" s="199"/>
      <c r="E809" s="200"/>
      <c r="F809" s="90"/>
      <c r="H809" s="120"/>
      <c r="I809" s="1"/>
      <c r="J809" s="1"/>
      <c r="K809" s="1"/>
      <c r="L809" s="1"/>
      <c r="M809" s="1"/>
      <c r="N809" s="1"/>
    </row>
    <row r="810" spans="1:14" s="119" customFormat="1" ht="12.75" x14ac:dyDescent="0.2">
      <c r="A810" s="196"/>
      <c r="B810" s="197"/>
      <c r="C810" s="198"/>
      <c r="D810" s="199"/>
      <c r="E810" s="200"/>
      <c r="F810" s="90"/>
      <c r="H810" s="120"/>
      <c r="I810" s="1"/>
      <c r="J810" s="1"/>
      <c r="K810" s="1"/>
      <c r="L810" s="1"/>
      <c r="M810" s="1"/>
      <c r="N810" s="1"/>
    </row>
    <row r="811" spans="1:14" s="119" customFormat="1" ht="12.75" x14ac:dyDescent="0.2">
      <c r="A811" s="196"/>
      <c r="B811" s="197"/>
      <c r="C811" s="198"/>
      <c r="D811" s="199"/>
      <c r="E811" s="200"/>
      <c r="F811" s="90"/>
      <c r="H811" s="120"/>
      <c r="I811" s="1"/>
      <c r="J811" s="1"/>
      <c r="K811" s="1"/>
      <c r="L811" s="1"/>
      <c r="M811" s="1"/>
      <c r="N811" s="1"/>
    </row>
    <row r="812" spans="1:14" s="119" customFormat="1" ht="12.75" x14ac:dyDescent="0.2">
      <c r="A812" s="196"/>
      <c r="B812" s="197"/>
      <c r="C812" s="198"/>
      <c r="D812" s="199"/>
      <c r="E812" s="200"/>
      <c r="F812" s="90"/>
      <c r="H812" s="120"/>
      <c r="I812" s="1"/>
      <c r="J812" s="1"/>
      <c r="K812" s="1"/>
      <c r="L812" s="1"/>
      <c r="M812" s="1"/>
      <c r="N812" s="1"/>
    </row>
    <row r="813" spans="1:14" s="119" customFormat="1" ht="12.75" x14ac:dyDescent="0.2">
      <c r="A813" s="196"/>
      <c r="B813" s="197"/>
      <c r="C813" s="198"/>
      <c r="D813" s="199"/>
      <c r="E813" s="200"/>
      <c r="F813" s="90"/>
      <c r="H813" s="120"/>
      <c r="I813" s="1"/>
      <c r="J813" s="1"/>
      <c r="K813" s="1"/>
      <c r="L813" s="1"/>
      <c r="M813" s="1"/>
      <c r="N813" s="1"/>
    </row>
    <row r="814" spans="1:14" s="119" customFormat="1" ht="12.75" x14ac:dyDescent="0.2">
      <c r="A814" s="196"/>
      <c r="B814" s="197"/>
      <c r="C814" s="198"/>
      <c r="D814" s="199"/>
      <c r="E814" s="200"/>
      <c r="F814" s="90"/>
      <c r="H814" s="120"/>
      <c r="I814" s="1"/>
      <c r="J814" s="1"/>
      <c r="K814" s="1"/>
      <c r="L814" s="1"/>
      <c r="M814" s="1"/>
      <c r="N814" s="1"/>
    </row>
    <row r="815" spans="1:14" s="119" customFormat="1" ht="12.75" x14ac:dyDescent="0.2">
      <c r="A815" s="196"/>
      <c r="B815" s="197"/>
      <c r="C815" s="198"/>
      <c r="D815" s="199"/>
      <c r="E815" s="200"/>
      <c r="F815" s="90"/>
      <c r="H815" s="120"/>
      <c r="I815" s="1"/>
      <c r="J815" s="1"/>
      <c r="K815" s="1"/>
      <c r="L815" s="1"/>
      <c r="M815" s="1"/>
      <c r="N815" s="1"/>
    </row>
    <row r="816" spans="1:14" s="119" customFormat="1" ht="12.75" x14ac:dyDescent="0.2">
      <c r="A816" s="196"/>
      <c r="B816" s="197"/>
      <c r="C816" s="198"/>
      <c r="D816" s="199"/>
      <c r="E816" s="200"/>
      <c r="F816" s="90"/>
      <c r="H816" s="120"/>
      <c r="I816" s="1"/>
      <c r="J816" s="1"/>
      <c r="K816" s="1"/>
      <c r="L816" s="1"/>
      <c r="M816" s="1"/>
      <c r="N816" s="1"/>
    </row>
    <row r="817" spans="1:14" s="119" customFormat="1" ht="12.75" x14ac:dyDescent="0.2">
      <c r="A817" s="196"/>
      <c r="B817" s="197"/>
      <c r="C817" s="198"/>
      <c r="D817" s="199"/>
      <c r="E817" s="200"/>
      <c r="F817" s="90"/>
      <c r="H817" s="120"/>
      <c r="I817" s="1"/>
      <c r="J817" s="1"/>
      <c r="K817" s="1"/>
      <c r="L817" s="1"/>
      <c r="M817" s="1"/>
      <c r="N817" s="1"/>
    </row>
    <row r="818" spans="1:14" s="119" customFormat="1" ht="12.75" x14ac:dyDescent="0.2">
      <c r="A818" s="196"/>
      <c r="B818" s="197"/>
      <c r="C818" s="198"/>
      <c r="D818" s="199"/>
      <c r="E818" s="200"/>
      <c r="F818" s="90"/>
      <c r="H818" s="120"/>
      <c r="I818" s="1"/>
      <c r="J818" s="1"/>
      <c r="K818" s="1"/>
      <c r="L818" s="1"/>
      <c r="M818" s="1"/>
      <c r="N818" s="1"/>
    </row>
    <row r="819" spans="1:14" s="119" customFormat="1" ht="12.75" x14ac:dyDescent="0.2">
      <c r="A819" s="196"/>
      <c r="B819" s="197"/>
      <c r="C819" s="198"/>
      <c r="D819" s="199"/>
      <c r="E819" s="200"/>
      <c r="F819" s="90"/>
      <c r="H819" s="120"/>
      <c r="I819" s="1"/>
      <c r="J819" s="1"/>
      <c r="K819" s="1"/>
      <c r="L819" s="1"/>
      <c r="M819" s="1"/>
      <c r="N819" s="1"/>
    </row>
    <row r="820" spans="1:14" s="119" customFormat="1" ht="12.75" x14ac:dyDescent="0.2">
      <c r="A820" s="196"/>
      <c r="B820" s="197"/>
      <c r="C820" s="198"/>
      <c r="D820" s="199"/>
      <c r="E820" s="200"/>
      <c r="F820" s="90"/>
      <c r="H820" s="120"/>
      <c r="I820" s="1"/>
      <c r="J820" s="1"/>
      <c r="K820" s="1"/>
      <c r="L820" s="1"/>
      <c r="M820" s="1"/>
      <c r="N820" s="1"/>
    </row>
    <row r="821" spans="1:14" s="119" customFormat="1" ht="12.75" x14ac:dyDescent="0.2">
      <c r="A821" s="196"/>
      <c r="B821" s="197"/>
      <c r="C821" s="198"/>
      <c r="D821" s="199"/>
      <c r="E821" s="200"/>
      <c r="F821" s="90"/>
      <c r="H821" s="120"/>
      <c r="I821" s="1"/>
      <c r="J821" s="1"/>
      <c r="K821" s="1"/>
      <c r="L821" s="1"/>
      <c r="M821" s="1"/>
      <c r="N821" s="1"/>
    </row>
    <row r="822" spans="1:14" s="119" customFormat="1" ht="12.75" x14ac:dyDescent="0.2">
      <c r="A822" s="196"/>
      <c r="B822" s="197"/>
      <c r="C822" s="198"/>
      <c r="D822" s="199"/>
      <c r="E822" s="200"/>
      <c r="F822" s="90"/>
      <c r="H822" s="120"/>
      <c r="I822" s="1"/>
      <c r="J822" s="1"/>
      <c r="K822" s="1"/>
      <c r="L822" s="1"/>
      <c r="M822" s="1"/>
      <c r="N822" s="1"/>
    </row>
    <row r="823" spans="1:14" s="119" customFormat="1" ht="12.75" x14ac:dyDescent="0.2">
      <c r="A823" s="196"/>
      <c r="B823" s="197"/>
      <c r="C823" s="198"/>
      <c r="D823" s="199"/>
      <c r="E823" s="200"/>
      <c r="F823" s="90"/>
      <c r="H823" s="120"/>
      <c r="I823" s="1"/>
      <c r="J823" s="1"/>
      <c r="K823" s="1"/>
      <c r="L823" s="1"/>
      <c r="M823" s="1"/>
      <c r="N823" s="1"/>
    </row>
    <row r="824" spans="1:14" s="119" customFormat="1" ht="12.75" x14ac:dyDescent="0.2">
      <c r="A824" s="196"/>
      <c r="B824" s="197"/>
      <c r="C824" s="198"/>
      <c r="D824" s="199"/>
      <c r="E824" s="200"/>
      <c r="F824" s="90"/>
      <c r="H824" s="120"/>
      <c r="I824" s="1"/>
      <c r="J824" s="1"/>
      <c r="K824" s="1"/>
      <c r="L824" s="1"/>
      <c r="M824" s="1"/>
      <c r="N824" s="1"/>
    </row>
    <row r="825" spans="1:14" s="119" customFormat="1" ht="12.75" x14ac:dyDescent="0.2">
      <c r="A825" s="196"/>
      <c r="B825" s="197"/>
      <c r="C825" s="198"/>
      <c r="D825" s="199"/>
      <c r="E825" s="200"/>
      <c r="F825" s="90"/>
      <c r="H825" s="120"/>
      <c r="I825" s="1"/>
      <c r="J825" s="1"/>
      <c r="K825" s="1"/>
      <c r="L825" s="1"/>
      <c r="M825" s="1"/>
      <c r="N825" s="1"/>
    </row>
    <row r="826" spans="1:14" s="119" customFormat="1" ht="12.75" x14ac:dyDescent="0.2">
      <c r="A826" s="196"/>
      <c r="B826" s="197"/>
      <c r="C826" s="198"/>
      <c r="D826" s="199"/>
      <c r="E826" s="200"/>
      <c r="F826" s="90"/>
      <c r="H826" s="120"/>
      <c r="I826" s="1"/>
      <c r="J826" s="1"/>
      <c r="K826" s="1"/>
      <c r="L826" s="1"/>
      <c r="M826" s="1"/>
      <c r="N826" s="1"/>
    </row>
    <row r="827" spans="1:14" s="119" customFormat="1" ht="12.75" x14ac:dyDescent="0.2">
      <c r="A827" s="196"/>
      <c r="B827" s="197"/>
      <c r="C827" s="198"/>
      <c r="D827" s="199"/>
      <c r="E827" s="200"/>
      <c r="F827" s="90"/>
      <c r="H827" s="120"/>
      <c r="I827" s="1"/>
      <c r="J827" s="1"/>
      <c r="K827" s="1"/>
      <c r="L827" s="1"/>
      <c r="M827" s="1"/>
      <c r="N827" s="1"/>
    </row>
    <row r="828" spans="1:14" s="119" customFormat="1" ht="12.75" x14ac:dyDescent="0.2">
      <c r="A828" s="196"/>
      <c r="B828" s="197"/>
      <c r="C828" s="198"/>
      <c r="D828" s="199"/>
      <c r="E828" s="200"/>
      <c r="F828" s="90"/>
      <c r="H828" s="120"/>
      <c r="I828" s="1"/>
      <c r="J828" s="1"/>
      <c r="K828" s="1"/>
      <c r="L828" s="1"/>
      <c r="M828" s="1"/>
      <c r="N828" s="1"/>
    </row>
    <row r="829" spans="1:14" s="119" customFormat="1" ht="12.75" x14ac:dyDescent="0.2">
      <c r="A829" s="196"/>
      <c r="B829" s="197"/>
      <c r="C829" s="198"/>
      <c r="D829" s="199"/>
      <c r="E829" s="200"/>
      <c r="F829" s="90"/>
      <c r="H829" s="120"/>
      <c r="I829" s="1"/>
      <c r="J829" s="1"/>
      <c r="K829" s="1"/>
      <c r="L829" s="1"/>
      <c r="M829" s="1"/>
      <c r="N829" s="1"/>
    </row>
    <row r="830" spans="1:14" s="119" customFormat="1" ht="12.75" x14ac:dyDescent="0.2">
      <c r="A830" s="196"/>
      <c r="B830" s="197"/>
      <c r="C830" s="198"/>
      <c r="D830" s="199"/>
      <c r="E830" s="200"/>
      <c r="F830" s="90"/>
      <c r="H830" s="120"/>
      <c r="I830" s="1"/>
      <c r="J830" s="1"/>
      <c r="K830" s="1"/>
      <c r="L830" s="1"/>
      <c r="M830" s="1"/>
      <c r="N830" s="1"/>
    </row>
    <row r="831" spans="1:14" s="119" customFormat="1" ht="12.75" x14ac:dyDescent="0.2">
      <c r="A831" s="196"/>
      <c r="B831" s="197"/>
      <c r="C831" s="198"/>
      <c r="D831" s="199"/>
      <c r="E831" s="200"/>
      <c r="F831" s="90"/>
      <c r="H831" s="120"/>
      <c r="I831" s="1"/>
      <c r="J831" s="1"/>
      <c r="K831" s="1"/>
      <c r="L831" s="1"/>
      <c r="M831" s="1"/>
      <c r="N831" s="1"/>
    </row>
    <row r="832" spans="1:14" s="119" customFormat="1" ht="12.75" x14ac:dyDescent="0.2">
      <c r="A832" s="196"/>
      <c r="B832" s="197"/>
      <c r="C832" s="198"/>
      <c r="D832" s="199"/>
      <c r="E832" s="200"/>
      <c r="F832" s="90"/>
      <c r="H832" s="120"/>
      <c r="I832" s="1"/>
      <c r="J832" s="1"/>
      <c r="K832" s="1"/>
      <c r="L832" s="1"/>
      <c r="M832" s="1"/>
      <c r="N832" s="1"/>
    </row>
    <row r="833" spans="1:14" s="119" customFormat="1" ht="12.75" x14ac:dyDescent="0.2">
      <c r="A833" s="196"/>
      <c r="B833" s="197"/>
      <c r="C833" s="198"/>
      <c r="D833" s="199"/>
      <c r="E833" s="200"/>
      <c r="F833" s="90"/>
      <c r="H833" s="120"/>
      <c r="I833" s="1"/>
      <c r="J833" s="1"/>
      <c r="K833" s="1"/>
      <c r="L833" s="1"/>
      <c r="M833" s="1"/>
      <c r="N833" s="1"/>
    </row>
    <row r="834" spans="1:14" s="119" customFormat="1" ht="12.75" x14ac:dyDescent="0.2">
      <c r="A834" s="196"/>
      <c r="B834" s="197"/>
      <c r="C834" s="198"/>
      <c r="D834" s="199"/>
      <c r="E834" s="200"/>
      <c r="F834" s="90"/>
      <c r="H834" s="120"/>
      <c r="I834" s="1"/>
      <c r="J834" s="1"/>
      <c r="K834" s="1"/>
      <c r="L834" s="1"/>
      <c r="M834" s="1"/>
      <c r="N834" s="1"/>
    </row>
    <row r="835" spans="1:14" s="119" customFormat="1" ht="12.75" x14ac:dyDescent="0.2">
      <c r="A835" s="196"/>
      <c r="B835" s="197"/>
      <c r="C835" s="198"/>
      <c r="D835" s="199"/>
      <c r="E835" s="200"/>
      <c r="F835" s="90"/>
      <c r="H835" s="120"/>
      <c r="I835" s="1"/>
      <c r="J835" s="1"/>
      <c r="K835" s="1"/>
      <c r="L835" s="1"/>
      <c r="M835" s="1"/>
      <c r="N835" s="1"/>
    </row>
    <row r="836" spans="1:14" s="119" customFormat="1" ht="12.75" x14ac:dyDescent="0.2">
      <c r="A836" s="196"/>
      <c r="B836" s="197"/>
      <c r="C836" s="198"/>
      <c r="D836" s="199"/>
      <c r="E836" s="200"/>
      <c r="F836" s="90"/>
      <c r="H836" s="120"/>
      <c r="I836" s="1"/>
      <c r="J836" s="1"/>
      <c r="K836" s="1"/>
      <c r="L836" s="1"/>
      <c r="M836" s="1"/>
      <c r="N836" s="1"/>
    </row>
    <row r="837" spans="1:14" s="119" customFormat="1" ht="12.75" x14ac:dyDescent="0.2">
      <c r="A837" s="196"/>
      <c r="B837" s="197"/>
      <c r="C837" s="198"/>
      <c r="D837" s="199"/>
      <c r="E837" s="200"/>
      <c r="F837" s="90"/>
      <c r="H837" s="120"/>
      <c r="I837" s="1"/>
      <c r="J837" s="1"/>
      <c r="K837" s="1"/>
      <c r="L837" s="1"/>
      <c r="M837" s="1"/>
      <c r="N837" s="1"/>
    </row>
    <row r="838" spans="1:14" s="119" customFormat="1" ht="12.75" x14ac:dyDescent="0.2">
      <c r="A838" s="196"/>
      <c r="B838" s="197"/>
      <c r="C838" s="198"/>
      <c r="D838" s="199"/>
      <c r="E838" s="200"/>
      <c r="F838" s="90"/>
      <c r="H838" s="120"/>
      <c r="I838" s="1"/>
      <c r="J838" s="1"/>
      <c r="K838" s="1"/>
      <c r="L838" s="1"/>
      <c r="M838" s="1"/>
      <c r="N838" s="1"/>
    </row>
    <row r="839" spans="1:14" s="119" customFormat="1" ht="12.75" x14ac:dyDescent="0.2">
      <c r="A839" s="196"/>
      <c r="B839" s="197"/>
      <c r="C839" s="198"/>
      <c r="D839" s="199"/>
      <c r="E839" s="200"/>
      <c r="F839" s="90"/>
      <c r="H839" s="120"/>
      <c r="I839" s="1"/>
      <c r="J839" s="1"/>
      <c r="K839" s="1"/>
      <c r="L839" s="1"/>
      <c r="M839" s="1"/>
      <c r="N839" s="1"/>
    </row>
    <row r="840" spans="1:14" s="119" customFormat="1" ht="12.75" x14ac:dyDescent="0.2">
      <c r="A840" s="196"/>
      <c r="B840" s="197"/>
      <c r="C840" s="198"/>
      <c r="D840" s="199"/>
      <c r="E840" s="200"/>
      <c r="F840" s="90"/>
      <c r="H840" s="120"/>
      <c r="I840" s="1"/>
      <c r="J840" s="1"/>
      <c r="K840" s="1"/>
      <c r="L840" s="1"/>
      <c r="M840" s="1"/>
      <c r="N840" s="1"/>
    </row>
    <row r="841" spans="1:14" s="119" customFormat="1" ht="12.75" x14ac:dyDescent="0.2">
      <c r="A841" s="196"/>
      <c r="B841" s="197"/>
      <c r="C841" s="198"/>
      <c r="D841" s="199"/>
      <c r="E841" s="200"/>
      <c r="F841" s="90"/>
      <c r="H841" s="120"/>
      <c r="I841" s="1"/>
      <c r="J841" s="1"/>
      <c r="K841" s="1"/>
      <c r="L841" s="1"/>
      <c r="M841" s="1"/>
      <c r="N841" s="1"/>
    </row>
    <row r="842" spans="1:14" s="119" customFormat="1" ht="12.75" x14ac:dyDescent="0.2">
      <c r="A842" s="196"/>
      <c r="B842" s="197"/>
      <c r="C842" s="198"/>
      <c r="D842" s="199"/>
      <c r="E842" s="200"/>
      <c r="F842" s="90"/>
      <c r="H842" s="120"/>
      <c r="I842" s="1"/>
      <c r="J842" s="1"/>
      <c r="K842" s="1"/>
      <c r="L842" s="1"/>
      <c r="M842" s="1"/>
      <c r="N842" s="1"/>
    </row>
    <row r="843" spans="1:14" s="119" customFormat="1" ht="12.75" x14ac:dyDescent="0.2">
      <c r="A843" s="196"/>
      <c r="B843" s="197"/>
      <c r="C843" s="198"/>
      <c r="D843" s="199"/>
      <c r="E843" s="200"/>
      <c r="F843" s="90"/>
      <c r="H843" s="120"/>
      <c r="I843" s="1"/>
      <c r="J843" s="1"/>
      <c r="K843" s="1"/>
      <c r="L843" s="1"/>
      <c r="M843" s="1"/>
      <c r="N843" s="1"/>
    </row>
    <row r="844" spans="1:14" s="119" customFormat="1" ht="12.75" x14ac:dyDescent="0.2">
      <c r="A844" s="196"/>
      <c r="B844" s="197"/>
      <c r="C844" s="198"/>
      <c r="D844" s="199"/>
      <c r="E844" s="200"/>
      <c r="F844" s="90"/>
      <c r="H844" s="120"/>
      <c r="I844" s="1"/>
      <c r="J844" s="1"/>
      <c r="K844" s="1"/>
      <c r="L844" s="1"/>
      <c r="M844" s="1"/>
      <c r="N844" s="1"/>
    </row>
    <row r="845" spans="1:14" s="119" customFormat="1" ht="12.75" x14ac:dyDescent="0.2">
      <c r="A845" s="196"/>
      <c r="B845" s="197"/>
      <c r="C845" s="198"/>
      <c r="D845" s="199"/>
      <c r="E845" s="200"/>
      <c r="F845" s="90"/>
      <c r="H845" s="120"/>
      <c r="I845" s="1"/>
      <c r="J845" s="1"/>
      <c r="K845" s="1"/>
      <c r="L845" s="1"/>
      <c r="M845" s="1"/>
      <c r="N845" s="1"/>
    </row>
    <row r="846" spans="1:14" s="119" customFormat="1" ht="12.75" x14ac:dyDescent="0.2">
      <c r="A846" s="196"/>
      <c r="B846" s="197"/>
      <c r="C846" s="198"/>
      <c r="D846" s="199"/>
      <c r="E846" s="200"/>
      <c r="F846" s="90"/>
      <c r="H846" s="120"/>
      <c r="I846" s="1"/>
      <c r="J846" s="1"/>
      <c r="K846" s="1"/>
      <c r="L846" s="1"/>
      <c r="M846" s="1"/>
      <c r="N846" s="1"/>
    </row>
    <row r="847" spans="1:14" s="119" customFormat="1" ht="12.75" x14ac:dyDescent="0.2">
      <c r="A847" s="196"/>
      <c r="B847" s="197"/>
      <c r="C847" s="198"/>
      <c r="D847" s="199"/>
      <c r="E847" s="200"/>
      <c r="F847" s="90"/>
      <c r="H847" s="120"/>
      <c r="I847" s="1"/>
      <c r="J847" s="1"/>
      <c r="K847" s="1"/>
      <c r="L847" s="1"/>
      <c r="M847" s="1"/>
      <c r="N847" s="1"/>
    </row>
    <row r="848" spans="1:14" s="119" customFormat="1" ht="12.75" x14ac:dyDescent="0.2">
      <c r="A848" s="196"/>
      <c r="B848" s="197"/>
      <c r="C848" s="198"/>
      <c r="D848" s="199"/>
      <c r="E848" s="200"/>
      <c r="F848" s="90"/>
      <c r="H848" s="120"/>
      <c r="I848" s="1"/>
      <c r="J848" s="1"/>
      <c r="K848" s="1"/>
      <c r="L848" s="1"/>
      <c r="M848" s="1"/>
      <c r="N848" s="1"/>
    </row>
    <row r="849" spans="1:14" s="119" customFormat="1" ht="12.75" x14ac:dyDescent="0.2">
      <c r="A849" s="196"/>
      <c r="B849" s="197"/>
      <c r="C849" s="198"/>
      <c r="D849" s="199"/>
      <c r="E849" s="200"/>
      <c r="F849" s="90"/>
      <c r="H849" s="120"/>
      <c r="I849" s="1"/>
      <c r="J849" s="1"/>
      <c r="K849" s="1"/>
      <c r="L849" s="1"/>
      <c r="M849" s="1"/>
      <c r="N849" s="1"/>
    </row>
    <row r="850" spans="1:14" s="119" customFormat="1" ht="12.75" x14ac:dyDescent="0.2">
      <c r="A850" s="196"/>
      <c r="B850" s="197"/>
      <c r="C850" s="198"/>
      <c r="D850" s="199"/>
      <c r="E850" s="200"/>
      <c r="F850" s="90"/>
      <c r="H850" s="120"/>
      <c r="I850" s="1"/>
      <c r="J850" s="1"/>
      <c r="K850" s="1"/>
      <c r="L850" s="1"/>
      <c r="M850" s="1"/>
      <c r="N850" s="1"/>
    </row>
    <row r="851" spans="1:14" s="119" customFormat="1" ht="12.75" x14ac:dyDescent="0.2">
      <c r="A851" s="196"/>
      <c r="B851" s="197"/>
      <c r="C851" s="198"/>
      <c r="D851" s="199"/>
      <c r="E851" s="200"/>
      <c r="F851" s="90"/>
      <c r="H851" s="120"/>
      <c r="I851" s="1"/>
      <c r="J851" s="1"/>
      <c r="K851" s="1"/>
      <c r="L851" s="1"/>
      <c r="M851" s="1"/>
      <c r="N851" s="1"/>
    </row>
    <row r="852" spans="1:14" s="119" customFormat="1" ht="12.75" x14ac:dyDescent="0.2">
      <c r="A852" s="196"/>
      <c r="B852" s="197"/>
      <c r="C852" s="198"/>
      <c r="D852" s="199"/>
      <c r="E852" s="200"/>
      <c r="F852" s="90"/>
      <c r="H852" s="120"/>
      <c r="I852" s="1"/>
      <c r="J852" s="1"/>
      <c r="K852" s="1"/>
      <c r="L852" s="1"/>
      <c r="M852" s="1"/>
      <c r="N852" s="1"/>
    </row>
    <row r="853" spans="1:14" s="119" customFormat="1" ht="12.75" x14ac:dyDescent="0.2">
      <c r="A853" s="196"/>
      <c r="B853" s="197"/>
      <c r="C853" s="198"/>
      <c r="D853" s="199"/>
      <c r="E853" s="200"/>
      <c r="F853" s="90"/>
      <c r="H853" s="120"/>
      <c r="I853" s="1"/>
      <c r="J853" s="1"/>
      <c r="K853" s="1"/>
      <c r="L853" s="1"/>
      <c r="M853" s="1"/>
      <c r="N853" s="1"/>
    </row>
    <row r="854" spans="1:14" s="119" customFormat="1" ht="12.75" x14ac:dyDescent="0.2">
      <c r="A854" s="196"/>
      <c r="B854" s="197"/>
      <c r="C854" s="198"/>
      <c r="D854" s="199"/>
      <c r="E854" s="200"/>
      <c r="F854" s="90"/>
      <c r="H854" s="120"/>
      <c r="I854" s="1"/>
      <c r="J854" s="1"/>
      <c r="K854" s="1"/>
      <c r="L854" s="1"/>
      <c r="M854" s="1"/>
      <c r="N854" s="1"/>
    </row>
    <row r="855" spans="1:14" s="119" customFormat="1" ht="12.75" x14ac:dyDescent="0.2">
      <c r="A855" s="196"/>
      <c r="B855" s="197"/>
      <c r="C855" s="198"/>
      <c r="D855" s="199"/>
      <c r="E855" s="200"/>
      <c r="F855" s="90"/>
      <c r="H855" s="120"/>
      <c r="I855" s="1"/>
      <c r="J855" s="1"/>
      <c r="K855" s="1"/>
      <c r="L855" s="1"/>
      <c r="M855" s="1"/>
      <c r="N855" s="1"/>
    </row>
    <row r="856" spans="1:14" s="119" customFormat="1" ht="12.75" x14ac:dyDescent="0.2">
      <c r="A856" s="196"/>
      <c r="B856" s="197"/>
      <c r="C856" s="198"/>
      <c r="D856" s="199"/>
      <c r="E856" s="200"/>
      <c r="F856" s="90"/>
      <c r="H856" s="120"/>
      <c r="I856" s="1"/>
      <c r="J856" s="1"/>
      <c r="K856" s="1"/>
      <c r="L856" s="1"/>
      <c r="M856" s="1"/>
      <c r="N856" s="1"/>
    </row>
    <row r="857" spans="1:14" s="119" customFormat="1" ht="12.75" x14ac:dyDescent="0.2">
      <c r="A857" s="196"/>
      <c r="B857" s="197"/>
      <c r="C857" s="198"/>
      <c r="D857" s="199"/>
      <c r="E857" s="200"/>
      <c r="F857" s="90"/>
      <c r="H857" s="120"/>
      <c r="I857" s="1"/>
      <c r="J857" s="1"/>
      <c r="K857" s="1"/>
      <c r="L857" s="1"/>
      <c r="M857" s="1"/>
      <c r="N857" s="1"/>
    </row>
    <row r="858" spans="1:14" s="119" customFormat="1" ht="12.75" x14ac:dyDescent="0.2">
      <c r="A858" s="196"/>
      <c r="B858" s="197"/>
      <c r="C858" s="198"/>
      <c r="D858" s="199"/>
      <c r="E858" s="200"/>
      <c r="F858" s="90"/>
      <c r="H858" s="120"/>
      <c r="I858" s="1"/>
      <c r="J858" s="1"/>
      <c r="K858" s="1"/>
      <c r="L858" s="1"/>
      <c r="M858" s="1"/>
      <c r="N858" s="1"/>
    </row>
    <row r="859" spans="1:14" s="119" customFormat="1" ht="12.75" x14ac:dyDescent="0.2">
      <c r="A859" s="196"/>
      <c r="B859" s="197"/>
      <c r="C859" s="198"/>
      <c r="D859" s="199"/>
      <c r="E859" s="200"/>
      <c r="F859" s="90"/>
      <c r="H859" s="120"/>
      <c r="I859" s="1"/>
      <c r="J859" s="1"/>
      <c r="K859" s="1"/>
      <c r="L859" s="1"/>
      <c r="M859" s="1"/>
      <c r="N859" s="1"/>
    </row>
    <row r="860" spans="1:14" s="119" customFormat="1" ht="12.75" x14ac:dyDescent="0.2">
      <c r="A860" s="196"/>
      <c r="B860" s="197"/>
      <c r="C860" s="198"/>
      <c r="D860" s="199"/>
      <c r="E860" s="200"/>
      <c r="F860" s="90"/>
      <c r="H860" s="120"/>
      <c r="I860" s="1"/>
      <c r="J860" s="1"/>
      <c r="K860" s="1"/>
      <c r="L860" s="1"/>
      <c r="M860" s="1"/>
      <c r="N860" s="1"/>
    </row>
    <row r="861" spans="1:14" s="119" customFormat="1" ht="12.75" x14ac:dyDescent="0.2">
      <c r="A861" s="196"/>
      <c r="B861" s="197"/>
      <c r="C861" s="198"/>
      <c r="D861" s="199"/>
      <c r="E861" s="200"/>
      <c r="F861" s="90"/>
      <c r="H861" s="120"/>
      <c r="I861" s="1"/>
      <c r="J861" s="1"/>
      <c r="K861" s="1"/>
      <c r="L861" s="1"/>
      <c r="M861" s="1"/>
      <c r="N861" s="1"/>
    </row>
    <row r="862" spans="1:14" s="119" customFormat="1" ht="12.75" x14ac:dyDescent="0.2">
      <c r="A862" s="196"/>
      <c r="B862" s="197"/>
      <c r="C862" s="198"/>
      <c r="D862" s="199"/>
      <c r="E862" s="200"/>
      <c r="F862" s="90"/>
      <c r="H862" s="120"/>
      <c r="I862" s="1"/>
      <c r="J862" s="1"/>
      <c r="K862" s="1"/>
      <c r="L862" s="1"/>
      <c r="M862" s="1"/>
      <c r="N862" s="1"/>
    </row>
    <row r="863" spans="1:14" s="119" customFormat="1" ht="12.75" x14ac:dyDescent="0.2">
      <c r="A863" s="196"/>
      <c r="B863" s="197"/>
      <c r="C863" s="198"/>
      <c r="D863" s="199"/>
      <c r="E863" s="200"/>
      <c r="F863" s="90"/>
      <c r="H863" s="120"/>
      <c r="I863" s="1"/>
      <c r="J863" s="1"/>
      <c r="K863" s="1"/>
      <c r="L863" s="1"/>
      <c r="M863" s="1"/>
      <c r="N863" s="1"/>
    </row>
    <row r="864" spans="1:14" s="119" customFormat="1" ht="12.75" x14ac:dyDescent="0.2">
      <c r="A864" s="196"/>
      <c r="B864" s="197"/>
      <c r="C864" s="198"/>
      <c r="D864" s="199"/>
      <c r="E864" s="200"/>
      <c r="F864" s="90"/>
      <c r="H864" s="120"/>
      <c r="I864" s="1"/>
      <c r="J864" s="1"/>
      <c r="K864" s="1"/>
      <c r="L864" s="1"/>
      <c r="M864" s="1"/>
      <c r="N864" s="1"/>
    </row>
    <row r="865" spans="1:14" s="119" customFormat="1" ht="12.75" x14ac:dyDescent="0.2">
      <c r="A865" s="196"/>
      <c r="B865" s="197"/>
      <c r="C865" s="198"/>
      <c r="D865" s="199"/>
      <c r="E865" s="200"/>
      <c r="F865" s="90"/>
      <c r="H865" s="120"/>
      <c r="I865" s="1"/>
      <c r="J865" s="1"/>
      <c r="K865" s="1"/>
      <c r="L865" s="1"/>
      <c r="M865" s="1"/>
      <c r="N865" s="1"/>
    </row>
    <row r="866" spans="1:14" s="119" customFormat="1" ht="12.75" x14ac:dyDescent="0.2">
      <c r="A866" s="196"/>
      <c r="B866" s="197"/>
      <c r="C866" s="198"/>
      <c r="D866" s="199"/>
      <c r="E866" s="200"/>
      <c r="F866" s="90"/>
      <c r="H866" s="120"/>
      <c r="I866" s="1"/>
      <c r="J866" s="1"/>
      <c r="K866" s="1"/>
      <c r="L866" s="1"/>
      <c r="M866" s="1"/>
      <c r="N866" s="1"/>
    </row>
    <row r="867" spans="1:14" s="119" customFormat="1" ht="12.75" x14ac:dyDescent="0.2">
      <c r="A867" s="196"/>
      <c r="B867" s="197"/>
      <c r="C867" s="198"/>
      <c r="D867" s="199"/>
      <c r="E867" s="200"/>
      <c r="F867" s="90"/>
      <c r="H867" s="120"/>
      <c r="I867" s="1"/>
      <c r="J867" s="1"/>
      <c r="K867" s="1"/>
      <c r="L867" s="1"/>
      <c r="M867" s="1"/>
      <c r="N867" s="1"/>
    </row>
    <row r="868" spans="1:14" s="119" customFormat="1" ht="12.75" x14ac:dyDescent="0.2">
      <c r="A868" s="196"/>
      <c r="B868" s="197"/>
      <c r="C868" s="198"/>
      <c r="D868" s="199"/>
      <c r="E868" s="200"/>
      <c r="F868" s="90"/>
      <c r="H868" s="120"/>
      <c r="I868" s="1"/>
      <c r="J868" s="1"/>
      <c r="K868" s="1"/>
      <c r="L868" s="1"/>
      <c r="M868" s="1"/>
      <c r="N868" s="1"/>
    </row>
    <row r="869" spans="1:14" s="119" customFormat="1" ht="12.75" x14ac:dyDescent="0.2">
      <c r="A869" s="196"/>
      <c r="B869" s="197"/>
      <c r="C869" s="198"/>
      <c r="D869" s="199"/>
      <c r="E869" s="200"/>
      <c r="F869" s="90"/>
      <c r="H869" s="120"/>
      <c r="I869" s="1"/>
      <c r="J869" s="1"/>
      <c r="K869" s="1"/>
      <c r="L869" s="1"/>
      <c r="M869" s="1"/>
      <c r="N869" s="1"/>
    </row>
    <row r="870" spans="1:14" s="119" customFormat="1" ht="12.75" x14ac:dyDescent="0.2">
      <c r="A870" s="196"/>
      <c r="B870" s="197"/>
      <c r="C870" s="198"/>
      <c r="D870" s="199"/>
      <c r="E870" s="200"/>
      <c r="F870" s="90"/>
      <c r="H870" s="120"/>
      <c r="I870" s="1"/>
      <c r="J870" s="1"/>
      <c r="K870" s="1"/>
      <c r="L870" s="1"/>
      <c r="M870" s="1"/>
      <c r="N870" s="1"/>
    </row>
    <row r="871" spans="1:14" s="119" customFormat="1" ht="12.75" x14ac:dyDescent="0.2">
      <c r="A871" s="196"/>
      <c r="B871" s="197"/>
      <c r="C871" s="198"/>
      <c r="D871" s="199"/>
      <c r="E871" s="200"/>
      <c r="F871" s="90"/>
      <c r="H871" s="120"/>
      <c r="I871" s="1"/>
      <c r="J871" s="1"/>
      <c r="K871" s="1"/>
      <c r="L871" s="1"/>
      <c r="M871" s="1"/>
      <c r="N871" s="1"/>
    </row>
    <row r="872" spans="1:14" s="119" customFormat="1" ht="12.75" x14ac:dyDescent="0.2">
      <c r="A872" s="196"/>
      <c r="B872" s="197"/>
      <c r="C872" s="198"/>
      <c r="D872" s="199"/>
      <c r="E872" s="200"/>
      <c r="F872" s="90"/>
      <c r="H872" s="120"/>
      <c r="I872" s="1"/>
      <c r="J872" s="1"/>
      <c r="K872" s="1"/>
      <c r="L872" s="1"/>
      <c r="M872" s="1"/>
      <c r="N872" s="1"/>
    </row>
    <row r="873" spans="1:14" s="119" customFormat="1" ht="12.75" x14ac:dyDescent="0.2">
      <c r="A873" s="196"/>
      <c r="B873" s="197"/>
      <c r="C873" s="198"/>
      <c r="D873" s="199"/>
      <c r="E873" s="200"/>
      <c r="F873" s="90"/>
      <c r="H873" s="120"/>
      <c r="I873" s="1"/>
      <c r="J873" s="1"/>
      <c r="K873" s="1"/>
      <c r="L873" s="1"/>
      <c r="M873" s="1"/>
      <c r="N873" s="1"/>
    </row>
    <row r="874" spans="1:14" s="119" customFormat="1" ht="12.75" x14ac:dyDescent="0.2">
      <c r="A874" s="196"/>
      <c r="B874" s="197"/>
      <c r="C874" s="198"/>
      <c r="D874" s="199"/>
      <c r="E874" s="200"/>
      <c r="F874" s="90"/>
      <c r="H874" s="120"/>
      <c r="I874" s="1"/>
      <c r="J874" s="1"/>
      <c r="K874" s="1"/>
      <c r="L874" s="1"/>
      <c r="M874" s="1"/>
      <c r="N874" s="1"/>
    </row>
    <row r="875" spans="1:14" s="119" customFormat="1" ht="12.75" x14ac:dyDescent="0.2">
      <c r="A875" s="196"/>
      <c r="B875" s="197"/>
      <c r="C875" s="198"/>
      <c r="D875" s="199"/>
      <c r="E875" s="200"/>
      <c r="F875" s="90"/>
      <c r="H875" s="120"/>
      <c r="I875" s="1"/>
      <c r="J875" s="1"/>
      <c r="K875" s="1"/>
      <c r="L875" s="1"/>
      <c r="M875" s="1"/>
      <c r="N875" s="1"/>
    </row>
    <row r="876" spans="1:14" s="119" customFormat="1" ht="12.75" x14ac:dyDescent="0.2">
      <c r="A876" s="196"/>
      <c r="B876" s="197"/>
      <c r="C876" s="198"/>
      <c r="D876" s="199"/>
      <c r="E876" s="200"/>
      <c r="F876" s="90"/>
      <c r="H876" s="120"/>
      <c r="I876" s="1"/>
      <c r="J876" s="1"/>
      <c r="K876" s="1"/>
      <c r="L876" s="1"/>
      <c r="M876" s="1"/>
      <c r="N876" s="1"/>
    </row>
    <row r="877" spans="1:14" s="119" customFormat="1" ht="12.75" x14ac:dyDescent="0.2">
      <c r="A877" s="196"/>
      <c r="B877" s="197"/>
      <c r="C877" s="198"/>
      <c r="D877" s="199"/>
      <c r="E877" s="200"/>
      <c r="F877" s="90"/>
      <c r="H877" s="120"/>
      <c r="I877" s="1"/>
      <c r="J877" s="1"/>
      <c r="K877" s="1"/>
      <c r="L877" s="1"/>
      <c r="M877" s="1"/>
      <c r="N877" s="1"/>
    </row>
    <row r="878" spans="1:14" s="119" customFormat="1" ht="12.75" x14ac:dyDescent="0.2">
      <c r="A878" s="196"/>
      <c r="B878" s="197"/>
      <c r="C878" s="198"/>
      <c r="D878" s="199"/>
      <c r="E878" s="200"/>
      <c r="F878" s="90"/>
      <c r="H878" s="120"/>
      <c r="I878" s="1"/>
      <c r="J878" s="1"/>
      <c r="K878" s="1"/>
      <c r="L878" s="1"/>
      <c r="M878" s="1"/>
      <c r="N878" s="1"/>
    </row>
    <row r="879" spans="1:14" s="119" customFormat="1" ht="12.75" x14ac:dyDescent="0.2">
      <c r="A879" s="196"/>
      <c r="B879" s="197"/>
      <c r="C879" s="198"/>
      <c r="D879" s="199"/>
      <c r="E879" s="200"/>
      <c r="F879" s="90"/>
      <c r="H879" s="120"/>
      <c r="I879" s="1"/>
      <c r="J879" s="1"/>
      <c r="K879" s="1"/>
      <c r="L879" s="1"/>
      <c r="M879" s="1"/>
      <c r="N879" s="1"/>
    </row>
    <row r="880" spans="1:14" s="119" customFormat="1" ht="12.75" x14ac:dyDescent="0.2">
      <c r="A880" s="196"/>
      <c r="B880" s="197"/>
      <c r="C880" s="198"/>
      <c r="D880" s="199"/>
      <c r="E880" s="200"/>
      <c r="F880" s="90"/>
      <c r="H880" s="120"/>
      <c r="I880" s="1"/>
      <c r="J880" s="1"/>
      <c r="K880" s="1"/>
      <c r="L880" s="1"/>
      <c r="M880" s="1"/>
      <c r="N880" s="1"/>
    </row>
    <row r="881" spans="1:14" s="119" customFormat="1" ht="12.75" x14ac:dyDescent="0.2">
      <c r="A881" s="196"/>
      <c r="B881" s="197"/>
      <c r="C881" s="198"/>
      <c r="D881" s="199"/>
      <c r="E881" s="200"/>
      <c r="F881" s="90"/>
      <c r="H881" s="120"/>
      <c r="I881" s="1"/>
      <c r="J881" s="1"/>
      <c r="K881" s="1"/>
      <c r="L881" s="1"/>
      <c r="M881" s="1"/>
      <c r="N881" s="1"/>
    </row>
    <row r="882" spans="1:14" s="119" customFormat="1" ht="12.75" x14ac:dyDescent="0.2">
      <c r="A882" s="196"/>
      <c r="B882" s="197"/>
      <c r="C882" s="198"/>
      <c r="D882" s="199"/>
      <c r="E882" s="200"/>
      <c r="F882" s="90"/>
      <c r="H882" s="120"/>
      <c r="I882" s="1"/>
      <c r="J882" s="1"/>
      <c r="K882" s="1"/>
      <c r="L882" s="1"/>
      <c r="M882" s="1"/>
      <c r="N882" s="1"/>
    </row>
    <row r="883" spans="1:14" s="119" customFormat="1" ht="12.75" x14ac:dyDescent="0.2">
      <c r="A883" s="196"/>
      <c r="B883" s="197"/>
      <c r="C883" s="198"/>
      <c r="D883" s="199"/>
      <c r="E883" s="200"/>
      <c r="F883" s="90"/>
      <c r="H883" s="120"/>
      <c r="I883" s="1"/>
      <c r="J883" s="1"/>
      <c r="K883" s="1"/>
      <c r="L883" s="1"/>
      <c r="M883" s="1"/>
      <c r="N883" s="1"/>
    </row>
    <row r="884" spans="1:14" s="119" customFormat="1" ht="12.75" x14ac:dyDescent="0.2">
      <c r="A884" s="196"/>
      <c r="B884" s="197"/>
      <c r="C884" s="198"/>
      <c r="D884" s="199"/>
      <c r="E884" s="200"/>
      <c r="F884" s="90"/>
      <c r="H884" s="120"/>
      <c r="I884" s="1"/>
      <c r="J884" s="1"/>
      <c r="K884" s="1"/>
      <c r="L884" s="1"/>
      <c r="M884" s="1"/>
      <c r="N884" s="1"/>
    </row>
    <row r="885" spans="1:14" s="119" customFormat="1" ht="12.75" x14ac:dyDescent="0.2">
      <c r="A885" s="196"/>
      <c r="B885" s="197"/>
      <c r="C885" s="198"/>
      <c r="D885" s="199"/>
      <c r="E885" s="200"/>
      <c r="F885" s="90"/>
      <c r="H885" s="120"/>
      <c r="I885" s="1"/>
      <c r="J885" s="1"/>
      <c r="K885" s="1"/>
      <c r="L885" s="1"/>
      <c r="M885" s="1"/>
      <c r="N885" s="1"/>
    </row>
    <row r="886" spans="1:14" s="119" customFormat="1" ht="12.75" x14ac:dyDescent="0.2">
      <c r="A886" s="196"/>
      <c r="B886" s="197"/>
      <c r="C886" s="198"/>
      <c r="D886" s="199"/>
      <c r="E886" s="200"/>
      <c r="F886" s="90"/>
      <c r="H886" s="120"/>
      <c r="I886" s="1"/>
      <c r="J886" s="1"/>
      <c r="K886" s="1"/>
      <c r="L886" s="1"/>
      <c r="M886" s="1"/>
      <c r="N886" s="1"/>
    </row>
    <row r="887" spans="1:14" s="119" customFormat="1" ht="12.75" x14ac:dyDescent="0.2">
      <c r="A887" s="196"/>
      <c r="B887" s="197"/>
      <c r="C887" s="198"/>
      <c r="D887" s="199"/>
      <c r="E887" s="200"/>
      <c r="F887" s="90"/>
      <c r="H887" s="120"/>
      <c r="I887" s="1"/>
      <c r="J887" s="1"/>
      <c r="K887" s="1"/>
      <c r="L887" s="1"/>
      <c r="M887" s="1"/>
      <c r="N887" s="1"/>
    </row>
    <row r="888" spans="1:14" s="119" customFormat="1" ht="12.75" x14ac:dyDescent="0.2">
      <c r="A888" s="196"/>
      <c r="B888" s="197"/>
      <c r="C888" s="198"/>
      <c r="D888" s="199"/>
      <c r="E888" s="200"/>
      <c r="F888" s="90"/>
      <c r="H888" s="120"/>
      <c r="I888" s="1"/>
      <c r="J888" s="1"/>
      <c r="K888" s="1"/>
      <c r="L888" s="1"/>
      <c r="M888" s="1"/>
      <c r="N888" s="1"/>
    </row>
    <row r="889" spans="1:14" s="119" customFormat="1" ht="12.75" x14ac:dyDescent="0.2">
      <c r="A889" s="196"/>
      <c r="B889" s="197"/>
      <c r="C889" s="198"/>
      <c r="D889" s="199"/>
      <c r="E889" s="200"/>
      <c r="F889" s="90"/>
      <c r="H889" s="120"/>
      <c r="I889" s="1"/>
      <c r="J889" s="1"/>
      <c r="K889" s="1"/>
      <c r="L889" s="1"/>
      <c r="M889" s="1"/>
      <c r="N889" s="1"/>
    </row>
    <row r="890" spans="1:14" s="119" customFormat="1" ht="12.75" x14ac:dyDescent="0.2">
      <c r="A890" s="196"/>
      <c r="B890" s="197"/>
      <c r="C890" s="198"/>
      <c r="D890" s="199"/>
      <c r="E890" s="200"/>
      <c r="F890" s="90"/>
      <c r="H890" s="120"/>
      <c r="I890" s="1"/>
      <c r="J890" s="1"/>
      <c r="K890" s="1"/>
      <c r="L890" s="1"/>
      <c r="M890" s="1"/>
      <c r="N890" s="1"/>
    </row>
    <row r="891" spans="1:14" s="119" customFormat="1" ht="12.75" x14ac:dyDescent="0.2">
      <c r="A891" s="196"/>
      <c r="B891" s="197"/>
      <c r="C891" s="198"/>
      <c r="D891" s="199"/>
      <c r="E891" s="200"/>
      <c r="F891" s="90"/>
      <c r="H891" s="120"/>
      <c r="I891" s="1"/>
      <c r="J891" s="1"/>
      <c r="K891" s="1"/>
      <c r="L891" s="1"/>
      <c r="M891" s="1"/>
      <c r="N891" s="1"/>
    </row>
    <row r="892" spans="1:14" s="119" customFormat="1" ht="12.75" x14ac:dyDescent="0.2">
      <c r="A892" s="196"/>
      <c r="B892" s="197"/>
      <c r="C892" s="198"/>
      <c r="D892" s="199"/>
      <c r="E892" s="200"/>
      <c r="F892" s="90"/>
      <c r="H892" s="120"/>
      <c r="I892" s="1"/>
      <c r="J892" s="1"/>
      <c r="K892" s="1"/>
      <c r="L892" s="1"/>
      <c r="M892" s="1"/>
      <c r="N892" s="1"/>
    </row>
    <row r="893" spans="1:14" s="119" customFormat="1" ht="12.75" x14ac:dyDescent="0.2">
      <c r="A893" s="196"/>
      <c r="B893" s="197"/>
      <c r="C893" s="198"/>
      <c r="D893" s="199"/>
      <c r="E893" s="200"/>
      <c r="F893" s="90"/>
      <c r="H893" s="120"/>
      <c r="I893" s="1"/>
      <c r="J893" s="1"/>
      <c r="K893" s="1"/>
      <c r="L893" s="1"/>
      <c r="M893" s="1"/>
      <c r="N893" s="1"/>
    </row>
    <row r="894" spans="1:14" s="119" customFormat="1" ht="12.75" x14ac:dyDescent="0.2">
      <c r="A894" s="196"/>
      <c r="B894" s="197"/>
      <c r="C894" s="198"/>
      <c r="D894" s="199"/>
      <c r="E894" s="200"/>
      <c r="F894" s="90"/>
      <c r="H894" s="120"/>
      <c r="I894" s="1"/>
      <c r="J894" s="1"/>
      <c r="K894" s="1"/>
      <c r="L894" s="1"/>
      <c r="M894" s="1"/>
      <c r="N894" s="1"/>
    </row>
    <row r="895" spans="1:14" s="119" customFormat="1" ht="12.75" x14ac:dyDescent="0.2">
      <c r="A895" s="196"/>
      <c r="B895" s="197"/>
      <c r="C895" s="198"/>
      <c r="D895" s="199"/>
      <c r="E895" s="200"/>
      <c r="F895" s="90"/>
      <c r="H895" s="120"/>
      <c r="I895" s="1"/>
      <c r="J895" s="1"/>
      <c r="K895" s="1"/>
      <c r="L895" s="1"/>
      <c r="M895" s="1"/>
      <c r="N895" s="1"/>
    </row>
    <row r="896" spans="1:14" s="119" customFormat="1" ht="12.75" x14ac:dyDescent="0.2">
      <c r="A896" s="196"/>
      <c r="B896" s="197"/>
      <c r="C896" s="198"/>
      <c r="D896" s="199"/>
      <c r="E896" s="200"/>
      <c r="F896" s="90"/>
      <c r="H896" s="120"/>
      <c r="I896" s="1"/>
      <c r="J896" s="1"/>
      <c r="K896" s="1"/>
      <c r="L896" s="1"/>
      <c r="M896" s="1"/>
      <c r="N896" s="1"/>
    </row>
    <row r="897" spans="1:14" s="119" customFormat="1" ht="12.75" x14ac:dyDescent="0.2">
      <c r="A897" s="196"/>
      <c r="B897" s="197"/>
      <c r="C897" s="198"/>
      <c r="D897" s="199"/>
      <c r="E897" s="200"/>
      <c r="F897" s="90"/>
      <c r="H897" s="120"/>
      <c r="I897" s="1"/>
      <c r="J897" s="1"/>
      <c r="K897" s="1"/>
      <c r="L897" s="1"/>
      <c r="M897" s="1"/>
      <c r="N897" s="1"/>
    </row>
    <row r="898" spans="1:14" s="119" customFormat="1" ht="12.75" x14ac:dyDescent="0.2">
      <c r="A898" s="196"/>
      <c r="B898" s="197"/>
      <c r="C898" s="198"/>
      <c r="D898" s="199"/>
      <c r="E898" s="200"/>
      <c r="F898" s="90"/>
      <c r="H898" s="120"/>
      <c r="I898" s="1"/>
      <c r="J898" s="1"/>
      <c r="K898" s="1"/>
      <c r="L898" s="1"/>
      <c r="M898" s="1"/>
      <c r="N898" s="1"/>
    </row>
    <row r="899" spans="1:14" s="119" customFormat="1" ht="12.75" x14ac:dyDescent="0.2">
      <c r="A899" s="196"/>
      <c r="B899" s="197"/>
      <c r="C899" s="198"/>
      <c r="D899" s="199"/>
      <c r="E899" s="200"/>
      <c r="F899" s="90"/>
      <c r="H899" s="120"/>
      <c r="I899" s="1"/>
      <c r="J899" s="1"/>
      <c r="K899" s="1"/>
      <c r="L899" s="1"/>
      <c r="M899" s="1"/>
      <c r="N899" s="1"/>
    </row>
    <row r="900" spans="1:14" s="119" customFormat="1" ht="12.75" x14ac:dyDescent="0.2">
      <c r="A900" s="196"/>
      <c r="B900" s="197"/>
      <c r="C900" s="198"/>
      <c r="D900" s="199"/>
      <c r="E900" s="200"/>
      <c r="F900" s="90"/>
      <c r="H900" s="120"/>
      <c r="I900" s="1"/>
      <c r="J900" s="1"/>
      <c r="K900" s="1"/>
      <c r="L900" s="1"/>
      <c r="M900" s="1"/>
      <c r="N900" s="1"/>
    </row>
    <row r="901" spans="1:14" s="119" customFormat="1" ht="12.75" x14ac:dyDescent="0.2">
      <c r="A901" s="196"/>
      <c r="B901" s="197"/>
      <c r="C901" s="198"/>
      <c r="D901" s="199"/>
      <c r="E901" s="200"/>
      <c r="F901" s="90"/>
      <c r="H901" s="120"/>
      <c r="I901" s="1"/>
      <c r="J901" s="1"/>
      <c r="K901" s="1"/>
      <c r="L901" s="1"/>
      <c r="M901" s="1"/>
      <c r="N901" s="1"/>
    </row>
    <row r="902" spans="1:14" s="119" customFormat="1" ht="12.75" x14ac:dyDescent="0.2">
      <c r="A902" s="196"/>
      <c r="B902" s="197"/>
      <c r="C902" s="198"/>
      <c r="D902" s="199"/>
      <c r="E902" s="200"/>
      <c r="F902" s="90"/>
      <c r="H902" s="120"/>
      <c r="I902" s="1"/>
      <c r="J902" s="1"/>
      <c r="K902" s="1"/>
      <c r="L902" s="1"/>
      <c r="M902" s="1"/>
      <c r="N902" s="1"/>
    </row>
    <row r="903" spans="1:14" s="119" customFormat="1" ht="12.75" x14ac:dyDescent="0.2">
      <c r="A903" s="196"/>
      <c r="B903" s="197"/>
      <c r="C903" s="198"/>
      <c r="D903" s="199"/>
      <c r="E903" s="200"/>
      <c r="F903" s="90"/>
      <c r="H903" s="120"/>
      <c r="I903" s="1"/>
      <c r="J903" s="1"/>
      <c r="K903" s="1"/>
      <c r="L903" s="1"/>
      <c r="M903" s="1"/>
      <c r="N903" s="1"/>
    </row>
    <row r="904" spans="1:14" s="119" customFormat="1" ht="12.75" x14ac:dyDescent="0.2">
      <c r="A904" s="196"/>
      <c r="B904" s="197"/>
      <c r="C904" s="198"/>
      <c r="D904" s="199"/>
      <c r="E904" s="200"/>
      <c r="F904" s="90"/>
      <c r="H904" s="120"/>
      <c r="I904" s="1"/>
      <c r="J904" s="1"/>
      <c r="K904" s="1"/>
      <c r="L904" s="1"/>
      <c r="M904" s="1"/>
      <c r="N904" s="1"/>
    </row>
    <row r="905" spans="1:14" s="119" customFormat="1" ht="12.75" x14ac:dyDescent="0.2">
      <c r="A905" s="196"/>
      <c r="B905" s="197"/>
      <c r="C905" s="198"/>
      <c r="D905" s="199"/>
      <c r="E905" s="200"/>
      <c r="F905" s="90"/>
      <c r="H905" s="120"/>
      <c r="I905" s="1"/>
      <c r="J905" s="1"/>
      <c r="K905" s="1"/>
      <c r="L905" s="1"/>
      <c r="M905" s="1"/>
      <c r="N905" s="1"/>
    </row>
    <row r="906" spans="1:14" s="119" customFormat="1" ht="12.75" x14ac:dyDescent="0.2">
      <c r="A906" s="196"/>
      <c r="B906" s="197"/>
      <c r="C906" s="198"/>
      <c r="D906" s="199"/>
      <c r="E906" s="200"/>
      <c r="F906" s="90"/>
      <c r="H906" s="120"/>
      <c r="I906" s="1"/>
      <c r="J906" s="1"/>
      <c r="K906" s="1"/>
      <c r="L906" s="1"/>
      <c r="M906" s="1"/>
      <c r="N906" s="1"/>
    </row>
    <row r="907" spans="1:14" s="119" customFormat="1" ht="12.75" x14ac:dyDescent="0.2">
      <c r="A907" s="196"/>
      <c r="B907" s="197"/>
      <c r="C907" s="198"/>
      <c r="D907" s="199"/>
      <c r="E907" s="200"/>
      <c r="F907" s="90"/>
      <c r="H907" s="120"/>
      <c r="I907" s="1"/>
      <c r="J907" s="1"/>
      <c r="K907" s="1"/>
      <c r="L907" s="1"/>
      <c r="M907" s="1"/>
      <c r="N907" s="1"/>
    </row>
    <row r="908" spans="1:14" s="119" customFormat="1" ht="12.75" x14ac:dyDescent="0.2">
      <c r="A908" s="196"/>
      <c r="B908" s="197"/>
      <c r="C908" s="198"/>
      <c r="D908" s="199"/>
      <c r="E908" s="200"/>
      <c r="F908" s="90"/>
      <c r="H908" s="120"/>
      <c r="I908" s="1"/>
      <c r="J908" s="1"/>
      <c r="K908" s="1"/>
      <c r="L908" s="1"/>
      <c r="M908" s="1"/>
      <c r="N908" s="1"/>
    </row>
    <row r="909" spans="1:14" s="119" customFormat="1" ht="12.75" x14ac:dyDescent="0.2">
      <c r="A909" s="196"/>
      <c r="B909" s="197"/>
      <c r="C909" s="198"/>
      <c r="D909" s="199"/>
      <c r="E909" s="200"/>
      <c r="F909" s="90"/>
      <c r="H909" s="120"/>
      <c r="I909" s="1"/>
      <c r="J909" s="1"/>
      <c r="K909" s="1"/>
      <c r="L909" s="1"/>
      <c r="M909" s="1"/>
      <c r="N909" s="1"/>
    </row>
    <row r="910" spans="1:14" s="119" customFormat="1" ht="12.75" x14ac:dyDescent="0.2">
      <c r="A910" s="196"/>
      <c r="B910" s="197"/>
      <c r="C910" s="198"/>
      <c r="D910" s="199"/>
      <c r="E910" s="200"/>
      <c r="F910" s="90"/>
      <c r="H910" s="120"/>
      <c r="I910" s="1"/>
      <c r="J910" s="1"/>
      <c r="K910" s="1"/>
      <c r="L910" s="1"/>
      <c r="M910" s="1"/>
      <c r="N910" s="1"/>
    </row>
    <row r="911" spans="1:14" s="119" customFormat="1" ht="12.75" x14ac:dyDescent="0.2">
      <c r="A911" s="196"/>
      <c r="B911" s="197"/>
      <c r="C911" s="198"/>
      <c r="D911" s="199"/>
      <c r="E911" s="200"/>
      <c r="F911" s="90"/>
      <c r="H911" s="120"/>
      <c r="I911" s="1"/>
      <c r="J911" s="1"/>
      <c r="K911" s="1"/>
      <c r="L911" s="1"/>
      <c r="M911" s="1"/>
      <c r="N911" s="1"/>
    </row>
    <row r="912" spans="1:14" s="119" customFormat="1" ht="12.75" x14ac:dyDescent="0.2">
      <c r="A912" s="196"/>
      <c r="B912" s="197"/>
      <c r="C912" s="198"/>
      <c r="D912" s="199"/>
      <c r="E912" s="200"/>
      <c r="F912" s="90"/>
      <c r="H912" s="120"/>
      <c r="I912" s="1"/>
      <c r="J912" s="1"/>
      <c r="K912" s="1"/>
      <c r="L912" s="1"/>
      <c r="M912" s="1"/>
      <c r="N912" s="1"/>
    </row>
    <row r="913" spans="1:14" s="119" customFormat="1" ht="12.75" x14ac:dyDescent="0.2">
      <c r="A913" s="196"/>
      <c r="B913" s="197"/>
      <c r="C913" s="198"/>
      <c r="D913" s="199"/>
      <c r="E913" s="200"/>
      <c r="F913" s="90"/>
      <c r="H913" s="120"/>
      <c r="I913" s="1"/>
      <c r="J913" s="1"/>
      <c r="K913" s="1"/>
      <c r="L913" s="1"/>
      <c r="M913" s="1"/>
      <c r="N913" s="1"/>
    </row>
    <row r="914" spans="1:14" s="119" customFormat="1" ht="12.75" x14ac:dyDescent="0.2">
      <c r="A914" s="196"/>
      <c r="B914" s="197"/>
      <c r="C914" s="198"/>
      <c r="D914" s="199"/>
      <c r="E914" s="200"/>
      <c r="F914" s="90"/>
      <c r="H914" s="120"/>
      <c r="I914" s="1"/>
      <c r="J914" s="1"/>
      <c r="K914" s="1"/>
      <c r="L914" s="1"/>
      <c r="M914" s="1"/>
      <c r="N914" s="1"/>
    </row>
    <row r="915" spans="1:14" s="119" customFormat="1" ht="12.75" x14ac:dyDescent="0.2">
      <c r="A915" s="196"/>
      <c r="B915" s="197"/>
      <c r="C915" s="198"/>
      <c r="D915" s="199"/>
      <c r="E915" s="200"/>
      <c r="F915" s="90"/>
      <c r="H915" s="120"/>
      <c r="I915" s="1"/>
      <c r="J915" s="1"/>
      <c r="K915" s="1"/>
      <c r="L915" s="1"/>
      <c r="M915" s="1"/>
      <c r="N915" s="1"/>
    </row>
    <row r="916" spans="1:14" s="119" customFormat="1" ht="12.75" x14ac:dyDescent="0.2">
      <c r="A916" s="196"/>
      <c r="B916" s="197"/>
      <c r="C916" s="198"/>
      <c r="D916" s="199"/>
      <c r="E916" s="200"/>
      <c r="F916" s="90"/>
      <c r="H916" s="120"/>
      <c r="I916" s="1"/>
      <c r="J916" s="1"/>
      <c r="K916" s="1"/>
      <c r="L916" s="1"/>
      <c r="M916" s="1"/>
      <c r="N916" s="1"/>
    </row>
    <row r="917" spans="1:14" s="119" customFormat="1" ht="12.75" x14ac:dyDescent="0.2">
      <c r="A917" s="196"/>
      <c r="B917" s="197"/>
      <c r="C917" s="198"/>
      <c r="D917" s="199"/>
      <c r="E917" s="200"/>
      <c r="F917" s="90"/>
      <c r="H917" s="120"/>
      <c r="I917" s="1"/>
      <c r="J917" s="1"/>
      <c r="K917" s="1"/>
      <c r="L917" s="1"/>
      <c r="M917" s="1"/>
      <c r="N917" s="1"/>
    </row>
    <row r="918" spans="1:14" s="119" customFormat="1" ht="12.75" x14ac:dyDescent="0.2">
      <c r="A918" s="196"/>
      <c r="B918" s="197"/>
      <c r="C918" s="198"/>
      <c r="D918" s="199"/>
      <c r="E918" s="200"/>
      <c r="F918" s="90"/>
      <c r="H918" s="120"/>
      <c r="I918" s="1"/>
      <c r="J918" s="1"/>
      <c r="K918" s="1"/>
      <c r="L918" s="1"/>
      <c r="M918" s="1"/>
      <c r="N918" s="1"/>
    </row>
    <row r="919" spans="1:14" s="119" customFormat="1" ht="12.75" x14ac:dyDescent="0.2">
      <c r="A919" s="196"/>
      <c r="B919" s="197"/>
      <c r="C919" s="198"/>
      <c r="D919" s="199"/>
      <c r="E919" s="200"/>
      <c r="F919" s="90"/>
      <c r="H919" s="120"/>
      <c r="I919" s="1"/>
      <c r="J919" s="1"/>
      <c r="K919" s="1"/>
      <c r="L919" s="1"/>
      <c r="M919" s="1"/>
      <c r="N919" s="1"/>
    </row>
    <row r="920" spans="1:14" s="119" customFormat="1" ht="12.75" x14ac:dyDescent="0.2">
      <c r="A920" s="196"/>
      <c r="B920" s="197"/>
      <c r="C920" s="198"/>
      <c r="D920" s="199"/>
      <c r="E920" s="200"/>
      <c r="F920" s="90"/>
      <c r="H920" s="120"/>
      <c r="I920" s="1"/>
      <c r="J920" s="1"/>
      <c r="K920" s="1"/>
      <c r="L920" s="1"/>
      <c r="M920" s="1"/>
      <c r="N920" s="1"/>
    </row>
    <row r="921" spans="1:14" s="119" customFormat="1" ht="12.75" x14ac:dyDescent="0.2">
      <c r="A921" s="196"/>
      <c r="B921" s="197"/>
      <c r="C921" s="198"/>
      <c r="D921" s="199"/>
      <c r="E921" s="200"/>
      <c r="F921" s="90"/>
      <c r="H921" s="120"/>
      <c r="I921" s="1"/>
      <c r="J921" s="1"/>
      <c r="K921" s="1"/>
      <c r="L921" s="1"/>
      <c r="M921" s="1"/>
      <c r="N921" s="1"/>
    </row>
    <row r="922" spans="1:14" s="119" customFormat="1" ht="12.75" x14ac:dyDescent="0.2">
      <c r="A922" s="196"/>
      <c r="B922" s="197"/>
      <c r="C922" s="198"/>
      <c r="D922" s="199"/>
      <c r="E922" s="200"/>
      <c r="F922" s="90"/>
      <c r="H922" s="120"/>
      <c r="I922" s="1"/>
      <c r="J922" s="1"/>
      <c r="K922" s="1"/>
      <c r="L922" s="1"/>
      <c r="M922" s="1"/>
      <c r="N922" s="1"/>
    </row>
    <row r="923" spans="1:14" s="119" customFormat="1" ht="12.75" x14ac:dyDescent="0.2">
      <c r="A923" s="196"/>
      <c r="B923" s="197"/>
      <c r="C923" s="198"/>
      <c r="D923" s="199"/>
      <c r="E923" s="200"/>
      <c r="F923" s="90"/>
      <c r="H923" s="120"/>
      <c r="I923" s="1"/>
      <c r="J923" s="1"/>
      <c r="K923" s="1"/>
      <c r="L923" s="1"/>
      <c r="M923" s="1"/>
      <c r="N923" s="1"/>
    </row>
    <row r="924" spans="1:14" s="119" customFormat="1" ht="12.75" x14ac:dyDescent="0.2">
      <c r="A924" s="196"/>
      <c r="B924" s="197"/>
      <c r="C924" s="198"/>
      <c r="D924" s="199"/>
      <c r="E924" s="200"/>
      <c r="F924" s="90"/>
      <c r="H924" s="120"/>
      <c r="I924" s="1"/>
      <c r="J924" s="1"/>
      <c r="K924" s="1"/>
      <c r="L924" s="1"/>
      <c r="M924" s="1"/>
      <c r="N924" s="1"/>
    </row>
    <row r="925" spans="1:14" s="119" customFormat="1" ht="12.75" x14ac:dyDescent="0.2">
      <c r="A925" s="196"/>
      <c r="B925" s="197"/>
      <c r="C925" s="198"/>
      <c r="D925" s="199"/>
      <c r="E925" s="200"/>
      <c r="F925" s="90"/>
      <c r="H925" s="120"/>
      <c r="I925" s="1"/>
      <c r="J925" s="1"/>
      <c r="K925" s="1"/>
      <c r="L925" s="1"/>
      <c r="M925" s="1"/>
      <c r="N925" s="1"/>
    </row>
    <row r="926" spans="1:14" s="119" customFormat="1" ht="12.75" x14ac:dyDescent="0.2">
      <c r="A926" s="196"/>
      <c r="B926" s="197"/>
      <c r="C926" s="198"/>
      <c r="D926" s="199"/>
      <c r="E926" s="200"/>
      <c r="F926" s="90"/>
      <c r="H926" s="120"/>
      <c r="I926" s="1"/>
      <c r="J926" s="1"/>
      <c r="K926" s="1"/>
      <c r="L926" s="1"/>
      <c r="M926" s="1"/>
      <c r="N926" s="1"/>
    </row>
    <row r="927" spans="1:14" s="119" customFormat="1" ht="12.75" x14ac:dyDescent="0.2">
      <c r="A927" s="196"/>
      <c r="B927" s="197"/>
      <c r="C927" s="198"/>
      <c r="D927" s="199"/>
      <c r="E927" s="200"/>
      <c r="F927" s="90"/>
      <c r="H927" s="120"/>
      <c r="I927" s="1"/>
      <c r="J927" s="1"/>
      <c r="K927" s="1"/>
      <c r="L927" s="1"/>
      <c r="M927" s="1"/>
      <c r="N927" s="1"/>
    </row>
    <row r="928" spans="1:14" s="119" customFormat="1" ht="12.75" x14ac:dyDescent="0.2">
      <c r="A928" s="196"/>
      <c r="B928" s="197"/>
      <c r="C928" s="198"/>
      <c r="D928" s="199"/>
      <c r="E928" s="200"/>
      <c r="F928" s="90"/>
      <c r="H928" s="120"/>
      <c r="I928" s="1"/>
      <c r="J928" s="1"/>
      <c r="K928" s="1"/>
      <c r="L928" s="1"/>
      <c r="M928" s="1"/>
      <c r="N928" s="1"/>
    </row>
    <row r="929" spans="1:14" s="119" customFormat="1" ht="12.75" x14ac:dyDescent="0.2">
      <c r="A929" s="196"/>
      <c r="B929" s="197"/>
      <c r="C929" s="198"/>
      <c r="D929" s="199"/>
      <c r="E929" s="200"/>
      <c r="F929" s="90"/>
      <c r="H929" s="120"/>
      <c r="I929" s="1"/>
      <c r="J929" s="1"/>
      <c r="K929" s="1"/>
      <c r="L929" s="1"/>
      <c r="M929" s="1"/>
      <c r="N929" s="1"/>
    </row>
    <row r="930" spans="1:14" s="119" customFormat="1" ht="12.75" x14ac:dyDescent="0.2">
      <c r="A930" s="196"/>
      <c r="B930" s="197"/>
      <c r="C930" s="198"/>
      <c r="D930" s="199"/>
      <c r="E930" s="200"/>
      <c r="F930" s="90"/>
      <c r="H930" s="120"/>
      <c r="I930" s="1"/>
      <c r="J930" s="1"/>
      <c r="K930" s="1"/>
      <c r="L930" s="1"/>
      <c r="M930" s="1"/>
      <c r="N930" s="1"/>
    </row>
    <row r="931" spans="1:14" s="119" customFormat="1" ht="12.75" x14ac:dyDescent="0.2">
      <c r="A931" s="196"/>
      <c r="B931" s="197"/>
      <c r="C931" s="198"/>
      <c r="D931" s="199"/>
      <c r="E931" s="200"/>
      <c r="F931" s="90"/>
      <c r="H931" s="120"/>
      <c r="I931" s="1"/>
      <c r="J931" s="1"/>
      <c r="K931" s="1"/>
      <c r="L931" s="1"/>
      <c r="M931" s="1"/>
      <c r="N931" s="1"/>
    </row>
    <row r="932" spans="1:14" s="119" customFormat="1" ht="12.75" x14ac:dyDescent="0.2">
      <c r="A932" s="196"/>
      <c r="B932" s="197"/>
      <c r="C932" s="198"/>
      <c r="D932" s="199"/>
      <c r="E932" s="200"/>
      <c r="F932" s="90"/>
      <c r="H932" s="120"/>
      <c r="I932" s="1"/>
      <c r="J932" s="1"/>
      <c r="K932" s="1"/>
      <c r="L932" s="1"/>
      <c r="M932" s="1"/>
      <c r="N932" s="1"/>
    </row>
    <row r="933" spans="1:14" s="119" customFormat="1" ht="12.75" x14ac:dyDescent="0.2">
      <c r="A933" s="196"/>
      <c r="B933" s="197"/>
      <c r="C933" s="198"/>
      <c r="D933" s="199"/>
      <c r="E933" s="200"/>
      <c r="F933" s="90"/>
      <c r="H933" s="120"/>
      <c r="I933" s="1"/>
      <c r="J933" s="1"/>
      <c r="K933" s="1"/>
      <c r="L933" s="1"/>
      <c r="M933" s="1"/>
      <c r="N933" s="1"/>
    </row>
    <row r="934" spans="1:14" s="119" customFormat="1" ht="12.75" x14ac:dyDescent="0.2">
      <c r="A934" s="196"/>
      <c r="B934" s="197"/>
      <c r="C934" s="198"/>
      <c r="D934" s="199"/>
      <c r="E934" s="200"/>
      <c r="F934" s="90"/>
      <c r="H934" s="120"/>
      <c r="I934" s="1"/>
      <c r="J934" s="1"/>
      <c r="K934" s="1"/>
      <c r="L934" s="1"/>
      <c r="M934" s="1"/>
      <c r="N934" s="1"/>
    </row>
    <row r="935" spans="1:14" s="119" customFormat="1" ht="12.75" x14ac:dyDescent="0.2">
      <c r="A935" s="196"/>
      <c r="B935" s="197"/>
      <c r="C935" s="198"/>
      <c r="D935" s="199"/>
      <c r="E935" s="200"/>
      <c r="F935" s="90"/>
      <c r="H935" s="120"/>
      <c r="I935" s="1"/>
      <c r="J935" s="1"/>
      <c r="K935" s="1"/>
      <c r="L935" s="1"/>
      <c r="M935" s="1"/>
      <c r="N935" s="1"/>
    </row>
    <row r="936" spans="1:14" s="119" customFormat="1" ht="12.75" x14ac:dyDescent="0.2">
      <c r="A936" s="196"/>
      <c r="B936" s="197"/>
      <c r="C936" s="198"/>
      <c r="D936" s="199"/>
      <c r="E936" s="200"/>
      <c r="F936" s="90"/>
      <c r="H936" s="120"/>
      <c r="I936" s="1"/>
      <c r="J936" s="1"/>
      <c r="K936" s="1"/>
      <c r="L936" s="1"/>
      <c r="M936" s="1"/>
      <c r="N936" s="1"/>
    </row>
    <row r="937" spans="1:14" s="119" customFormat="1" ht="12.75" x14ac:dyDescent="0.2">
      <c r="A937" s="196"/>
      <c r="B937" s="197"/>
      <c r="C937" s="198"/>
      <c r="D937" s="199"/>
      <c r="E937" s="200"/>
      <c r="F937" s="90"/>
      <c r="H937" s="120"/>
      <c r="I937" s="1"/>
      <c r="J937" s="1"/>
      <c r="K937" s="1"/>
      <c r="L937" s="1"/>
      <c r="M937" s="1"/>
      <c r="N937" s="1"/>
    </row>
    <row r="938" spans="1:14" s="119" customFormat="1" ht="12.75" x14ac:dyDescent="0.2">
      <c r="A938" s="196"/>
      <c r="B938" s="197"/>
      <c r="C938" s="198"/>
      <c r="D938" s="199"/>
      <c r="E938" s="200"/>
      <c r="F938" s="90"/>
      <c r="H938" s="120"/>
      <c r="I938" s="1"/>
      <c r="J938" s="1"/>
      <c r="K938" s="1"/>
      <c r="L938" s="1"/>
      <c r="M938" s="1"/>
      <c r="N938" s="1"/>
    </row>
    <row r="939" spans="1:14" s="119" customFormat="1" ht="12.75" x14ac:dyDescent="0.2">
      <c r="A939" s="196"/>
      <c r="B939" s="197"/>
      <c r="C939" s="198"/>
      <c r="D939" s="199"/>
      <c r="E939" s="200"/>
      <c r="F939" s="90"/>
      <c r="H939" s="120"/>
      <c r="I939" s="1"/>
      <c r="J939" s="1"/>
      <c r="K939" s="1"/>
      <c r="L939" s="1"/>
      <c r="M939" s="1"/>
      <c r="N939" s="1"/>
    </row>
    <row r="940" spans="1:14" s="119" customFormat="1" ht="12.75" x14ac:dyDescent="0.2">
      <c r="A940" s="196"/>
      <c r="B940" s="197"/>
      <c r="C940" s="198"/>
      <c r="D940" s="199"/>
      <c r="E940" s="200"/>
      <c r="F940" s="90"/>
      <c r="H940" s="120"/>
      <c r="I940" s="1"/>
      <c r="J940" s="1"/>
      <c r="K940" s="1"/>
      <c r="L940" s="1"/>
      <c r="M940" s="1"/>
      <c r="N940" s="1"/>
    </row>
    <row r="941" spans="1:14" s="119" customFormat="1" ht="12.75" x14ac:dyDescent="0.2">
      <c r="A941" s="196"/>
      <c r="B941" s="197"/>
      <c r="C941" s="198"/>
      <c r="D941" s="199"/>
      <c r="E941" s="200"/>
      <c r="F941" s="90"/>
      <c r="H941" s="120"/>
      <c r="I941" s="1"/>
      <c r="J941" s="1"/>
      <c r="K941" s="1"/>
      <c r="L941" s="1"/>
      <c r="M941" s="1"/>
      <c r="N941" s="1"/>
    </row>
    <row r="942" spans="1:14" s="119" customFormat="1" ht="12.75" x14ac:dyDescent="0.2">
      <c r="A942" s="196"/>
      <c r="B942" s="197"/>
      <c r="C942" s="198"/>
      <c r="D942" s="199"/>
      <c r="E942" s="200"/>
      <c r="F942" s="90"/>
      <c r="H942" s="120"/>
      <c r="I942" s="1"/>
      <c r="J942" s="1"/>
      <c r="K942" s="1"/>
      <c r="L942" s="1"/>
      <c r="M942" s="1"/>
      <c r="N942" s="1"/>
    </row>
    <row r="943" spans="1:14" s="119" customFormat="1" ht="12.75" x14ac:dyDescent="0.2">
      <c r="A943" s="196"/>
      <c r="B943" s="197"/>
      <c r="C943" s="198"/>
      <c r="D943" s="199"/>
      <c r="E943" s="200"/>
      <c r="F943" s="90"/>
      <c r="H943" s="120"/>
      <c r="I943" s="1"/>
      <c r="J943" s="1"/>
      <c r="K943" s="1"/>
      <c r="L943" s="1"/>
      <c r="M943" s="1"/>
      <c r="N943" s="1"/>
    </row>
    <row r="944" spans="1:14" s="119" customFormat="1" ht="12.75" x14ac:dyDescent="0.2">
      <c r="A944" s="196"/>
      <c r="B944" s="197"/>
      <c r="C944" s="198"/>
      <c r="D944" s="199"/>
      <c r="E944" s="200"/>
      <c r="F944" s="90"/>
      <c r="H944" s="120"/>
      <c r="I944" s="1"/>
      <c r="J944" s="1"/>
      <c r="K944" s="1"/>
      <c r="L944" s="1"/>
      <c r="M944" s="1"/>
      <c r="N944" s="1"/>
    </row>
    <row r="945" spans="1:14" s="119" customFormat="1" ht="12.75" x14ac:dyDescent="0.2">
      <c r="A945" s="196"/>
      <c r="B945" s="197"/>
      <c r="C945" s="198"/>
      <c r="D945" s="199"/>
      <c r="E945" s="200"/>
      <c r="F945" s="90"/>
      <c r="H945" s="120"/>
      <c r="I945" s="1"/>
      <c r="J945" s="1"/>
      <c r="K945" s="1"/>
      <c r="L945" s="1"/>
      <c r="M945" s="1"/>
      <c r="N945" s="1"/>
    </row>
    <row r="946" spans="1:14" s="119" customFormat="1" ht="12.75" x14ac:dyDescent="0.2">
      <c r="A946" s="196"/>
      <c r="B946" s="197"/>
      <c r="C946" s="198"/>
      <c r="D946" s="199"/>
      <c r="E946" s="200"/>
      <c r="F946" s="90"/>
      <c r="H946" s="120"/>
      <c r="I946" s="1"/>
      <c r="J946" s="1"/>
      <c r="K946" s="1"/>
      <c r="L946" s="1"/>
      <c r="M946" s="1"/>
      <c r="N946" s="1"/>
    </row>
    <row r="947" spans="1:14" s="119" customFormat="1" ht="12.75" x14ac:dyDescent="0.2">
      <c r="A947" s="196"/>
      <c r="B947" s="197"/>
      <c r="C947" s="198"/>
      <c r="D947" s="199"/>
      <c r="E947" s="200"/>
      <c r="F947" s="90"/>
      <c r="H947" s="120"/>
      <c r="I947" s="1"/>
      <c r="J947" s="1"/>
      <c r="K947" s="1"/>
      <c r="L947" s="1"/>
      <c r="M947" s="1"/>
      <c r="N947" s="1"/>
    </row>
    <row r="948" spans="1:14" s="119" customFormat="1" ht="12.75" x14ac:dyDescent="0.2">
      <c r="A948" s="196"/>
      <c r="B948" s="197"/>
      <c r="C948" s="198"/>
      <c r="D948" s="199"/>
      <c r="E948" s="200"/>
      <c r="F948" s="90"/>
      <c r="H948" s="120"/>
      <c r="I948" s="1"/>
      <c r="J948" s="1"/>
      <c r="K948" s="1"/>
      <c r="L948" s="1"/>
      <c r="M948" s="1"/>
      <c r="N948" s="1"/>
    </row>
    <row r="949" spans="1:14" s="119" customFormat="1" ht="12.75" x14ac:dyDescent="0.2">
      <c r="A949" s="196"/>
      <c r="B949" s="197"/>
      <c r="C949" s="198"/>
      <c r="D949" s="199"/>
      <c r="E949" s="200"/>
      <c r="F949" s="90"/>
      <c r="H949" s="120"/>
      <c r="I949" s="1"/>
      <c r="J949" s="1"/>
      <c r="K949" s="1"/>
      <c r="L949" s="1"/>
      <c r="M949" s="1"/>
      <c r="N949" s="1"/>
    </row>
    <row r="950" spans="1:14" s="119" customFormat="1" ht="12.75" x14ac:dyDescent="0.2">
      <c r="A950" s="196"/>
      <c r="B950" s="197"/>
      <c r="C950" s="198"/>
      <c r="D950" s="199"/>
      <c r="E950" s="200"/>
      <c r="F950" s="90"/>
      <c r="H950" s="120"/>
      <c r="I950" s="1"/>
      <c r="J950" s="1"/>
      <c r="K950" s="1"/>
      <c r="L950" s="1"/>
      <c r="M950" s="1"/>
      <c r="N950" s="1"/>
    </row>
    <row r="951" spans="1:14" s="119" customFormat="1" ht="12.75" x14ac:dyDescent="0.2">
      <c r="A951" s="196"/>
      <c r="B951" s="197"/>
      <c r="C951" s="198"/>
      <c r="D951" s="199"/>
      <c r="E951" s="200"/>
      <c r="F951" s="90"/>
      <c r="H951" s="120"/>
      <c r="I951" s="1"/>
      <c r="J951" s="1"/>
      <c r="K951" s="1"/>
      <c r="L951" s="1"/>
      <c r="M951" s="1"/>
      <c r="N951" s="1"/>
    </row>
    <row r="952" spans="1:14" s="119" customFormat="1" ht="12.75" x14ac:dyDescent="0.2">
      <c r="A952" s="196"/>
      <c r="B952" s="197"/>
      <c r="C952" s="198"/>
      <c r="D952" s="199"/>
      <c r="E952" s="200"/>
      <c r="F952" s="90"/>
      <c r="H952" s="120"/>
      <c r="I952" s="1"/>
      <c r="J952" s="1"/>
      <c r="K952" s="1"/>
      <c r="L952" s="1"/>
      <c r="M952" s="1"/>
      <c r="N952" s="1"/>
    </row>
    <row r="953" spans="1:14" s="119" customFormat="1" ht="12.75" x14ac:dyDescent="0.2">
      <c r="A953" s="196"/>
      <c r="B953" s="197"/>
      <c r="C953" s="198"/>
      <c r="D953" s="199"/>
      <c r="E953" s="200"/>
      <c r="F953" s="90"/>
      <c r="H953" s="120"/>
      <c r="I953" s="1"/>
      <c r="J953" s="1"/>
      <c r="K953" s="1"/>
      <c r="L953" s="1"/>
      <c r="M953" s="1"/>
      <c r="N953" s="1"/>
    </row>
    <row r="954" spans="1:14" s="119" customFormat="1" ht="12.75" x14ac:dyDescent="0.2">
      <c r="A954" s="196"/>
      <c r="B954" s="197"/>
      <c r="C954" s="198"/>
      <c r="D954" s="199"/>
      <c r="E954" s="200"/>
      <c r="F954" s="90"/>
      <c r="H954" s="120"/>
      <c r="I954" s="1"/>
      <c r="J954" s="1"/>
      <c r="K954" s="1"/>
      <c r="L954" s="1"/>
      <c r="M954" s="1"/>
      <c r="N954" s="1"/>
    </row>
    <row r="955" spans="1:14" s="119" customFormat="1" ht="12.75" x14ac:dyDescent="0.2">
      <c r="A955" s="196"/>
      <c r="B955" s="197"/>
      <c r="C955" s="198"/>
      <c r="D955" s="199"/>
      <c r="E955" s="200"/>
      <c r="F955" s="90"/>
      <c r="H955" s="120"/>
      <c r="I955" s="1"/>
      <c r="J955" s="1"/>
      <c r="K955" s="1"/>
      <c r="L955" s="1"/>
      <c r="M955" s="1"/>
      <c r="N955" s="1"/>
    </row>
    <row r="956" spans="1:14" s="119" customFormat="1" ht="12.75" x14ac:dyDescent="0.2">
      <c r="A956" s="196"/>
      <c r="B956" s="197"/>
      <c r="C956" s="198"/>
      <c r="D956" s="199"/>
      <c r="E956" s="200"/>
      <c r="F956" s="90"/>
      <c r="H956" s="120"/>
      <c r="I956" s="1"/>
      <c r="J956" s="1"/>
      <c r="K956" s="1"/>
      <c r="L956" s="1"/>
      <c r="M956" s="1"/>
      <c r="N956" s="1"/>
    </row>
    <row r="957" spans="1:14" s="119" customFormat="1" ht="12.75" x14ac:dyDescent="0.2">
      <c r="A957" s="196"/>
      <c r="B957" s="197"/>
      <c r="C957" s="198"/>
      <c r="D957" s="199"/>
      <c r="E957" s="200"/>
      <c r="F957" s="90"/>
      <c r="H957" s="120"/>
      <c r="I957" s="1"/>
      <c r="J957" s="1"/>
      <c r="K957" s="1"/>
      <c r="L957" s="1"/>
      <c r="M957" s="1"/>
      <c r="N957" s="1"/>
    </row>
    <row r="958" spans="1:14" s="119" customFormat="1" ht="12.75" x14ac:dyDescent="0.2">
      <c r="A958" s="196"/>
      <c r="B958" s="197"/>
      <c r="C958" s="198"/>
      <c r="D958" s="199"/>
      <c r="E958" s="200"/>
      <c r="F958" s="90"/>
      <c r="H958" s="120"/>
      <c r="I958" s="1"/>
      <c r="J958" s="1"/>
      <c r="K958" s="1"/>
      <c r="L958" s="1"/>
      <c r="M958" s="1"/>
      <c r="N958" s="1"/>
    </row>
    <row r="959" spans="1:14" s="119" customFormat="1" ht="12.75" x14ac:dyDescent="0.2">
      <c r="A959" s="196"/>
      <c r="B959" s="197"/>
      <c r="C959" s="198"/>
      <c r="D959" s="199"/>
      <c r="E959" s="200"/>
      <c r="F959" s="90"/>
      <c r="H959" s="120"/>
      <c r="I959" s="1"/>
      <c r="J959" s="1"/>
      <c r="K959" s="1"/>
      <c r="L959" s="1"/>
      <c r="M959" s="1"/>
      <c r="N959" s="1"/>
    </row>
    <row r="960" spans="1:14" s="119" customFormat="1" ht="12.75" x14ac:dyDescent="0.2">
      <c r="A960" s="196"/>
      <c r="B960" s="197"/>
      <c r="C960" s="198"/>
      <c r="D960" s="199"/>
      <c r="E960" s="200"/>
      <c r="F960" s="90"/>
      <c r="H960" s="120"/>
      <c r="I960" s="1"/>
      <c r="J960" s="1"/>
      <c r="K960" s="1"/>
      <c r="L960" s="1"/>
      <c r="M960" s="1"/>
      <c r="N960" s="1"/>
    </row>
    <row r="961" spans="1:14" s="119" customFormat="1" ht="12.75" x14ac:dyDescent="0.2">
      <c r="A961" s="196"/>
      <c r="B961" s="197"/>
      <c r="C961" s="198"/>
      <c r="D961" s="199"/>
      <c r="E961" s="200"/>
      <c r="F961" s="90"/>
      <c r="H961" s="120"/>
      <c r="I961" s="1"/>
      <c r="J961" s="1"/>
      <c r="K961" s="1"/>
      <c r="L961" s="1"/>
      <c r="M961" s="1"/>
      <c r="N961" s="1"/>
    </row>
    <row r="962" spans="1:14" s="119" customFormat="1" ht="12.75" x14ac:dyDescent="0.2">
      <c r="A962" s="196"/>
      <c r="B962" s="197"/>
      <c r="C962" s="198"/>
      <c r="D962" s="199"/>
      <c r="E962" s="200"/>
      <c r="F962" s="90"/>
      <c r="H962" s="120"/>
      <c r="I962" s="1"/>
      <c r="J962" s="1"/>
      <c r="K962" s="1"/>
      <c r="L962" s="1"/>
      <c r="M962" s="1"/>
      <c r="N962" s="1"/>
    </row>
    <row r="963" spans="1:14" s="119" customFormat="1" ht="12.75" x14ac:dyDescent="0.2">
      <c r="A963" s="196"/>
      <c r="B963" s="197"/>
      <c r="C963" s="198"/>
      <c r="D963" s="199"/>
      <c r="E963" s="200"/>
      <c r="F963" s="90"/>
      <c r="H963" s="120"/>
      <c r="I963" s="1"/>
      <c r="J963" s="1"/>
      <c r="K963" s="1"/>
      <c r="L963" s="1"/>
      <c r="M963" s="1"/>
      <c r="N963" s="1"/>
    </row>
    <row r="964" spans="1:14" s="119" customFormat="1" ht="12.75" x14ac:dyDescent="0.2">
      <c r="A964" s="196"/>
      <c r="B964" s="197"/>
      <c r="C964" s="198"/>
      <c r="D964" s="199"/>
      <c r="E964" s="200"/>
      <c r="F964" s="90"/>
      <c r="H964" s="120"/>
      <c r="I964" s="1"/>
      <c r="J964" s="1"/>
      <c r="K964" s="1"/>
      <c r="L964" s="1"/>
      <c r="M964" s="1"/>
      <c r="N964" s="1"/>
    </row>
    <row r="965" spans="1:14" s="119" customFormat="1" ht="12.75" x14ac:dyDescent="0.2">
      <c r="A965" s="196"/>
      <c r="B965" s="197"/>
      <c r="C965" s="198"/>
      <c r="D965" s="199"/>
      <c r="E965" s="200"/>
      <c r="F965" s="90"/>
      <c r="H965" s="120"/>
      <c r="I965" s="1"/>
      <c r="J965" s="1"/>
      <c r="K965" s="1"/>
      <c r="L965" s="1"/>
      <c r="M965" s="1"/>
      <c r="N965" s="1"/>
    </row>
    <row r="966" spans="1:14" s="119" customFormat="1" ht="12.75" x14ac:dyDescent="0.2">
      <c r="A966" s="196"/>
      <c r="B966" s="197"/>
      <c r="C966" s="198"/>
      <c r="D966" s="199"/>
      <c r="E966" s="200"/>
      <c r="F966" s="90"/>
      <c r="H966" s="120"/>
      <c r="I966" s="1"/>
      <c r="J966" s="1"/>
      <c r="K966" s="1"/>
      <c r="L966" s="1"/>
      <c r="M966" s="1"/>
      <c r="N966" s="1"/>
    </row>
    <row r="967" spans="1:14" s="119" customFormat="1" ht="12.75" x14ac:dyDescent="0.2">
      <c r="A967" s="196"/>
      <c r="B967" s="197"/>
      <c r="C967" s="198"/>
      <c r="D967" s="199"/>
      <c r="E967" s="200"/>
      <c r="F967" s="90"/>
      <c r="H967" s="120"/>
      <c r="I967" s="1"/>
      <c r="J967" s="1"/>
      <c r="K967" s="1"/>
      <c r="L967" s="1"/>
      <c r="M967" s="1"/>
      <c r="N967" s="1"/>
    </row>
    <row r="968" spans="1:14" s="119" customFormat="1" ht="12.75" x14ac:dyDescent="0.2">
      <c r="A968" s="196"/>
      <c r="B968" s="197"/>
      <c r="C968" s="198"/>
      <c r="D968" s="199"/>
      <c r="E968" s="200"/>
      <c r="F968" s="90"/>
      <c r="H968" s="120"/>
      <c r="I968" s="1"/>
      <c r="J968" s="1"/>
      <c r="K968" s="1"/>
      <c r="L968" s="1"/>
      <c r="M968" s="1"/>
      <c r="N968" s="1"/>
    </row>
    <row r="969" spans="1:14" s="119" customFormat="1" ht="12.75" x14ac:dyDescent="0.2">
      <c r="A969" s="196"/>
      <c r="B969" s="197"/>
      <c r="C969" s="198"/>
      <c r="D969" s="199"/>
      <c r="E969" s="200"/>
      <c r="F969" s="90"/>
      <c r="H969" s="120"/>
      <c r="I969" s="1"/>
      <c r="J969" s="1"/>
      <c r="K969" s="1"/>
      <c r="L969" s="1"/>
      <c r="M969" s="1"/>
      <c r="N969" s="1"/>
    </row>
    <row r="970" spans="1:14" s="119" customFormat="1" ht="12.75" x14ac:dyDescent="0.2">
      <c r="A970" s="196"/>
      <c r="B970" s="197"/>
      <c r="C970" s="198"/>
      <c r="D970" s="199"/>
      <c r="E970" s="200"/>
      <c r="F970" s="90"/>
      <c r="H970" s="120"/>
      <c r="I970" s="1"/>
      <c r="J970" s="1"/>
      <c r="K970" s="1"/>
      <c r="L970" s="1"/>
      <c r="M970" s="1"/>
      <c r="N970" s="1"/>
    </row>
    <row r="971" spans="1:14" s="119" customFormat="1" ht="12.75" x14ac:dyDescent="0.2">
      <c r="A971" s="196"/>
      <c r="B971" s="197"/>
      <c r="C971" s="198"/>
      <c r="D971" s="199"/>
      <c r="E971" s="200"/>
      <c r="F971" s="90"/>
      <c r="H971" s="120"/>
      <c r="I971" s="1"/>
      <c r="J971" s="1"/>
      <c r="K971" s="1"/>
      <c r="L971" s="1"/>
      <c r="M971" s="1"/>
      <c r="N971" s="1"/>
    </row>
    <row r="972" spans="1:14" s="119" customFormat="1" ht="12.75" x14ac:dyDescent="0.2">
      <c r="A972" s="196"/>
      <c r="B972" s="197"/>
      <c r="C972" s="198"/>
      <c r="D972" s="199"/>
      <c r="E972" s="200"/>
      <c r="F972" s="90"/>
      <c r="H972" s="120"/>
      <c r="I972" s="1"/>
      <c r="J972" s="1"/>
      <c r="K972" s="1"/>
      <c r="L972" s="1"/>
      <c r="M972" s="1"/>
      <c r="N972" s="1"/>
    </row>
    <row r="973" spans="1:14" s="119" customFormat="1" ht="12.75" x14ac:dyDescent="0.2">
      <c r="A973" s="196"/>
      <c r="B973" s="197"/>
      <c r="C973" s="198"/>
      <c r="D973" s="199"/>
      <c r="E973" s="200"/>
      <c r="F973" s="90"/>
      <c r="H973" s="120"/>
      <c r="I973" s="1"/>
      <c r="J973" s="1"/>
      <c r="K973" s="1"/>
      <c r="L973" s="1"/>
      <c r="M973" s="1"/>
      <c r="N973" s="1"/>
    </row>
    <row r="974" spans="1:14" s="119" customFormat="1" ht="12.75" x14ac:dyDescent="0.2">
      <c r="A974" s="196"/>
      <c r="B974" s="197"/>
      <c r="C974" s="198"/>
      <c r="D974" s="199"/>
      <c r="E974" s="200"/>
      <c r="F974" s="90"/>
      <c r="H974" s="120"/>
      <c r="I974" s="1"/>
      <c r="J974" s="1"/>
      <c r="K974" s="1"/>
      <c r="L974" s="1"/>
      <c r="M974" s="1"/>
      <c r="N974" s="1"/>
    </row>
    <row r="975" spans="1:14" s="119" customFormat="1" ht="12.75" x14ac:dyDescent="0.2">
      <c r="A975" s="196"/>
      <c r="B975" s="197"/>
      <c r="C975" s="198"/>
      <c r="D975" s="199"/>
      <c r="E975" s="200"/>
      <c r="F975" s="90"/>
      <c r="H975" s="120"/>
      <c r="I975" s="1"/>
      <c r="J975" s="1"/>
      <c r="K975" s="1"/>
      <c r="L975" s="1"/>
      <c r="M975" s="1"/>
      <c r="N975" s="1"/>
    </row>
    <row r="976" spans="1:14" s="119" customFormat="1" ht="12.75" x14ac:dyDescent="0.2">
      <c r="A976" s="196"/>
      <c r="B976" s="197"/>
      <c r="C976" s="198"/>
      <c r="D976" s="199"/>
      <c r="E976" s="200"/>
      <c r="F976" s="90"/>
      <c r="H976" s="120"/>
      <c r="I976" s="1"/>
      <c r="J976" s="1"/>
      <c r="K976" s="1"/>
      <c r="L976" s="1"/>
      <c r="M976" s="1"/>
      <c r="N976" s="1"/>
    </row>
    <row r="977" spans="1:14" s="119" customFormat="1" ht="12.75" x14ac:dyDescent="0.2">
      <c r="A977" s="196"/>
      <c r="B977" s="197"/>
      <c r="C977" s="198"/>
      <c r="D977" s="199"/>
      <c r="E977" s="200"/>
      <c r="F977" s="90"/>
      <c r="H977" s="120"/>
      <c r="I977" s="1"/>
      <c r="J977" s="1"/>
      <c r="K977" s="1"/>
      <c r="L977" s="1"/>
      <c r="M977" s="1"/>
      <c r="N977" s="1"/>
    </row>
    <row r="978" spans="1:14" s="119" customFormat="1" ht="12.75" x14ac:dyDescent="0.2">
      <c r="A978" s="196"/>
      <c r="B978" s="197"/>
      <c r="C978" s="198"/>
      <c r="D978" s="199"/>
      <c r="E978" s="200"/>
      <c r="F978" s="90"/>
      <c r="H978" s="120"/>
      <c r="I978" s="1"/>
      <c r="J978" s="1"/>
      <c r="K978" s="1"/>
      <c r="L978" s="1"/>
      <c r="M978" s="1"/>
      <c r="N978" s="1"/>
    </row>
    <row r="979" spans="1:14" s="119" customFormat="1" ht="12.75" x14ac:dyDescent="0.2">
      <c r="A979" s="196"/>
      <c r="B979" s="197"/>
      <c r="C979" s="198"/>
      <c r="D979" s="199"/>
      <c r="E979" s="200"/>
      <c r="F979" s="90"/>
      <c r="H979" s="120"/>
      <c r="I979" s="1"/>
      <c r="J979" s="1"/>
      <c r="K979" s="1"/>
      <c r="L979" s="1"/>
      <c r="M979" s="1"/>
      <c r="N979" s="1"/>
    </row>
    <row r="980" spans="1:14" s="119" customFormat="1" ht="12.75" x14ac:dyDescent="0.2">
      <c r="A980" s="196"/>
      <c r="B980" s="197"/>
      <c r="C980" s="198"/>
      <c r="D980" s="199"/>
      <c r="E980" s="200"/>
      <c r="F980" s="90"/>
      <c r="H980" s="120"/>
      <c r="I980" s="1"/>
      <c r="J980" s="1"/>
      <c r="K980" s="1"/>
      <c r="L980" s="1"/>
      <c r="M980" s="1"/>
      <c r="N980" s="1"/>
    </row>
    <row r="981" spans="1:14" s="119" customFormat="1" ht="12.75" x14ac:dyDescent="0.2">
      <c r="A981" s="196"/>
      <c r="B981" s="197"/>
      <c r="C981" s="198"/>
      <c r="D981" s="199"/>
      <c r="E981" s="200"/>
      <c r="F981" s="90"/>
      <c r="H981" s="120"/>
      <c r="I981" s="1"/>
      <c r="J981" s="1"/>
      <c r="K981" s="1"/>
      <c r="L981" s="1"/>
      <c r="M981" s="1"/>
      <c r="N981" s="1"/>
    </row>
    <row r="982" spans="1:14" s="119" customFormat="1" ht="12.75" x14ac:dyDescent="0.2">
      <c r="A982" s="196"/>
      <c r="B982" s="197"/>
      <c r="C982" s="198"/>
      <c r="D982" s="199"/>
      <c r="E982" s="200"/>
      <c r="F982" s="90"/>
      <c r="H982" s="120"/>
      <c r="I982" s="1"/>
      <c r="J982" s="1"/>
      <c r="K982" s="1"/>
      <c r="L982" s="1"/>
      <c r="M982" s="1"/>
      <c r="N982" s="1"/>
    </row>
    <row r="983" spans="1:14" s="119" customFormat="1" ht="12.75" x14ac:dyDescent="0.2">
      <c r="A983" s="196"/>
      <c r="B983" s="197"/>
      <c r="C983" s="198"/>
      <c r="D983" s="199"/>
      <c r="E983" s="200"/>
      <c r="F983" s="90"/>
      <c r="H983" s="120"/>
      <c r="I983" s="1"/>
      <c r="J983" s="1"/>
      <c r="K983" s="1"/>
      <c r="L983" s="1"/>
      <c r="M983" s="1"/>
      <c r="N983" s="1"/>
    </row>
    <row r="984" spans="1:14" s="119" customFormat="1" ht="12.75" x14ac:dyDescent="0.2">
      <c r="A984" s="196"/>
      <c r="B984" s="197"/>
      <c r="C984" s="198"/>
      <c r="D984" s="199"/>
      <c r="E984" s="200"/>
      <c r="F984" s="90"/>
      <c r="H984" s="120"/>
      <c r="I984" s="1"/>
      <c r="J984" s="1"/>
      <c r="K984" s="1"/>
      <c r="L984" s="1"/>
      <c r="M984" s="1"/>
      <c r="N984" s="1"/>
    </row>
    <row r="985" spans="1:14" s="119" customFormat="1" ht="12.75" x14ac:dyDescent="0.2">
      <c r="A985" s="196"/>
      <c r="B985" s="197"/>
      <c r="C985" s="198"/>
      <c r="D985" s="199"/>
      <c r="E985" s="200"/>
      <c r="F985" s="90"/>
      <c r="H985" s="120"/>
      <c r="I985" s="1"/>
      <c r="J985" s="1"/>
      <c r="K985" s="1"/>
      <c r="L985" s="1"/>
      <c r="M985" s="1"/>
      <c r="N985" s="1"/>
    </row>
    <row r="986" spans="1:14" s="119" customFormat="1" ht="12.75" x14ac:dyDescent="0.2">
      <c r="A986" s="196"/>
      <c r="B986" s="197"/>
      <c r="C986" s="198"/>
      <c r="D986" s="199"/>
      <c r="E986" s="200"/>
      <c r="F986" s="90"/>
      <c r="H986" s="120"/>
      <c r="I986" s="1"/>
      <c r="J986" s="1"/>
      <c r="K986" s="1"/>
      <c r="L986" s="1"/>
      <c r="M986" s="1"/>
      <c r="N986" s="1"/>
    </row>
    <row r="987" spans="1:14" s="119" customFormat="1" ht="12.75" x14ac:dyDescent="0.2">
      <c r="A987" s="196"/>
      <c r="B987" s="197"/>
      <c r="C987" s="198"/>
      <c r="D987" s="199"/>
      <c r="E987" s="200"/>
      <c r="F987" s="90"/>
      <c r="H987" s="120"/>
      <c r="I987" s="1"/>
      <c r="J987" s="1"/>
      <c r="K987" s="1"/>
      <c r="L987" s="1"/>
      <c r="M987" s="1"/>
      <c r="N987" s="1"/>
    </row>
    <row r="988" spans="1:14" s="119" customFormat="1" ht="12.75" x14ac:dyDescent="0.2">
      <c r="A988" s="196"/>
      <c r="B988" s="197"/>
      <c r="C988" s="198"/>
      <c r="D988" s="199"/>
      <c r="E988" s="200"/>
      <c r="F988" s="90"/>
      <c r="H988" s="120"/>
      <c r="I988" s="1"/>
      <c r="J988" s="1"/>
      <c r="K988" s="1"/>
      <c r="L988" s="1"/>
      <c r="M988" s="1"/>
      <c r="N988" s="1"/>
    </row>
    <row r="989" spans="1:14" s="119" customFormat="1" ht="12.75" x14ac:dyDescent="0.2">
      <c r="A989" s="196"/>
      <c r="B989" s="197"/>
      <c r="C989" s="198"/>
      <c r="D989" s="199"/>
      <c r="E989" s="200"/>
      <c r="F989" s="90"/>
      <c r="H989" s="120"/>
      <c r="I989" s="1"/>
      <c r="J989" s="1"/>
      <c r="K989" s="1"/>
      <c r="L989" s="1"/>
      <c r="M989" s="1"/>
      <c r="N989" s="1"/>
    </row>
    <row r="990" spans="1:14" s="119" customFormat="1" ht="12.75" x14ac:dyDescent="0.2">
      <c r="A990" s="196"/>
      <c r="B990" s="197"/>
      <c r="C990" s="198"/>
      <c r="D990" s="199"/>
      <c r="E990" s="200"/>
      <c r="F990" s="90"/>
      <c r="H990" s="120"/>
      <c r="I990" s="1"/>
      <c r="J990" s="1"/>
      <c r="K990" s="1"/>
      <c r="L990" s="1"/>
      <c r="M990" s="1"/>
      <c r="N990" s="1"/>
    </row>
    <row r="991" spans="1:14" s="119" customFormat="1" ht="12.75" x14ac:dyDescent="0.2">
      <c r="A991" s="196"/>
      <c r="B991" s="197"/>
      <c r="C991" s="198"/>
      <c r="D991" s="199"/>
      <c r="E991" s="200"/>
      <c r="F991" s="90"/>
      <c r="H991" s="120"/>
      <c r="I991" s="1"/>
      <c r="J991" s="1"/>
      <c r="K991" s="1"/>
      <c r="L991" s="1"/>
      <c r="M991" s="1"/>
      <c r="N991" s="1"/>
    </row>
    <row r="992" spans="1:14" s="119" customFormat="1" ht="12.75" x14ac:dyDescent="0.2">
      <c r="A992" s="196"/>
      <c r="B992" s="197"/>
      <c r="C992" s="198"/>
      <c r="D992" s="199"/>
      <c r="E992" s="200"/>
      <c r="F992" s="90"/>
      <c r="H992" s="120"/>
      <c r="I992" s="1"/>
      <c r="J992" s="1"/>
      <c r="K992" s="1"/>
      <c r="L992" s="1"/>
      <c r="M992" s="1"/>
      <c r="N992" s="1"/>
    </row>
    <row r="993" spans="1:14" s="119" customFormat="1" ht="12.75" x14ac:dyDescent="0.2">
      <c r="A993" s="196"/>
      <c r="B993" s="197"/>
      <c r="C993" s="198"/>
      <c r="D993" s="199"/>
      <c r="E993" s="200"/>
      <c r="F993" s="90"/>
      <c r="H993" s="120"/>
      <c r="I993" s="1"/>
      <c r="J993" s="1"/>
      <c r="K993" s="1"/>
      <c r="L993" s="1"/>
      <c r="M993" s="1"/>
      <c r="N993" s="1"/>
    </row>
    <row r="994" spans="1:14" s="119" customFormat="1" ht="12.75" x14ac:dyDescent="0.2">
      <c r="A994" s="196"/>
      <c r="B994" s="197"/>
      <c r="C994" s="198"/>
      <c r="D994" s="199"/>
      <c r="E994" s="200"/>
      <c r="F994" s="90"/>
      <c r="H994" s="120"/>
      <c r="I994" s="1"/>
      <c r="J994" s="1"/>
      <c r="K994" s="1"/>
      <c r="L994" s="1"/>
      <c r="M994" s="1"/>
      <c r="N994" s="1"/>
    </row>
    <row r="995" spans="1:14" s="119" customFormat="1" ht="12.75" x14ac:dyDescent="0.2">
      <c r="A995" s="196"/>
      <c r="B995" s="197"/>
      <c r="C995" s="198"/>
      <c r="D995" s="199"/>
      <c r="E995" s="200"/>
      <c r="F995" s="90"/>
      <c r="H995" s="120"/>
      <c r="I995" s="1"/>
      <c r="J995" s="1"/>
      <c r="K995" s="1"/>
      <c r="L995" s="1"/>
      <c r="M995" s="1"/>
      <c r="N995" s="1"/>
    </row>
    <row r="996" spans="1:14" s="119" customFormat="1" ht="12.75" x14ac:dyDescent="0.2">
      <c r="A996" s="196"/>
      <c r="B996" s="197"/>
      <c r="C996" s="198"/>
      <c r="D996" s="199"/>
      <c r="E996" s="200"/>
      <c r="F996" s="90"/>
      <c r="H996" s="120"/>
      <c r="I996" s="1"/>
      <c r="J996" s="1"/>
      <c r="K996" s="1"/>
      <c r="L996" s="1"/>
      <c r="M996" s="1"/>
      <c r="N996" s="1"/>
    </row>
    <row r="997" spans="1:14" s="119" customFormat="1" ht="12.75" x14ac:dyDescent="0.2">
      <c r="A997" s="196"/>
      <c r="B997" s="197"/>
      <c r="C997" s="198"/>
      <c r="D997" s="199"/>
      <c r="E997" s="200"/>
      <c r="F997" s="90"/>
      <c r="H997" s="120"/>
      <c r="I997" s="1"/>
      <c r="J997" s="1"/>
      <c r="K997" s="1"/>
      <c r="L997" s="1"/>
      <c r="M997" s="1"/>
      <c r="N997" s="1"/>
    </row>
    <row r="998" spans="1:14" s="119" customFormat="1" ht="12.75" x14ac:dyDescent="0.2">
      <c r="A998" s="196"/>
      <c r="B998" s="197"/>
      <c r="C998" s="198"/>
      <c r="D998" s="199"/>
      <c r="E998" s="200"/>
      <c r="F998" s="90"/>
      <c r="H998" s="120"/>
      <c r="I998" s="1"/>
      <c r="J998" s="1"/>
      <c r="K998" s="1"/>
      <c r="L998" s="1"/>
      <c r="M998" s="1"/>
      <c r="N998" s="1"/>
    </row>
    <row r="999" spans="1:14" s="119" customFormat="1" ht="12.75" x14ac:dyDescent="0.2">
      <c r="A999" s="196"/>
      <c r="B999" s="197"/>
      <c r="C999" s="198"/>
      <c r="D999" s="199"/>
      <c r="E999" s="200"/>
      <c r="F999" s="90"/>
      <c r="H999" s="120"/>
      <c r="I999" s="1"/>
      <c r="J999" s="1"/>
      <c r="K999" s="1"/>
      <c r="L999" s="1"/>
      <c r="M999" s="1"/>
      <c r="N999" s="1"/>
    </row>
    <row r="1000" spans="1:14" s="119" customFormat="1" ht="12.75" x14ac:dyDescent="0.2">
      <c r="A1000" s="196"/>
      <c r="B1000" s="197"/>
      <c r="C1000" s="198"/>
      <c r="D1000" s="199"/>
      <c r="E1000" s="200"/>
      <c r="F1000" s="90"/>
      <c r="H1000" s="120"/>
      <c r="I1000" s="1"/>
      <c r="J1000" s="1"/>
      <c r="K1000" s="1"/>
      <c r="L1000" s="1"/>
      <c r="M1000" s="1"/>
      <c r="N1000" s="1"/>
    </row>
    <row r="1001" spans="1:14" s="119" customFormat="1" ht="12.75" x14ac:dyDescent="0.2">
      <c r="A1001" s="196"/>
      <c r="B1001" s="197"/>
      <c r="C1001" s="198"/>
      <c r="D1001" s="199"/>
      <c r="E1001" s="200"/>
      <c r="F1001" s="90"/>
      <c r="H1001" s="120"/>
      <c r="I1001" s="1"/>
      <c r="J1001" s="1"/>
      <c r="K1001" s="1"/>
      <c r="L1001" s="1"/>
      <c r="M1001" s="1"/>
      <c r="N1001" s="1"/>
    </row>
    <row r="1002" spans="1:14" s="119" customFormat="1" ht="12.75" x14ac:dyDescent="0.2">
      <c r="A1002" s="196"/>
      <c r="B1002" s="197"/>
      <c r="C1002" s="198"/>
      <c r="D1002" s="199"/>
      <c r="E1002" s="200"/>
      <c r="F1002" s="90"/>
      <c r="H1002" s="120"/>
      <c r="I1002" s="1"/>
      <c r="J1002" s="1"/>
      <c r="K1002" s="1"/>
      <c r="L1002" s="1"/>
      <c r="M1002" s="1"/>
      <c r="N1002" s="1"/>
    </row>
    <row r="1003" spans="1:14" s="119" customFormat="1" ht="12.75" x14ac:dyDescent="0.2">
      <c r="A1003" s="196"/>
      <c r="B1003" s="197"/>
      <c r="C1003" s="198"/>
      <c r="D1003" s="199"/>
      <c r="E1003" s="200"/>
      <c r="F1003" s="90"/>
      <c r="H1003" s="120"/>
      <c r="I1003" s="1"/>
      <c r="J1003" s="1"/>
      <c r="K1003" s="1"/>
      <c r="L1003" s="1"/>
      <c r="M1003" s="1"/>
      <c r="N1003" s="1"/>
    </row>
    <row r="1004" spans="1:14" s="119" customFormat="1" ht="12.75" x14ac:dyDescent="0.2">
      <c r="A1004" s="196"/>
      <c r="B1004" s="197"/>
      <c r="C1004" s="198"/>
      <c r="D1004" s="199"/>
      <c r="E1004" s="200"/>
      <c r="F1004" s="90"/>
      <c r="H1004" s="120"/>
      <c r="I1004" s="1"/>
      <c r="J1004" s="1"/>
      <c r="K1004" s="1"/>
      <c r="L1004" s="1"/>
      <c r="M1004" s="1"/>
      <c r="N1004" s="1"/>
    </row>
    <row r="1005" spans="1:14" s="119" customFormat="1" ht="12.75" x14ac:dyDescent="0.2">
      <c r="A1005" s="196"/>
      <c r="B1005" s="197"/>
      <c r="C1005" s="198"/>
      <c r="D1005" s="199"/>
      <c r="E1005" s="200"/>
      <c r="F1005" s="90"/>
      <c r="H1005" s="120"/>
      <c r="I1005" s="1"/>
      <c r="J1005" s="1"/>
      <c r="K1005" s="1"/>
      <c r="L1005" s="1"/>
      <c r="M1005" s="1"/>
      <c r="N1005" s="1"/>
    </row>
    <row r="1006" spans="1:14" s="119" customFormat="1" ht="12.75" x14ac:dyDescent="0.2">
      <c r="A1006" s="196"/>
      <c r="B1006" s="197"/>
      <c r="C1006" s="198"/>
      <c r="D1006" s="199"/>
      <c r="E1006" s="200"/>
      <c r="F1006" s="90"/>
      <c r="H1006" s="120"/>
      <c r="I1006" s="1"/>
      <c r="J1006" s="1"/>
      <c r="K1006" s="1"/>
      <c r="L1006" s="1"/>
      <c r="M1006" s="1"/>
      <c r="N1006" s="1"/>
    </row>
    <row r="1007" spans="1:14" s="119" customFormat="1" ht="12.75" x14ac:dyDescent="0.2">
      <c r="A1007" s="196"/>
      <c r="B1007" s="197"/>
      <c r="C1007" s="198"/>
      <c r="D1007" s="199"/>
      <c r="E1007" s="200"/>
      <c r="F1007" s="90"/>
      <c r="H1007" s="120"/>
      <c r="I1007" s="1"/>
      <c r="J1007" s="1"/>
      <c r="K1007" s="1"/>
      <c r="L1007" s="1"/>
      <c r="M1007" s="1"/>
      <c r="N1007" s="1"/>
    </row>
    <row r="1008" spans="1:14" s="119" customFormat="1" ht="12.75" x14ac:dyDescent="0.2">
      <c r="A1008" s="196"/>
      <c r="B1008" s="197"/>
      <c r="C1008" s="198"/>
      <c r="D1008" s="199"/>
      <c r="E1008" s="200"/>
      <c r="F1008" s="90"/>
      <c r="H1008" s="120"/>
      <c r="I1008" s="1"/>
      <c r="J1008" s="1"/>
      <c r="K1008" s="1"/>
      <c r="L1008" s="1"/>
      <c r="M1008" s="1"/>
      <c r="N1008" s="1"/>
    </row>
    <row r="1009" spans="1:14" s="119" customFormat="1" ht="12.75" x14ac:dyDescent="0.2">
      <c r="A1009" s="196"/>
      <c r="B1009" s="197"/>
      <c r="C1009" s="198"/>
      <c r="D1009" s="199"/>
      <c r="E1009" s="200"/>
      <c r="F1009" s="90"/>
      <c r="H1009" s="120"/>
      <c r="I1009" s="1"/>
      <c r="J1009" s="1"/>
      <c r="K1009" s="1"/>
      <c r="L1009" s="1"/>
      <c r="M1009" s="1"/>
      <c r="N1009" s="1"/>
    </row>
    <row r="1010" spans="1:14" s="119" customFormat="1" ht="12.75" x14ac:dyDescent="0.2">
      <c r="A1010" s="196"/>
      <c r="B1010" s="197"/>
      <c r="C1010" s="198"/>
      <c r="D1010" s="199"/>
      <c r="E1010" s="200"/>
      <c r="F1010" s="90"/>
      <c r="H1010" s="120"/>
      <c r="I1010" s="1"/>
      <c r="J1010" s="1"/>
      <c r="K1010" s="1"/>
      <c r="L1010" s="1"/>
      <c r="M1010" s="1"/>
      <c r="N1010" s="1"/>
    </row>
    <row r="1011" spans="1:14" s="119" customFormat="1" ht="12.75" x14ac:dyDescent="0.2">
      <c r="A1011" s="207"/>
      <c r="B1011" s="197"/>
      <c r="C1011" s="198"/>
      <c r="D1011" s="199"/>
      <c r="E1011" s="200"/>
      <c r="F1011" s="90"/>
      <c r="H1011" s="120"/>
      <c r="I1011" s="1"/>
      <c r="J1011" s="1"/>
      <c r="K1011" s="1"/>
      <c r="L1011" s="1"/>
      <c r="M1011" s="1"/>
      <c r="N1011" s="1"/>
    </row>
    <row r="1012" spans="1:14" s="119" customFormat="1" ht="12.75" x14ac:dyDescent="0.2">
      <c r="A1012" s="207"/>
      <c r="B1012" s="197"/>
      <c r="C1012" s="198"/>
      <c r="D1012" s="199"/>
      <c r="E1012" s="200"/>
      <c r="F1012" s="90"/>
      <c r="H1012" s="120"/>
      <c r="I1012" s="1"/>
      <c r="J1012" s="1"/>
      <c r="K1012" s="1"/>
      <c r="L1012" s="1"/>
      <c r="M1012" s="1"/>
      <c r="N1012" s="1"/>
    </row>
    <row r="1013" spans="1:14" s="119" customFormat="1" ht="12.75" x14ac:dyDescent="0.2">
      <c r="A1013" s="207"/>
      <c r="B1013" s="197"/>
      <c r="C1013" s="198"/>
      <c r="D1013" s="199"/>
      <c r="E1013" s="200"/>
      <c r="F1013" s="90"/>
      <c r="H1013" s="120"/>
      <c r="I1013" s="1"/>
      <c r="J1013" s="1"/>
      <c r="K1013" s="1"/>
      <c r="L1013" s="1"/>
      <c r="M1013" s="1"/>
      <c r="N1013" s="1"/>
    </row>
    <row r="1014" spans="1:14" s="119" customFormat="1" ht="12.75" x14ac:dyDescent="0.2">
      <c r="A1014" s="207"/>
      <c r="B1014" s="197"/>
      <c r="C1014" s="198"/>
      <c r="D1014" s="199"/>
      <c r="E1014" s="200"/>
      <c r="F1014" s="90"/>
      <c r="H1014" s="120"/>
      <c r="I1014" s="1"/>
      <c r="J1014" s="1"/>
      <c r="K1014" s="1"/>
      <c r="L1014" s="1"/>
      <c r="M1014" s="1"/>
      <c r="N1014" s="1"/>
    </row>
    <row r="1015" spans="1:14" s="119" customFormat="1" ht="12.75" x14ac:dyDescent="0.2">
      <c r="A1015" s="207"/>
      <c r="B1015" s="197"/>
      <c r="C1015" s="198"/>
      <c r="D1015" s="199"/>
      <c r="E1015" s="200"/>
      <c r="F1015" s="90"/>
      <c r="H1015" s="120"/>
      <c r="I1015" s="1"/>
      <c r="J1015" s="1"/>
      <c r="K1015" s="1"/>
      <c r="L1015" s="1"/>
      <c r="M1015" s="1"/>
      <c r="N1015" s="1"/>
    </row>
    <row r="1016" spans="1:14" s="119" customFormat="1" ht="12.75" x14ac:dyDescent="0.2">
      <c r="A1016" s="207"/>
      <c r="B1016" s="197"/>
      <c r="C1016" s="198"/>
      <c r="D1016" s="199"/>
      <c r="E1016" s="200"/>
      <c r="F1016" s="90"/>
      <c r="H1016" s="120"/>
      <c r="I1016" s="1"/>
      <c r="J1016" s="1"/>
      <c r="K1016" s="1"/>
      <c r="L1016" s="1"/>
      <c r="M1016" s="1"/>
      <c r="N1016" s="1"/>
    </row>
    <row r="1017" spans="1:14" s="119" customFormat="1" ht="12.75" x14ac:dyDescent="0.2">
      <c r="A1017" s="207"/>
      <c r="B1017" s="197"/>
      <c r="C1017" s="198"/>
      <c r="D1017" s="199"/>
      <c r="E1017" s="200"/>
      <c r="F1017" s="90"/>
      <c r="H1017" s="120"/>
      <c r="I1017" s="1"/>
      <c r="J1017" s="1"/>
      <c r="K1017" s="1"/>
      <c r="L1017" s="1"/>
      <c r="M1017" s="1"/>
      <c r="N1017" s="1"/>
    </row>
    <row r="1018" spans="1:14" s="119" customFormat="1" ht="12.75" x14ac:dyDescent="0.2">
      <c r="A1018" s="207"/>
      <c r="B1018" s="197"/>
      <c r="C1018" s="198"/>
      <c r="D1018" s="199"/>
      <c r="E1018" s="200"/>
      <c r="F1018" s="90"/>
      <c r="H1018" s="120"/>
      <c r="I1018" s="1"/>
      <c r="J1018" s="1"/>
      <c r="K1018" s="1"/>
      <c r="L1018" s="1"/>
      <c r="M1018" s="1"/>
      <c r="N1018" s="1"/>
    </row>
    <row r="1019" spans="1:14" s="119" customFormat="1" ht="12.75" x14ac:dyDescent="0.2">
      <c r="A1019" s="207"/>
      <c r="B1019" s="197"/>
      <c r="C1019" s="198"/>
      <c r="D1019" s="199"/>
      <c r="E1019" s="200"/>
      <c r="F1019" s="90"/>
      <c r="H1019" s="120"/>
      <c r="I1019" s="1"/>
      <c r="J1019" s="1"/>
      <c r="K1019" s="1"/>
      <c r="L1019" s="1"/>
      <c r="M1019" s="1"/>
      <c r="N1019" s="1"/>
    </row>
    <row r="1020" spans="1:14" s="119" customFormat="1" ht="12.75" x14ac:dyDescent="0.2">
      <c r="A1020" s="207"/>
      <c r="B1020" s="197"/>
      <c r="C1020" s="198"/>
      <c r="D1020" s="199"/>
      <c r="E1020" s="200"/>
      <c r="F1020" s="90"/>
      <c r="H1020" s="120"/>
      <c r="I1020" s="1"/>
      <c r="J1020" s="1"/>
      <c r="K1020" s="1"/>
      <c r="L1020" s="1"/>
      <c r="M1020" s="1"/>
      <c r="N1020" s="1"/>
    </row>
    <row r="1021" spans="1:14" s="119" customFormat="1" ht="12.75" x14ac:dyDescent="0.2">
      <c r="A1021" s="207"/>
      <c r="B1021" s="197"/>
      <c r="C1021" s="198"/>
      <c r="D1021" s="199"/>
      <c r="E1021" s="200"/>
      <c r="F1021" s="90"/>
      <c r="H1021" s="120"/>
      <c r="I1021" s="1"/>
      <c r="J1021" s="1"/>
      <c r="K1021" s="1"/>
      <c r="L1021" s="1"/>
      <c r="M1021" s="1"/>
      <c r="N1021" s="1"/>
    </row>
    <row r="1022" spans="1:14" s="119" customFormat="1" ht="12.75" x14ac:dyDescent="0.2">
      <c r="A1022" s="207"/>
      <c r="B1022" s="197"/>
      <c r="C1022" s="198"/>
      <c r="D1022" s="199"/>
      <c r="E1022" s="200"/>
      <c r="F1022" s="90"/>
      <c r="H1022" s="120"/>
      <c r="I1022" s="1"/>
      <c r="J1022" s="1"/>
      <c r="K1022" s="1"/>
      <c r="L1022" s="1"/>
      <c r="M1022" s="1"/>
      <c r="N1022" s="1"/>
    </row>
    <row r="1023" spans="1:14" s="119" customFormat="1" ht="12.75" x14ac:dyDescent="0.2">
      <c r="A1023" s="207"/>
      <c r="B1023" s="197"/>
      <c r="C1023" s="198"/>
      <c r="D1023" s="199"/>
      <c r="E1023" s="200"/>
      <c r="F1023" s="90"/>
      <c r="H1023" s="120"/>
      <c r="I1023" s="1"/>
      <c r="J1023" s="1"/>
      <c r="K1023" s="1"/>
      <c r="L1023" s="1"/>
      <c r="M1023" s="1"/>
      <c r="N1023" s="1"/>
    </row>
    <row r="1024" spans="1:14" s="119" customFormat="1" ht="12.75" x14ac:dyDescent="0.2">
      <c r="A1024" s="207"/>
      <c r="B1024" s="197"/>
      <c r="C1024" s="198"/>
      <c r="D1024" s="199"/>
      <c r="E1024" s="200"/>
      <c r="F1024" s="90"/>
      <c r="H1024" s="120"/>
      <c r="I1024" s="1"/>
      <c r="J1024" s="1"/>
      <c r="K1024" s="1"/>
      <c r="L1024" s="1"/>
      <c r="M1024" s="1"/>
      <c r="N1024" s="1"/>
    </row>
    <row r="1025" spans="1:14" s="119" customFormat="1" ht="12.75" x14ac:dyDescent="0.2">
      <c r="A1025" s="207"/>
      <c r="B1025" s="197"/>
      <c r="C1025" s="198"/>
      <c r="D1025" s="199"/>
      <c r="E1025" s="200"/>
      <c r="F1025" s="90"/>
      <c r="H1025" s="120"/>
      <c r="I1025" s="1"/>
      <c r="J1025" s="1"/>
      <c r="K1025" s="1"/>
      <c r="L1025" s="1"/>
      <c r="M1025" s="1"/>
      <c r="N1025" s="1"/>
    </row>
    <row r="1026" spans="1:14" s="119" customFormat="1" ht="12.75" x14ac:dyDescent="0.2">
      <c r="A1026" s="207"/>
      <c r="B1026" s="197"/>
      <c r="C1026" s="198"/>
      <c r="D1026" s="199"/>
      <c r="E1026" s="200"/>
      <c r="F1026" s="90"/>
      <c r="H1026" s="120"/>
      <c r="I1026" s="1"/>
      <c r="J1026" s="1"/>
      <c r="K1026" s="1"/>
      <c r="L1026" s="1"/>
      <c r="M1026" s="1"/>
      <c r="N1026" s="1"/>
    </row>
    <row r="1027" spans="1:14" s="119" customFormat="1" ht="12.75" x14ac:dyDescent="0.2">
      <c r="A1027" s="207"/>
      <c r="B1027" s="197"/>
      <c r="C1027" s="198"/>
      <c r="D1027" s="199"/>
      <c r="E1027" s="200"/>
      <c r="F1027" s="90"/>
      <c r="H1027" s="120"/>
      <c r="I1027" s="1"/>
      <c r="J1027" s="1"/>
      <c r="K1027" s="1"/>
      <c r="L1027" s="1"/>
      <c r="M1027" s="1"/>
      <c r="N1027" s="1"/>
    </row>
    <row r="1028" spans="1:14" s="119" customFormat="1" ht="12.75" x14ac:dyDescent="0.2">
      <c r="A1028" s="207"/>
      <c r="B1028" s="197"/>
      <c r="C1028" s="198"/>
      <c r="D1028" s="199"/>
      <c r="E1028" s="200"/>
      <c r="F1028" s="90"/>
      <c r="H1028" s="120"/>
      <c r="I1028" s="1"/>
      <c r="J1028" s="1"/>
      <c r="K1028" s="1"/>
      <c r="L1028" s="1"/>
      <c r="M1028" s="1"/>
      <c r="N1028" s="1"/>
    </row>
    <row r="1029" spans="1:14" s="119" customFormat="1" ht="12.75" x14ac:dyDescent="0.2">
      <c r="A1029" s="207"/>
      <c r="B1029" s="197"/>
      <c r="C1029" s="198"/>
      <c r="D1029" s="199"/>
      <c r="E1029" s="200"/>
      <c r="F1029" s="90"/>
      <c r="H1029" s="120"/>
      <c r="I1029" s="1"/>
      <c r="J1029" s="1"/>
      <c r="K1029" s="1"/>
      <c r="L1029" s="1"/>
      <c r="M1029" s="1"/>
      <c r="N1029" s="1"/>
    </row>
    <row r="1030" spans="1:14" s="119" customFormat="1" ht="12.75" x14ac:dyDescent="0.2">
      <c r="A1030" s="207"/>
      <c r="B1030" s="197"/>
      <c r="C1030" s="198"/>
      <c r="D1030" s="199"/>
      <c r="E1030" s="200"/>
      <c r="F1030" s="90"/>
      <c r="H1030" s="120"/>
      <c r="I1030" s="1"/>
      <c r="J1030" s="1"/>
      <c r="K1030" s="1"/>
      <c r="L1030" s="1"/>
      <c r="M1030" s="1"/>
      <c r="N1030" s="1"/>
    </row>
    <row r="1031" spans="1:14" s="119" customFormat="1" ht="12.75" x14ac:dyDescent="0.2">
      <c r="A1031" s="207"/>
      <c r="B1031" s="197"/>
      <c r="C1031" s="198"/>
      <c r="D1031" s="199"/>
      <c r="E1031" s="200"/>
      <c r="F1031" s="90"/>
      <c r="H1031" s="120"/>
      <c r="I1031" s="1"/>
      <c r="J1031" s="1"/>
      <c r="K1031" s="1"/>
      <c r="L1031" s="1"/>
      <c r="M1031" s="1"/>
      <c r="N1031" s="1"/>
    </row>
    <row r="1032" spans="1:14" s="119" customFormat="1" ht="12.75" x14ac:dyDescent="0.2">
      <c r="A1032" s="207"/>
      <c r="B1032" s="197"/>
      <c r="C1032" s="198"/>
      <c r="D1032" s="199"/>
      <c r="E1032" s="200"/>
      <c r="F1032" s="90"/>
      <c r="H1032" s="120"/>
      <c r="I1032" s="1"/>
      <c r="J1032" s="1"/>
      <c r="K1032" s="1"/>
      <c r="L1032" s="1"/>
      <c r="M1032" s="1"/>
      <c r="N1032" s="1"/>
    </row>
    <row r="1033" spans="1:14" s="119" customFormat="1" ht="12.75" x14ac:dyDescent="0.2">
      <c r="A1033" s="207"/>
      <c r="B1033" s="197"/>
      <c r="C1033" s="198"/>
      <c r="D1033" s="199"/>
      <c r="E1033" s="200"/>
      <c r="F1033" s="90"/>
      <c r="H1033" s="120"/>
      <c r="I1033" s="1"/>
      <c r="J1033" s="1"/>
      <c r="K1033" s="1"/>
      <c r="L1033" s="1"/>
      <c r="M1033" s="1"/>
      <c r="N1033" s="1"/>
    </row>
    <row r="1034" spans="1:14" s="119" customFormat="1" ht="12.75" x14ac:dyDescent="0.2">
      <c r="A1034" s="207"/>
      <c r="B1034" s="197"/>
      <c r="C1034" s="198"/>
      <c r="D1034" s="199"/>
      <c r="E1034" s="200"/>
      <c r="F1034" s="90"/>
      <c r="H1034" s="120"/>
      <c r="I1034" s="1"/>
      <c r="J1034" s="1"/>
      <c r="K1034" s="1"/>
      <c r="L1034" s="1"/>
      <c r="M1034" s="1"/>
      <c r="N1034" s="1"/>
    </row>
    <row r="1035" spans="1:14" s="119" customFormat="1" ht="12.75" x14ac:dyDescent="0.2">
      <c r="A1035" s="207"/>
      <c r="B1035" s="197"/>
      <c r="C1035" s="198"/>
      <c r="D1035" s="199"/>
      <c r="E1035" s="200"/>
      <c r="F1035" s="90"/>
      <c r="H1035" s="120"/>
      <c r="I1035" s="1"/>
      <c r="J1035" s="1"/>
      <c r="K1035" s="1"/>
      <c r="L1035" s="1"/>
      <c r="M1035" s="1"/>
      <c r="N1035" s="1"/>
    </row>
    <row r="1036" spans="1:14" s="119" customFormat="1" ht="12.75" x14ac:dyDescent="0.2">
      <c r="A1036" s="207"/>
      <c r="B1036" s="197"/>
      <c r="C1036" s="198"/>
      <c r="D1036" s="199"/>
      <c r="E1036" s="200"/>
      <c r="F1036" s="90"/>
      <c r="H1036" s="120"/>
      <c r="I1036" s="1"/>
      <c r="J1036" s="1"/>
      <c r="K1036" s="1"/>
      <c r="L1036" s="1"/>
      <c r="M1036" s="1"/>
      <c r="N1036" s="1"/>
    </row>
    <row r="1037" spans="1:14" s="119" customFormat="1" ht="12.75" x14ac:dyDescent="0.2">
      <c r="A1037" s="207"/>
      <c r="B1037" s="197"/>
      <c r="C1037" s="198"/>
      <c r="D1037" s="199"/>
      <c r="E1037" s="200"/>
      <c r="F1037" s="90"/>
      <c r="H1037" s="120"/>
      <c r="I1037" s="1"/>
      <c r="J1037" s="1"/>
      <c r="K1037" s="1"/>
      <c r="L1037" s="1"/>
      <c r="M1037" s="1"/>
      <c r="N1037" s="1"/>
    </row>
    <row r="1038" spans="1:14" s="119" customFormat="1" ht="12.75" x14ac:dyDescent="0.2">
      <c r="A1038" s="207"/>
      <c r="B1038" s="197"/>
      <c r="C1038" s="198"/>
      <c r="D1038" s="199"/>
      <c r="E1038" s="200"/>
      <c r="F1038" s="90"/>
      <c r="H1038" s="120"/>
      <c r="I1038" s="1"/>
      <c r="J1038" s="1"/>
      <c r="K1038" s="1"/>
      <c r="L1038" s="1"/>
      <c r="M1038" s="1"/>
      <c r="N1038" s="1"/>
    </row>
    <row r="1039" spans="1:14" s="119" customFormat="1" ht="12.75" x14ac:dyDescent="0.2">
      <c r="A1039" s="207"/>
      <c r="B1039" s="197"/>
      <c r="C1039" s="198"/>
      <c r="D1039" s="199"/>
      <c r="E1039" s="200"/>
      <c r="F1039" s="90"/>
      <c r="H1039" s="120"/>
      <c r="I1039" s="1"/>
      <c r="J1039" s="1"/>
      <c r="K1039" s="1"/>
      <c r="L1039" s="1"/>
      <c r="M1039" s="1"/>
      <c r="N1039" s="1"/>
    </row>
    <row r="1040" spans="1:14" s="119" customFormat="1" ht="12.75" x14ac:dyDescent="0.2">
      <c r="A1040" s="207"/>
      <c r="B1040" s="197"/>
      <c r="C1040" s="198"/>
      <c r="D1040" s="199"/>
      <c r="E1040" s="200"/>
      <c r="F1040" s="90"/>
      <c r="H1040" s="120"/>
      <c r="I1040" s="1"/>
      <c r="J1040" s="1"/>
      <c r="K1040" s="1"/>
      <c r="L1040" s="1"/>
      <c r="M1040" s="1"/>
      <c r="N1040" s="1"/>
    </row>
    <row r="1041" spans="1:14" s="119" customFormat="1" ht="12.75" x14ac:dyDescent="0.2">
      <c r="A1041" s="207"/>
      <c r="B1041" s="197"/>
      <c r="C1041" s="198"/>
      <c r="D1041" s="199"/>
      <c r="E1041" s="200"/>
      <c r="F1041" s="90"/>
      <c r="H1041" s="120"/>
      <c r="I1041" s="1"/>
      <c r="J1041" s="1"/>
      <c r="K1041" s="1"/>
      <c r="L1041" s="1"/>
      <c r="M1041" s="1"/>
      <c r="N1041" s="1"/>
    </row>
    <row r="1042" spans="1:14" s="119" customFormat="1" ht="12.75" x14ac:dyDescent="0.2">
      <c r="A1042" s="207"/>
      <c r="B1042" s="197"/>
      <c r="C1042" s="198"/>
      <c r="D1042" s="199"/>
      <c r="E1042" s="200"/>
      <c r="F1042" s="90"/>
      <c r="H1042" s="120"/>
      <c r="I1042" s="1"/>
      <c r="J1042" s="1"/>
      <c r="K1042" s="1"/>
      <c r="L1042" s="1"/>
      <c r="M1042" s="1"/>
      <c r="N1042" s="1"/>
    </row>
    <row r="1043" spans="1:14" s="119" customFormat="1" ht="12.75" x14ac:dyDescent="0.2">
      <c r="A1043" s="207"/>
      <c r="B1043" s="197"/>
      <c r="C1043" s="198"/>
      <c r="D1043" s="199"/>
      <c r="E1043" s="200"/>
      <c r="F1043" s="90"/>
      <c r="H1043" s="120"/>
      <c r="I1043" s="1"/>
      <c r="J1043" s="1"/>
      <c r="K1043" s="1"/>
      <c r="L1043" s="1"/>
      <c r="M1043" s="1"/>
      <c r="N1043" s="1"/>
    </row>
    <row r="1044" spans="1:14" s="119" customFormat="1" ht="12.75" x14ac:dyDescent="0.2">
      <c r="A1044" s="207"/>
      <c r="B1044" s="197"/>
      <c r="C1044" s="198"/>
      <c r="D1044" s="199"/>
      <c r="E1044" s="200"/>
      <c r="F1044" s="90"/>
      <c r="H1044" s="120"/>
      <c r="I1044" s="1"/>
      <c r="J1044" s="1"/>
      <c r="K1044" s="1"/>
      <c r="L1044" s="1"/>
      <c r="M1044" s="1"/>
      <c r="N1044" s="1"/>
    </row>
    <row r="1045" spans="1:14" s="119" customFormat="1" ht="12.75" x14ac:dyDescent="0.2">
      <c r="A1045" s="207"/>
      <c r="B1045" s="197"/>
      <c r="C1045" s="198"/>
      <c r="D1045" s="199"/>
      <c r="E1045" s="200"/>
      <c r="F1045" s="90"/>
      <c r="H1045" s="120"/>
      <c r="I1045" s="1"/>
      <c r="J1045" s="1"/>
      <c r="K1045" s="1"/>
      <c r="L1045" s="1"/>
      <c r="M1045" s="1"/>
      <c r="N1045" s="1"/>
    </row>
    <row r="1046" spans="1:14" s="119" customFormat="1" ht="12.75" x14ac:dyDescent="0.2">
      <c r="A1046" s="207"/>
      <c r="B1046" s="197"/>
      <c r="C1046" s="198"/>
      <c r="D1046" s="199"/>
      <c r="E1046" s="200"/>
      <c r="F1046" s="90"/>
      <c r="H1046" s="120"/>
      <c r="I1046" s="1"/>
      <c r="J1046" s="1"/>
      <c r="K1046" s="1"/>
      <c r="L1046" s="1"/>
      <c r="M1046" s="1"/>
      <c r="N1046" s="1"/>
    </row>
    <row r="1047" spans="1:14" s="119" customFormat="1" ht="12.75" x14ac:dyDescent="0.2">
      <c r="A1047" s="207"/>
      <c r="B1047" s="197"/>
      <c r="C1047" s="198"/>
      <c r="D1047" s="199"/>
      <c r="E1047" s="200"/>
      <c r="F1047" s="90"/>
      <c r="H1047" s="120"/>
      <c r="I1047" s="1"/>
      <c r="J1047" s="1"/>
      <c r="K1047" s="1"/>
      <c r="L1047" s="1"/>
      <c r="M1047" s="1"/>
      <c r="N1047" s="1"/>
    </row>
    <row r="1048" spans="1:14" s="119" customFormat="1" ht="12.75" x14ac:dyDescent="0.2">
      <c r="A1048" s="207"/>
      <c r="B1048" s="197"/>
      <c r="C1048" s="198"/>
      <c r="D1048" s="199"/>
      <c r="E1048" s="200"/>
      <c r="F1048" s="90"/>
      <c r="H1048" s="120"/>
      <c r="I1048" s="1"/>
      <c r="J1048" s="1"/>
      <c r="K1048" s="1"/>
      <c r="L1048" s="1"/>
      <c r="M1048" s="1"/>
      <c r="N1048" s="1"/>
    </row>
    <row r="1049" spans="1:14" s="119" customFormat="1" ht="12.75" x14ac:dyDescent="0.2">
      <c r="A1049" s="207"/>
      <c r="B1049" s="197"/>
      <c r="C1049" s="198"/>
      <c r="D1049" s="199"/>
      <c r="E1049" s="200"/>
      <c r="F1049" s="90"/>
      <c r="H1049" s="120"/>
      <c r="I1049" s="1"/>
      <c r="J1049" s="1"/>
      <c r="K1049" s="1"/>
      <c r="L1049" s="1"/>
      <c r="M1049" s="1"/>
      <c r="N1049" s="1"/>
    </row>
    <row r="1050" spans="1:14" s="119" customFormat="1" ht="12.75" x14ac:dyDescent="0.2">
      <c r="A1050" s="207"/>
      <c r="B1050" s="197"/>
      <c r="C1050" s="198"/>
      <c r="D1050" s="199"/>
      <c r="E1050" s="200"/>
      <c r="F1050" s="90"/>
      <c r="H1050" s="120"/>
      <c r="I1050" s="1"/>
      <c r="J1050" s="1"/>
      <c r="K1050" s="1"/>
      <c r="L1050" s="1"/>
      <c r="M1050" s="1"/>
      <c r="N1050" s="1"/>
    </row>
    <row r="1051" spans="1:14" s="119" customFormat="1" ht="12.75" x14ac:dyDescent="0.2">
      <c r="A1051" s="207"/>
      <c r="B1051" s="197"/>
      <c r="C1051" s="198"/>
      <c r="D1051" s="199"/>
      <c r="E1051" s="200"/>
      <c r="F1051" s="90"/>
      <c r="H1051" s="120"/>
      <c r="I1051" s="1"/>
      <c r="J1051" s="1"/>
      <c r="K1051" s="1"/>
      <c r="L1051" s="1"/>
      <c r="M1051" s="1"/>
      <c r="N1051" s="1"/>
    </row>
    <row r="1052" spans="1:14" s="119" customFormat="1" ht="12.75" x14ac:dyDescent="0.2">
      <c r="A1052" s="207"/>
      <c r="B1052" s="197"/>
      <c r="C1052" s="198"/>
      <c r="D1052" s="199"/>
      <c r="E1052" s="200"/>
      <c r="F1052" s="90"/>
      <c r="H1052" s="120"/>
      <c r="I1052" s="1"/>
      <c r="J1052" s="1"/>
      <c r="K1052" s="1"/>
      <c r="L1052" s="1"/>
      <c r="M1052" s="1"/>
      <c r="N1052" s="1"/>
    </row>
    <row r="1053" spans="1:14" s="119" customFormat="1" ht="12.75" x14ac:dyDescent="0.2">
      <c r="A1053" s="207"/>
      <c r="B1053" s="197"/>
      <c r="C1053" s="198"/>
      <c r="D1053" s="199"/>
      <c r="E1053" s="200"/>
      <c r="F1053" s="90"/>
      <c r="H1053" s="120"/>
      <c r="I1053" s="1"/>
      <c r="J1053" s="1"/>
      <c r="K1053" s="1"/>
      <c r="L1053" s="1"/>
      <c r="M1053" s="1"/>
      <c r="N1053" s="1"/>
    </row>
    <row r="1054" spans="1:14" s="119" customFormat="1" ht="12.75" x14ac:dyDescent="0.2">
      <c r="A1054" s="207"/>
      <c r="B1054" s="197"/>
      <c r="C1054" s="198"/>
      <c r="D1054" s="199"/>
      <c r="E1054" s="200"/>
      <c r="F1054" s="90"/>
      <c r="H1054" s="120"/>
      <c r="I1054" s="1"/>
      <c r="J1054" s="1"/>
      <c r="K1054" s="1"/>
      <c r="L1054" s="1"/>
      <c r="M1054" s="1"/>
      <c r="N1054" s="1"/>
    </row>
    <row r="1055" spans="1:14" s="119" customFormat="1" ht="12.75" x14ac:dyDescent="0.2">
      <c r="A1055" s="207"/>
      <c r="B1055" s="197"/>
      <c r="C1055" s="198"/>
      <c r="D1055" s="199"/>
      <c r="E1055" s="200"/>
      <c r="F1055" s="90"/>
      <c r="H1055" s="120"/>
      <c r="I1055" s="1"/>
      <c r="J1055" s="1"/>
      <c r="K1055" s="1"/>
      <c r="L1055" s="1"/>
      <c r="M1055" s="1"/>
      <c r="N1055" s="1"/>
    </row>
    <row r="1056" spans="1:14" s="119" customFormat="1" ht="12.75" x14ac:dyDescent="0.2">
      <c r="A1056" s="207"/>
      <c r="B1056" s="197"/>
      <c r="C1056" s="198"/>
      <c r="D1056" s="199"/>
      <c r="E1056" s="200"/>
      <c r="F1056" s="90"/>
      <c r="H1056" s="120"/>
      <c r="I1056" s="1"/>
      <c r="J1056" s="1"/>
      <c r="K1056" s="1"/>
      <c r="L1056" s="1"/>
      <c r="M1056" s="1"/>
      <c r="N1056" s="1"/>
    </row>
    <row r="1057" spans="1:14" s="119" customFormat="1" ht="12.75" x14ac:dyDescent="0.2">
      <c r="A1057" s="207"/>
      <c r="B1057" s="197"/>
      <c r="C1057" s="198"/>
      <c r="D1057" s="199"/>
      <c r="E1057" s="200"/>
      <c r="F1057" s="90"/>
      <c r="H1057" s="120"/>
      <c r="I1057" s="1"/>
      <c r="J1057" s="1"/>
      <c r="K1057" s="1"/>
      <c r="L1057" s="1"/>
      <c r="M1057" s="1"/>
      <c r="N1057" s="1"/>
    </row>
    <row r="1058" spans="1:14" s="119" customFormat="1" ht="12.75" x14ac:dyDescent="0.2">
      <c r="A1058" s="207"/>
      <c r="B1058" s="197"/>
      <c r="C1058" s="198"/>
      <c r="D1058" s="199"/>
      <c r="E1058" s="200"/>
      <c r="F1058" s="90"/>
      <c r="H1058" s="120"/>
      <c r="I1058" s="1"/>
      <c r="J1058" s="1"/>
      <c r="K1058" s="1"/>
      <c r="L1058" s="1"/>
      <c r="M1058" s="1"/>
      <c r="N1058" s="1"/>
    </row>
    <row r="1059" spans="1:14" s="119" customFormat="1" ht="12.75" x14ac:dyDescent="0.2">
      <c r="A1059" s="207"/>
      <c r="B1059" s="197"/>
      <c r="C1059" s="198"/>
      <c r="D1059" s="199"/>
      <c r="E1059" s="200"/>
      <c r="F1059" s="90"/>
      <c r="H1059" s="120"/>
      <c r="I1059" s="1"/>
      <c r="J1059" s="1"/>
      <c r="K1059" s="1"/>
      <c r="L1059" s="1"/>
      <c r="M1059" s="1"/>
      <c r="N1059" s="1"/>
    </row>
    <row r="1060" spans="1:14" s="119" customFormat="1" ht="12.75" x14ac:dyDescent="0.2">
      <c r="A1060" s="207"/>
      <c r="B1060" s="197"/>
      <c r="C1060" s="198"/>
      <c r="D1060" s="199"/>
      <c r="E1060" s="200"/>
      <c r="F1060" s="90"/>
      <c r="H1060" s="120"/>
      <c r="I1060" s="1"/>
      <c r="J1060" s="1"/>
      <c r="K1060" s="1"/>
      <c r="L1060" s="1"/>
      <c r="M1060" s="1"/>
      <c r="N1060" s="1"/>
    </row>
    <row r="1061" spans="1:14" s="119" customFormat="1" ht="12.75" x14ac:dyDescent="0.2">
      <c r="A1061" s="207"/>
      <c r="B1061" s="197"/>
      <c r="C1061" s="198"/>
      <c r="D1061" s="199"/>
      <c r="E1061" s="200"/>
      <c r="F1061" s="90"/>
      <c r="H1061" s="120"/>
      <c r="I1061" s="1"/>
      <c r="J1061" s="1"/>
      <c r="K1061" s="1"/>
      <c r="L1061" s="1"/>
      <c r="M1061" s="1"/>
      <c r="N1061" s="1"/>
    </row>
    <row r="1062" spans="1:14" s="119" customFormat="1" ht="12.75" x14ac:dyDescent="0.2">
      <c r="A1062" s="207"/>
      <c r="B1062" s="197"/>
      <c r="C1062" s="198"/>
      <c r="D1062" s="199"/>
      <c r="E1062" s="200"/>
      <c r="F1062" s="90"/>
      <c r="H1062" s="120"/>
      <c r="I1062" s="1"/>
      <c r="J1062" s="1"/>
      <c r="K1062" s="1"/>
      <c r="L1062" s="1"/>
      <c r="M1062" s="1"/>
      <c r="N1062" s="1"/>
    </row>
    <row r="1063" spans="1:14" s="119" customFormat="1" ht="12.75" x14ac:dyDescent="0.2">
      <c r="A1063" s="207"/>
      <c r="B1063" s="197"/>
      <c r="C1063" s="198"/>
      <c r="D1063" s="199"/>
      <c r="E1063" s="200"/>
      <c r="F1063" s="90"/>
      <c r="H1063" s="120"/>
      <c r="I1063" s="1"/>
      <c r="J1063" s="1"/>
      <c r="K1063" s="1"/>
      <c r="L1063" s="1"/>
      <c r="M1063" s="1"/>
      <c r="N1063" s="1"/>
    </row>
    <row r="1064" spans="1:14" s="119" customFormat="1" ht="12.75" x14ac:dyDescent="0.2">
      <c r="A1064" s="207"/>
      <c r="B1064" s="197"/>
      <c r="C1064" s="198"/>
      <c r="D1064" s="199"/>
      <c r="E1064" s="200"/>
      <c r="F1064" s="90"/>
      <c r="H1064" s="120"/>
      <c r="I1064" s="1"/>
      <c r="J1064" s="1"/>
      <c r="K1064" s="1"/>
      <c r="L1064" s="1"/>
      <c r="M1064" s="1"/>
      <c r="N1064" s="1"/>
    </row>
    <row r="1065" spans="1:14" s="119" customFormat="1" ht="12.75" x14ac:dyDescent="0.2">
      <c r="A1065" s="207"/>
      <c r="B1065" s="197"/>
      <c r="C1065" s="198"/>
      <c r="D1065" s="199"/>
      <c r="E1065" s="200"/>
      <c r="F1065" s="90"/>
      <c r="H1065" s="120"/>
      <c r="I1065" s="1"/>
      <c r="J1065" s="1"/>
      <c r="K1065" s="1"/>
      <c r="L1065" s="1"/>
      <c r="M1065" s="1"/>
      <c r="N1065" s="1"/>
    </row>
    <row r="1066" spans="1:14" s="119" customFormat="1" ht="12.75" x14ac:dyDescent="0.2">
      <c r="A1066" s="207"/>
      <c r="B1066" s="197"/>
      <c r="C1066" s="198"/>
      <c r="D1066" s="199"/>
      <c r="E1066" s="200"/>
      <c r="F1066" s="90"/>
      <c r="H1066" s="120"/>
      <c r="I1066" s="1"/>
      <c r="J1066" s="1"/>
      <c r="K1066" s="1"/>
      <c r="L1066" s="1"/>
      <c r="M1066" s="1"/>
      <c r="N1066" s="1"/>
    </row>
    <row r="1067" spans="1:14" s="119" customFormat="1" ht="12.75" x14ac:dyDescent="0.2">
      <c r="A1067" s="207"/>
      <c r="B1067" s="197"/>
      <c r="C1067" s="198"/>
      <c r="D1067" s="199"/>
      <c r="E1067" s="200"/>
      <c r="F1067" s="90"/>
      <c r="H1067" s="120"/>
      <c r="I1067" s="1"/>
      <c r="J1067" s="1"/>
      <c r="K1067" s="1"/>
      <c r="L1067" s="1"/>
      <c r="M1067" s="1"/>
      <c r="N1067" s="1"/>
    </row>
    <row r="1068" spans="1:14" s="119" customFormat="1" ht="12.75" x14ac:dyDescent="0.2">
      <c r="A1068" s="207"/>
      <c r="B1068" s="197"/>
      <c r="C1068" s="198"/>
      <c r="D1068" s="199"/>
      <c r="E1068" s="200"/>
      <c r="F1068" s="90"/>
      <c r="H1068" s="120"/>
      <c r="I1068" s="1"/>
      <c r="J1068" s="1"/>
      <c r="K1068" s="1"/>
      <c r="L1068" s="1"/>
      <c r="M1068" s="1"/>
      <c r="N1068" s="1"/>
    </row>
    <row r="1069" spans="1:14" s="119" customFormat="1" ht="12.75" x14ac:dyDescent="0.2">
      <c r="A1069" s="207"/>
      <c r="B1069" s="197"/>
      <c r="C1069" s="198"/>
      <c r="D1069" s="199"/>
      <c r="E1069" s="200"/>
      <c r="F1069" s="90"/>
      <c r="H1069" s="120"/>
      <c r="I1069" s="1"/>
      <c r="J1069" s="1"/>
      <c r="K1069" s="1"/>
      <c r="L1069" s="1"/>
      <c r="M1069" s="1"/>
      <c r="N1069" s="1"/>
    </row>
    <row r="1070" spans="1:14" s="119" customFormat="1" ht="12.75" x14ac:dyDescent="0.2">
      <c r="A1070" s="207"/>
      <c r="B1070" s="197"/>
      <c r="C1070" s="198"/>
      <c r="D1070" s="199"/>
      <c r="E1070" s="200"/>
      <c r="F1070" s="90"/>
      <c r="H1070" s="120"/>
      <c r="I1070" s="1"/>
      <c r="J1070" s="1"/>
      <c r="K1070" s="1"/>
      <c r="L1070" s="1"/>
      <c r="M1070" s="1"/>
      <c r="N1070" s="1"/>
    </row>
    <row r="1071" spans="1:14" s="119" customFormat="1" ht="12.75" x14ac:dyDescent="0.2">
      <c r="A1071" s="207"/>
      <c r="B1071" s="197"/>
      <c r="C1071" s="198"/>
      <c r="D1071" s="199"/>
      <c r="E1071" s="200"/>
      <c r="F1071" s="90"/>
      <c r="H1071" s="120"/>
      <c r="I1071" s="1"/>
      <c r="J1071" s="1"/>
      <c r="K1071" s="1"/>
      <c r="L1071" s="1"/>
      <c r="M1071" s="1"/>
      <c r="N1071" s="1"/>
    </row>
    <row r="1072" spans="1:14" s="119" customFormat="1" ht="12.75" x14ac:dyDescent="0.2">
      <c r="A1072" s="207"/>
      <c r="B1072" s="197"/>
      <c r="C1072" s="198"/>
      <c r="D1072" s="199"/>
      <c r="E1072" s="200"/>
      <c r="F1072" s="90"/>
      <c r="H1072" s="120"/>
      <c r="I1072" s="1"/>
      <c r="J1072" s="1"/>
      <c r="K1072" s="1"/>
      <c r="L1072" s="1"/>
      <c r="M1072" s="1"/>
      <c r="N1072" s="1"/>
    </row>
    <row r="1073" spans="1:14" s="119" customFormat="1" ht="12.75" x14ac:dyDescent="0.2">
      <c r="A1073" s="207"/>
      <c r="B1073" s="197"/>
      <c r="C1073" s="198"/>
      <c r="D1073" s="199"/>
      <c r="E1073" s="200"/>
      <c r="F1073" s="90"/>
      <c r="H1073" s="120"/>
      <c r="I1073" s="1"/>
      <c r="J1073" s="1"/>
      <c r="K1073" s="1"/>
      <c r="L1073" s="1"/>
      <c r="M1073" s="1"/>
      <c r="N1073" s="1"/>
    </row>
    <row r="1074" spans="1:14" s="119" customFormat="1" ht="12.75" x14ac:dyDescent="0.2">
      <c r="A1074" s="207"/>
      <c r="B1074" s="197"/>
      <c r="C1074" s="198"/>
      <c r="D1074" s="199"/>
      <c r="E1074" s="200"/>
      <c r="F1074" s="90"/>
      <c r="H1074" s="120"/>
      <c r="I1074" s="1"/>
      <c r="J1074" s="1"/>
      <c r="K1074" s="1"/>
      <c r="L1074" s="1"/>
      <c r="M1074" s="1"/>
      <c r="N1074" s="1"/>
    </row>
    <row r="1075" spans="1:14" s="119" customFormat="1" ht="12.75" x14ac:dyDescent="0.2">
      <c r="A1075" s="207"/>
      <c r="B1075" s="197"/>
      <c r="C1075" s="198"/>
      <c r="D1075" s="199"/>
      <c r="E1075" s="200"/>
      <c r="F1075" s="90"/>
      <c r="H1075" s="120"/>
      <c r="I1075" s="1"/>
      <c r="J1075" s="1"/>
      <c r="K1075" s="1"/>
      <c r="L1075" s="1"/>
      <c r="M1075" s="1"/>
      <c r="N1075" s="1"/>
    </row>
    <row r="1076" spans="1:14" s="119" customFormat="1" ht="12.75" x14ac:dyDescent="0.2">
      <c r="A1076" s="207"/>
      <c r="B1076" s="197"/>
      <c r="C1076" s="198"/>
      <c r="D1076" s="199"/>
      <c r="E1076" s="200"/>
      <c r="F1076" s="90"/>
      <c r="H1076" s="120"/>
      <c r="I1076" s="1"/>
      <c r="J1076" s="1"/>
      <c r="K1076" s="1"/>
      <c r="L1076" s="1"/>
      <c r="M1076" s="1"/>
      <c r="N1076" s="1"/>
    </row>
    <row r="1077" spans="1:14" s="119" customFormat="1" ht="12.75" x14ac:dyDescent="0.2">
      <c r="A1077" s="207"/>
      <c r="B1077" s="197"/>
      <c r="C1077" s="198"/>
      <c r="D1077" s="199"/>
      <c r="E1077" s="200"/>
      <c r="F1077" s="90"/>
      <c r="H1077" s="120"/>
      <c r="I1077" s="1"/>
      <c r="J1077" s="1"/>
      <c r="K1077" s="1"/>
      <c r="L1077" s="1"/>
      <c r="M1077" s="1"/>
      <c r="N1077" s="1"/>
    </row>
    <row r="1078" spans="1:14" s="119" customFormat="1" ht="12.75" x14ac:dyDescent="0.2">
      <c r="A1078" s="207"/>
      <c r="B1078" s="197"/>
      <c r="C1078" s="198"/>
      <c r="D1078" s="199"/>
      <c r="E1078" s="200"/>
      <c r="F1078" s="90"/>
      <c r="H1078" s="120"/>
      <c r="I1078" s="1"/>
      <c r="J1078" s="1"/>
      <c r="K1078" s="1"/>
      <c r="L1078" s="1"/>
      <c r="M1078" s="1"/>
      <c r="N1078" s="1"/>
    </row>
    <row r="1079" spans="1:14" s="119" customFormat="1" ht="12.75" x14ac:dyDescent="0.2">
      <c r="A1079" s="207"/>
      <c r="B1079" s="197"/>
      <c r="C1079" s="198"/>
      <c r="D1079" s="199"/>
      <c r="E1079" s="200"/>
      <c r="F1079" s="90"/>
      <c r="H1079" s="120"/>
      <c r="I1079" s="1"/>
      <c r="J1079" s="1"/>
      <c r="K1079" s="1"/>
      <c r="L1079" s="1"/>
      <c r="M1079" s="1"/>
      <c r="N1079" s="1"/>
    </row>
    <row r="1080" spans="1:14" s="119" customFormat="1" ht="12.75" x14ac:dyDescent="0.2">
      <c r="A1080" s="207"/>
      <c r="B1080" s="197"/>
      <c r="C1080" s="198"/>
      <c r="D1080" s="199"/>
      <c r="E1080" s="200"/>
      <c r="F1080" s="90"/>
      <c r="H1080" s="120"/>
      <c r="I1080" s="1"/>
      <c r="J1080" s="1"/>
      <c r="K1080" s="1"/>
      <c r="L1080" s="1"/>
      <c r="M1080" s="1"/>
      <c r="N1080" s="1"/>
    </row>
    <row r="1081" spans="1:14" s="119" customFormat="1" ht="12.75" x14ac:dyDescent="0.2">
      <c r="A1081" s="207"/>
      <c r="B1081" s="197"/>
      <c r="C1081" s="198"/>
      <c r="D1081" s="199"/>
      <c r="E1081" s="200"/>
      <c r="F1081" s="90"/>
      <c r="H1081" s="120"/>
      <c r="I1081" s="1"/>
      <c r="J1081" s="1"/>
      <c r="K1081" s="1"/>
      <c r="L1081" s="1"/>
      <c r="M1081" s="1"/>
      <c r="N1081" s="1"/>
    </row>
    <row r="1082" spans="1:14" s="119" customFormat="1" ht="12.75" x14ac:dyDescent="0.2">
      <c r="A1082" s="207"/>
      <c r="B1082" s="197"/>
      <c r="C1082" s="198"/>
      <c r="D1082" s="199"/>
      <c r="E1082" s="200"/>
      <c r="F1082" s="90"/>
      <c r="H1082" s="120"/>
      <c r="I1082" s="1"/>
      <c r="J1082" s="1"/>
      <c r="K1082" s="1"/>
      <c r="L1082" s="1"/>
      <c r="M1082" s="1"/>
      <c r="N1082" s="1"/>
    </row>
    <row r="1083" spans="1:14" s="119" customFormat="1" ht="12.75" x14ac:dyDescent="0.2">
      <c r="A1083" s="207"/>
      <c r="B1083" s="197"/>
      <c r="C1083" s="198"/>
      <c r="D1083" s="199"/>
      <c r="E1083" s="200"/>
      <c r="F1083" s="90"/>
      <c r="H1083" s="120"/>
      <c r="I1083" s="1"/>
      <c r="J1083" s="1"/>
      <c r="K1083" s="1"/>
      <c r="L1083" s="1"/>
      <c r="M1083" s="1"/>
      <c r="N1083" s="1"/>
    </row>
    <row r="1084" spans="1:14" s="119" customFormat="1" ht="12.75" x14ac:dyDescent="0.2">
      <c r="A1084" s="207"/>
      <c r="B1084" s="197"/>
      <c r="C1084" s="198"/>
      <c r="D1084" s="199"/>
      <c r="E1084" s="200"/>
      <c r="F1084" s="90"/>
      <c r="H1084" s="120"/>
      <c r="I1084" s="1"/>
      <c r="J1084" s="1"/>
      <c r="K1084" s="1"/>
      <c r="L1084" s="1"/>
      <c r="M1084" s="1"/>
      <c r="N1084" s="1"/>
    </row>
    <row r="1085" spans="1:14" s="119" customFormat="1" ht="12.75" x14ac:dyDescent="0.2">
      <c r="A1085" s="207"/>
      <c r="B1085" s="197"/>
      <c r="C1085" s="198"/>
      <c r="D1085" s="199"/>
      <c r="E1085" s="200"/>
      <c r="F1085" s="90"/>
      <c r="H1085" s="120"/>
      <c r="I1085" s="1"/>
      <c r="J1085" s="1"/>
      <c r="K1085" s="1"/>
      <c r="L1085" s="1"/>
      <c r="M1085" s="1"/>
      <c r="N1085" s="1"/>
    </row>
    <row r="1086" spans="1:14" s="119" customFormat="1" ht="12.75" x14ac:dyDescent="0.2">
      <c r="A1086" s="207"/>
      <c r="B1086" s="197"/>
      <c r="C1086" s="198"/>
      <c r="D1086" s="199"/>
      <c r="E1086" s="200"/>
      <c r="F1086" s="90"/>
      <c r="H1086" s="120"/>
      <c r="I1086" s="1"/>
      <c r="J1086" s="1"/>
      <c r="K1086" s="1"/>
      <c r="L1086" s="1"/>
      <c r="M1086" s="1"/>
      <c r="N1086" s="1"/>
    </row>
    <row r="1087" spans="1:14" s="119" customFormat="1" ht="12.75" x14ac:dyDescent="0.2">
      <c r="A1087" s="207"/>
      <c r="B1087" s="197"/>
      <c r="C1087" s="198"/>
      <c r="D1087" s="199"/>
      <c r="E1087" s="200"/>
      <c r="F1087" s="90"/>
      <c r="H1087" s="120"/>
      <c r="I1087" s="1"/>
      <c r="J1087" s="1"/>
      <c r="K1087" s="1"/>
      <c r="L1087" s="1"/>
      <c r="M1087" s="1"/>
      <c r="N1087" s="1"/>
    </row>
    <row r="1088" spans="1:14" s="119" customFormat="1" ht="12.75" x14ac:dyDescent="0.2">
      <c r="A1088" s="114"/>
      <c r="B1088" s="208"/>
      <c r="C1088" s="165"/>
      <c r="D1088" s="166"/>
      <c r="E1088" s="209"/>
      <c r="F1088" s="90"/>
      <c r="H1088" s="120"/>
      <c r="I1088" s="1"/>
      <c r="J1088" s="1"/>
      <c r="K1088" s="1"/>
      <c r="L1088" s="1"/>
      <c r="M1088" s="1"/>
      <c r="N1088" s="1"/>
    </row>
    <row r="1089" spans="1:14" s="119" customFormat="1" ht="12.75" x14ac:dyDescent="0.2">
      <c r="A1089" s="114"/>
      <c r="B1089" s="208"/>
      <c r="C1089" s="165"/>
      <c r="D1089" s="166"/>
      <c r="E1089" s="209"/>
      <c r="F1089" s="90"/>
      <c r="H1089" s="120"/>
      <c r="I1089" s="1"/>
      <c r="J1089" s="1"/>
      <c r="K1089" s="1"/>
      <c r="L1089" s="1"/>
      <c r="M1089" s="1"/>
      <c r="N1089" s="1"/>
    </row>
    <row r="1090" spans="1:14" s="119" customFormat="1" ht="12.75" x14ac:dyDescent="0.2">
      <c r="A1090" s="114"/>
      <c r="B1090" s="208"/>
      <c r="C1090" s="165"/>
      <c r="D1090" s="166"/>
      <c r="E1090" s="209"/>
      <c r="F1090" s="90"/>
      <c r="H1090" s="120"/>
      <c r="I1090" s="1"/>
      <c r="J1090" s="1"/>
      <c r="K1090" s="1"/>
      <c r="L1090" s="1"/>
      <c r="M1090" s="1"/>
      <c r="N1090" s="1"/>
    </row>
    <row r="1091" spans="1:14" s="119" customFormat="1" ht="12.75" x14ac:dyDescent="0.2">
      <c r="A1091" s="114"/>
      <c r="B1091" s="208"/>
      <c r="C1091" s="165"/>
      <c r="D1091" s="166"/>
      <c r="E1091" s="209"/>
      <c r="F1091" s="90"/>
      <c r="H1091" s="120"/>
      <c r="I1091" s="1"/>
      <c r="J1091" s="1"/>
      <c r="K1091" s="1"/>
      <c r="L1091" s="1"/>
      <c r="M1091" s="1"/>
      <c r="N1091" s="1"/>
    </row>
    <row r="1092" spans="1:14" s="119" customFormat="1" ht="12.75" x14ac:dyDescent="0.2">
      <c r="A1092" s="114"/>
      <c r="B1092" s="208"/>
      <c r="C1092" s="165"/>
      <c r="D1092" s="166"/>
      <c r="E1092" s="209"/>
      <c r="F1092" s="90"/>
      <c r="H1092" s="120"/>
      <c r="I1092" s="1"/>
      <c r="J1092" s="1"/>
      <c r="K1092" s="1"/>
      <c r="L1092" s="1"/>
      <c r="M1092" s="1"/>
      <c r="N1092" s="1"/>
    </row>
    <row r="1093" spans="1:14" s="119" customFormat="1" ht="12.75" x14ac:dyDescent="0.2">
      <c r="A1093" s="114"/>
      <c r="B1093" s="208"/>
      <c r="C1093" s="165"/>
      <c r="D1093" s="166"/>
      <c r="E1093" s="209"/>
      <c r="F1093" s="90"/>
      <c r="H1093" s="120"/>
      <c r="I1093" s="1"/>
      <c r="J1093" s="1"/>
      <c r="K1093" s="1"/>
      <c r="L1093" s="1"/>
      <c r="M1093" s="1"/>
      <c r="N1093" s="1"/>
    </row>
    <row r="1094" spans="1:14" s="119" customFormat="1" ht="12.75" x14ac:dyDescent="0.2">
      <c r="A1094" s="114"/>
      <c r="B1094" s="208"/>
      <c r="C1094" s="165"/>
      <c r="D1094" s="166"/>
      <c r="E1094" s="209"/>
      <c r="F1094" s="90"/>
      <c r="H1094" s="120"/>
      <c r="I1094" s="1"/>
      <c r="J1094" s="1"/>
      <c r="K1094" s="1"/>
      <c r="L1094" s="1"/>
      <c r="M1094" s="1"/>
      <c r="N1094" s="1"/>
    </row>
    <row r="1095" spans="1:14" s="119" customFormat="1" ht="12.75" x14ac:dyDescent="0.2">
      <c r="A1095" s="114"/>
      <c r="B1095" s="208"/>
      <c r="C1095" s="165"/>
      <c r="D1095" s="166"/>
      <c r="E1095" s="209"/>
      <c r="F1095" s="90"/>
      <c r="H1095" s="120"/>
      <c r="I1095" s="1"/>
      <c r="J1095" s="1"/>
      <c r="K1095" s="1"/>
      <c r="L1095" s="1"/>
      <c r="M1095" s="1"/>
      <c r="N1095" s="1"/>
    </row>
    <row r="1096" spans="1:14" s="119" customFormat="1" ht="12.75" x14ac:dyDescent="0.2">
      <c r="A1096" s="114"/>
      <c r="B1096" s="208"/>
      <c r="C1096" s="165"/>
      <c r="D1096" s="166"/>
      <c r="E1096" s="209"/>
      <c r="F1096" s="90"/>
      <c r="H1096" s="120"/>
      <c r="I1096" s="1"/>
      <c r="J1096" s="1"/>
      <c r="K1096" s="1"/>
      <c r="L1096" s="1"/>
      <c r="M1096" s="1"/>
      <c r="N1096" s="1"/>
    </row>
    <row r="1097" spans="1:14" s="119" customFormat="1" ht="12.75" x14ac:dyDescent="0.2">
      <c r="A1097" s="114"/>
      <c r="B1097" s="208"/>
      <c r="C1097" s="165"/>
      <c r="D1097" s="166"/>
      <c r="E1097" s="209"/>
      <c r="F1097" s="90"/>
      <c r="H1097" s="120"/>
      <c r="I1097" s="1"/>
      <c r="J1097" s="1"/>
      <c r="K1097" s="1"/>
      <c r="L1097" s="1"/>
      <c r="M1097" s="1"/>
      <c r="N1097" s="1"/>
    </row>
    <row r="1098" spans="1:14" s="119" customFormat="1" ht="12.75" x14ac:dyDescent="0.2">
      <c r="A1098" s="114"/>
      <c r="B1098" s="208"/>
      <c r="C1098" s="165"/>
      <c r="D1098" s="166"/>
      <c r="E1098" s="209"/>
      <c r="F1098" s="90"/>
      <c r="H1098" s="120"/>
      <c r="I1098" s="1"/>
      <c r="J1098" s="1"/>
      <c r="K1098" s="1"/>
      <c r="L1098" s="1"/>
      <c r="M1098" s="1"/>
      <c r="N1098" s="1"/>
    </row>
    <row r="1099" spans="1:14" s="119" customFormat="1" ht="12.75" x14ac:dyDescent="0.2">
      <c r="A1099" s="114"/>
      <c r="B1099" s="208"/>
      <c r="C1099" s="165"/>
      <c r="D1099" s="166"/>
      <c r="E1099" s="209"/>
      <c r="F1099" s="90"/>
      <c r="H1099" s="120"/>
      <c r="I1099" s="1"/>
      <c r="J1099" s="1"/>
      <c r="K1099" s="1"/>
      <c r="L1099" s="1"/>
      <c r="M1099" s="1"/>
      <c r="N1099" s="1"/>
    </row>
    <row r="1100" spans="1:14" s="119" customFormat="1" ht="12.75" x14ac:dyDescent="0.2">
      <c r="A1100" s="114"/>
      <c r="B1100" s="208"/>
      <c r="C1100" s="165"/>
      <c r="D1100" s="166"/>
      <c r="E1100" s="209"/>
      <c r="F1100" s="90"/>
      <c r="H1100" s="120"/>
      <c r="I1100" s="1"/>
      <c r="J1100" s="1"/>
      <c r="K1100" s="1"/>
      <c r="L1100" s="1"/>
      <c r="M1100" s="1"/>
      <c r="N1100" s="1"/>
    </row>
    <row r="1101" spans="1:14" s="119" customFormat="1" ht="12.75" x14ac:dyDescent="0.2">
      <c r="A1101" s="114"/>
      <c r="B1101" s="208"/>
      <c r="C1101" s="165"/>
      <c r="D1101" s="166"/>
      <c r="E1101" s="209"/>
      <c r="F1101" s="90"/>
      <c r="H1101" s="120"/>
      <c r="I1101" s="1"/>
      <c r="J1101" s="1"/>
      <c r="K1101" s="1"/>
      <c r="L1101" s="1"/>
      <c r="M1101" s="1"/>
      <c r="N1101" s="1"/>
    </row>
    <row r="1102" spans="1:14" s="119" customFormat="1" ht="12.75" x14ac:dyDescent="0.2">
      <c r="A1102" s="114"/>
      <c r="B1102" s="208"/>
      <c r="C1102" s="165"/>
      <c r="D1102" s="166"/>
      <c r="E1102" s="209"/>
      <c r="F1102" s="90"/>
      <c r="H1102" s="120"/>
      <c r="I1102" s="1"/>
      <c r="J1102" s="1"/>
      <c r="K1102" s="1"/>
      <c r="L1102" s="1"/>
      <c r="M1102" s="1"/>
      <c r="N1102" s="1"/>
    </row>
    <row r="1103" spans="1:14" s="119" customFormat="1" ht="12.75" x14ac:dyDescent="0.2">
      <c r="A1103" s="114"/>
      <c r="B1103" s="208"/>
      <c r="C1103" s="165"/>
      <c r="D1103" s="166"/>
      <c r="E1103" s="209"/>
      <c r="F1103" s="90"/>
      <c r="H1103" s="120"/>
      <c r="I1103" s="1"/>
      <c r="J1103" s="1"/>
      <c r="K1103" s="1"/>
      <c r="L1103" s="1"/>
      <c r="M1103" s="1"/>
      <c r="N1103" s="1"/>
    </row>
    <row r="1104" spans="1:14" s="119" customFormat="1" ht="12.75" x14ac:dyDescent="0.2">
      <c r="A1104" s="114"/>
      <c r="B1104" s="208"/>
      <c r="C1104" s="165"/>
      <c r="D1104" s="166"/>
      <c r="E1104" s="209"/>
      <c r="F1104" s="90"/>
      <c r="H1104" s="120"/>
      <c r="I1104" s="1"/>
      <c r="J1104" s="1"/>
      <c r="K1104" s="1"/>
      <c r="L1104" s="1"/>
      <c r="M1104" s="1"/>
      <c r="N1104" s="1"/>
    </row>
    <row r="1105" spans="1:14" s="119" customFormat="1" ht="12.75" x14ac:dyDescent="0.2">
      <c r="A1105" s="114"/>
      <c r="B1105" s="208"/>
      <c r="C1105" s="165"/>
      <c r="D1105" s="166"/>
      <c r="E1105" s="209"/>
      <c r="F1105" s="90"/>
      <c r="H1105" s="120"/>
      <c r="I1105" s="1"/>
      <c r="J1105" s="1"/>
      <c r="K1105" s="1"/>
      <c r="L1105" s="1"/>
      <c r="M1105" s="1"/>
      <c r="N1105" s="1"/>
    </row>
    <row r="1106" spans="1:14" s="119" customFormat="1" ht="12.75" x14ac:dyDescent="0.2">
      <c r="A1106" s="114"/>
      <c r="B1106" s="208"/>
      <c r="C1106" s="165"/>
      <c r="D1106" s="166"/>
      <c r="E1106" s="209"/>
      <c r="F1106" s="90"/>
      <c r="H1106" s="120"/>
      <c r="I1106" s="1"/>
      <c r="J1106" s="1"/>
      <c r="K1106" s="1"/>
      <c r="L1106" s="1"/>
      <c r="M1106" s="1"/>
      <c r="N1106" s="1"/>
    </row>
    <row r="1107" spans="1:14" s="119" customFormat="1" ht="12.75" x14ac:dyDescent="0.2">
      <c r="A1107" s="114"/>
      <c r="B1107" s="208"/>
      <c r="C1107" s="165"/>
      <c r="D1107" s="166"/>
      <c r="E1107" s="209"/>
      <c r="F1107" s="90"/>
      <c r="H1107" s="120"/>
      <c r="I1107" s="1"/>
      <c r="J1107" s="1"/>
      <c r="K1107" s="1"/>
      <c r="L1107" s="1"/>
      <c r="M1107" s="1"/>
      <c r="N1107" s="1"/>
    </row>
    <row r="1108" spans="1:14" s="119" customFormat="1" ht="12.75" x14ac:dyDescent="0.2">
      <c r="A1108" s="114"/>
      <c r="B1108" s="208"/>
      <c r="C1108" s="165"/>
      <c r="D1108" s="166"/>
      <c r="E1108" s="209"/>
      <c r="F1108" s="90"/>
      <c r="H1108" s="120"/>
      <c r="I1108" s="1"/>
      <c r="J1108" s="1"/>
      <c r="K1108" s="1"/>
      <c r="L1108" s="1"/>
      <c r="M1108" s="1"/>
      <c r="N1108" s="1"/>
    </row>
    <row r="1109" spans="1:14" s="119" customFormat="1" ht="12.75" x14ac:dyDescent="0.2">
      <c r="A1109" s="114"/>
      <c r="B1109" s="208"/>
      <c r="C1109" s="165"/>
      <c r="D1109" s="166"/>
      <c r="E1109" s="209"/>
      <c r="F1109" s="90"/>
      <c r="H1109" s="120"/>
      <c r="I1109" s="1"/>
      <c r="J1109" s="1"/>
      <c r="K1109" s="1"/>
      <c r="L1109" s="1"/>
      <c r="M1109" s="1"/>
      <c r="N1109" s="1"/>
    </row>
    <row r="1110" spans="1:14" s="119" customFormat="1" ht="12.75" x14ac:dyDescent="0.2">
      <c r="A1110" s="114"/>
      <c r="B1110" s="208"/>
      <c r="C1110" s="165"/>
      <c r="D1110" s="166"/>
      <c r="E1110" s="209"/>
      <c r="F1110" s="90"/>
      <c r="H1110" s="120"/>
      <c r="I1110" s="1"/>
      <c r="J1110" s="1"/>
      <c r="K1110" s="1"/>
      <c r="L1110" s="1"/>
      <c r="M1110" s="1"/>
      <c r="N1110" s="1"/>
    </row>
    <row r="1111" spans="1:14" s="119" customFormat="1" ht="12.75" x14ac:dyDescent="0.2">
      <c r="A1111" s="114"/>
      <c r="B1111" s="208"/>
      <c r="C1111" s="165"/>
      <c r="D1111" s="166"/>
      <c r="E1111" s="209"/>
      <c r="F1111" s="90"/>
      <c r="H1111" s="120"/>
      <c r="I1111" s="1"/>
      <c r="J1111" s="1"/>
      <c r="K1111" s="1"/>
      <c r="L1111" s="1"/>
      <c r="M1111" s="1"/>
      <c r="N1111" s="1"/>
    </row>
    <row r="1112" spans="1:14" s="119" customFormat="1" ht="12.75" x14ac:dyDescent="0.2">
      <c r="A1112" s="114"/>
      <c r="B1112" s="208"/>
      <c r="C1112" s="165"/>
      <c r="D1112" s="166"/>
      <c r="E1112" s="209"/>
      <c r="F1112" s="90"/>
      <c r="H1112" s="120"/>
      <c r="I1112" s="1"/>
      <c r="J1112" s="1"/>
      <c r="K1112" s="1"/>
      <c r="L1112" s="1"/>
      <c r="M1112" s="1"/>
      <c r="N1112" s="1"/>
    </row>
    <row r="1113" spans="1:14" s="119" customFormat="1" ht="12.75" x14ac:dyDescent="0.2">
      <c r="A1113" s="114"/>
      <c r="B1113" s="208"/>
      <c r="C1113" s="165"/>
      <c r="D1113" s="166"/>
      <c r="E1113" s="209"/>
      <c r="F1113" s="90"/>
      <c r="H1113" s="120"/>
      <c r="I1113" s="1"/>
      <c r="J1113" s="1"/>
      <c r="K1113" s="1"/>
      <c r="L1113" s="1"/>
      <c r="M1113" s="1"/>
      <c r="N1113" s="1"/>
    </row>
    <row r="1114" spans="1:14" s="119" customFormat="1" ht="12.75" x14ac:dyDescent="0.2">
      <c r="A1114" s="114"/>
      <c r="B1114" s="208"/>
      <c r="C1114" s="165"/>
      <c r="D1114" s="166"/>
      <c r="E1114" s="209"/>
      <c r="F1114" s="90"/>
      <c r="H1114" s="120"/>
      <c r="I1114" s="1"/>
      <c r="J1114" s="1"/>
      <c r="K1114" s="1"/>
      <c r="L1114" s="1"/>
      <c r="M1114" s="1"/>
      <c r="N1114" s="1"/>
    </row>
    <row r="1115" spans="1:14" s="119" customFormat="1" ht="12.75" x14ac:dyDescent="0.2">
      <c r="A1115" s="114"/>
      <c r="B1115" s="208"/>
      <c r="C1115" s="165"/>
      <c r="D1115" s="166"/>
      <c r="E1115" s="209"/>
      <c r="F1115" s="90"/>
      <c r="H1115" s="120"/>
      <c r="I1115" s="1"/>
      <c r="J1115" s="1"/>
      <c r="K1115" s="1"/>
      <c r="L1115" s="1"/>
      <c r="M1115" s="1"/>
      <c r="N1115" s="1"/>
    </row>
    <row r="1116" spans="1:14" s="119" customFormat="1" ht="12.75" x14ac:dyDescent="0.2">
      <c r="A1116" s="114"/>
      <c r="B1116" s="208"/>
      <c r="C1116" s="165"/>
      <c r="D1116" s="166"/>
      <c r="E1116" s="209"/>
      <c r="F1116" s="90"/>
      <c r="H1116" s="120"/>
      <c r="I1116" s="1"/>
      <c r="J1116" s="1"/>
      <c r="K1116" s="1"/>
      <c r="L1116" s="1"/>
      <c r="M1116" s="1"/>
      <c r="N1116" s="1"/>
    </row>
    <row r="1117" spans="1:14" s="119" customFormat="1" ht="12.75" x14ac:dyDescent="0.2">
      <c r="A1117" s="114"/>
      <c r="B1117" s="208"/>
      <c r="C1117" s="165"/>
      <c r="D1117" s="166"/>
      <c r="E1117" s="209"/>
      <c r="F1117" s="90"/>
      <c r="H1117" s="120"/>
      <c r="I1117" s="1"/>
      <c r="J1117" s="1"/>
      <c r="K1117" s="1"/>
      <c r="L1117" s="1"/>
      <c r="M1117" s="1"/>
      <c r="N1117" s="1"/>
    </row>
    <row r="1118" spans="1:14" s="119" customFormat="1" ht="12.75" x14ac:dyDescent="0.2">
      <c r="A1118" s="114"/>
      <c r="B1118" s="208"/>
      <c r="C1118" s="165"/>
      <c r="D1118" s="166"/>
      <c r="E1118" s="209"/>
      <c r="F1118" s="90"/>
      <c r="H1118" s="120"/>
      <c r="I1118" s="1"/>
      <c r="J1118" s="1"/>
      <c r="K1118" s="1"/>
      <c r="L1118" s="1"/>
      <c r="M1118" s="1"/>
      <c r="N1118" s="1"/>
    </row>
    <row r="1119" spans="1:14" s="119" customFormat="1" ht="12.75" x14ac:dyDescent="0.2">
      <c r="A1119" s="114"/>
      <c r="B1119" s="208"/>
      <c r="C1119" s="165"/>
      <c r="D1119" s="166"/>
      <c r="E1119" s="209"/>
      <c r="F1119" s="90"/>
      <c r="H1119" s="120"/>
      <c r="I1119" s="1"/>
      <c r="J1119" s="1"/>
      <c r="K1119" s="1"/>
      <c r="L1119" s="1"/>
      <c r="M1119" s="1"/>
      <c r="N1119" s="1"/>
    </row>
    <row r="1120" spans="1:14" s="119" customFormat="1" ht="12.75" x14ac:dyDescent="0.2">
      <c r="A1120" s="114"/>
      <c r="B1120" s="208"/>
      <c r="C1120" s="165"/>
      <c r="D1120" s="166"/>
      <c r="E1120" s="209"/>
      <c r="F1120" s="90"/>
      <c r="H1120" s="120"/>
      <c r="I1120" s="1"/>
      <c r="J1120" s="1"/>
      <c r="K1120" s="1"/>
      <c r="L1120" s="1"/>
      <c r="M1120" s="1"/>
      <c r="N1120" s="1"/>
    </row>
    <row r="1121" spans="1:14" s="119" customFormat="1" ht="12.75" x14ac:dyDescent="0.2">
      <c r="A1121" s="114"/>
      <c r="B1121" s="208"/>
      <c r="C1121" s="165"/>
      <c r="D1121" s="166"/>
      <c r="E1121" s="209"/>
      <c r="F1121" s="90"/>
      <c r="H1121" s="120"/>
      <c r="I1121" s="1"/>
      <c r="J1121" s="1"/>
      <c r="K1121" s="1"/>
      <c r="L1121" s="1"/>
      <c r="M1121" s="1"/>
      <c r="N1121" s="1"/>
    </row>
    <row r="1122" spans="1:14" s="119" customFormat="1" ht="12.75" x14ac:dyDescent="0.2">
      <c r="A1122" s="114"/>
      <c r="B1122" s="208"/>
      <c r="C1122" s="165"/>
      <c r="D1122" s="166"/>
      <c r="E1122" s="209"/>
      <c r="F1122" s="90"/>
      <c r="H1122" s="120"/>
      <c r="I1122" s="1"/>
      <c r="J1122" s="1"/>
      <c r="K1122" s="1"/>
      <c r="L1122" s="1"/>
      <c r="M1122" s="1"/>
      <c r="N1122" s="1"/>
    </row>
    <row r="1123" spans="1:14" s="119" customFormat="1" ht="12.75" x14ac:dyDescent="0.2">
      <c r="A1123" s="114"/>
      <c r="B1123" s="208"/>
      <c r="C1123" s="165"/>
      <c r="D1123" s="166"/>
      <c r="E1123" s="209"/>
      <c r="F1123" s="90"/>
      <c r="H1123" s="120"/>
      <c r="I1123" s="1"/>
      <c r="J1123" s="1"/>
      <c r="K1123" s="1"/>
      <c r="L1123" s="1"/>
      <c r="M1123" s="1"/>
      <c r="N1123" s="1"/>
    </row>
    <row r="1124" spans="1:14" s="119" customFormat="1" ht="12.75" x14ac:dyDescent="0.2">
      <c r="A1124" s="114"/>
      <c r="B1124" s="208"/>
      <c r="C1124" s="165"/>
      <c r="D1124" s="166"/>
      <c r="E1124" s="209"/>
      <c r="F1124" s="90"/>
      <c r="H1124" s="120"/>
      <c r="I1124" s="1"/>
      <c r="J1124" s="1"/>
      <c r="K1124" s="1"/>
      <c r="L1124" s="1"/>
      <c r="M1124" s="1"/>
      <c r="N1124" s="1"/>
    </row>
    <row r="1125" spans="1:14" s="119" customFormat="1" ht="12.75" x14ac:dyDescent="0.2">
      <c r="A1125" s="114"/>
      <c r="B1125" s="208"/>
      <c r="C1125" s="165"/>
      <c r="D1125" s="166"/>
      <c r="E1125" s="209"/>
      <c r="F1125" s="90"/>
      <c r="H1125" s="120"/>
      <c r="I1125" s="1"/>
      <c r="J1125" s="1"/>
      <c r="K1125" s="1"/>
      <c r="L1125" s="1"/>
      <c r="M1125" s="1"/>
      <c r="N1125" s="1"/>
    </row>
    <row r="1126" spans="1:14" s="119" customFormat="1" ht="12.75" x14ac:dyDescent="0.2">
      <c r="A1126" s="114"/>
      <c r="B1126" s="208"/>
      <c r="C1126" s="165"/>
      <c r="D1126" s="166"/>
      <c r="E1126" s="209"/>
      <c r="F1126" s="90"/>
      <c r="H1126" s="120"/>
      <c r="I1126" s="1"/>
      <c r="J1126" s="1"/>
      <c r="K1126" s="1"/>
      <c r="L1126" s="1"/>
      <c r="M1126" s="1"/>
      <c r="N1126" s="1"/>
    </row>
    <row r="1127" spans="1:14" s="119" customFormat="1" ht="12.75" x14ac:dyDescent="0.2">
      <c r="A1127" s="114"/>
      <c r="B1127" s="208"/>
      <c r="C1127" s="165"/>
      <c r="D1127" s="166"/>
      <c r="E1127" s="209"/>
      <c r="F1127" s="90"/>
      <c r="H1127" s="120"/>
      <c r="I1127" s="1"/>
      <c r="J1127" s="1"/>
      <c r="K1127" s="1"/>
      <c r="L1127" s="1"/>
      <c r="M1127" s="1"/>
      <c r="N1127" s="1"/>
    </row>
    <row r="1128" spans="1:14" s="119" customFormat="1" ht="12.75" x14ac:dyDescent="0.2">
      <c r="A1128" s="114"/>
      <c r="B1128" s="208"/>
      <c r="C1128" s="165"/>
      <c r="D1128" s="166"/>
      <c r="E1128" s="209"/>
      <c r="F1128" s="90"/>
      <c r="H1128" s="120"/>
      <c r="I1128" s="1"/>
      <c r="J1128" s="1"/>
      <c r="K1128" s="1"/>
      <c r="L1128" s="1"/>
      <c r="M1128" s="1"/>
      <c r="N1128" s="1"/>
    </row>
    <row r="1129" spans="1:14" s="119" customFormat="1" ht="12.75" x14ac:dyDescent="0.2">
      <c r="A1129" s="114"/>
      <c r="B1129" s="208"/>
      <c r="C1129" s="165"/>
      <c r="D1129" s="166"/>
      <c r="E1129" s="209"/>
      <c r="F1129" s="90"/>
      <c r="H1129" s="120"/>
      <c r="I1129" s="1"/>
      <c r="J1129" s="1"/>
      <c r="K1129" s="1"/>
      <c r="L1129" s="1"/>
      <c r="M1129" s="1"/>
      <c r="N1129" s="1"/>
    </row>
    <row r="1130" spans="1:14" s="119" customFormat="1" ht="12.75" x14ac:dyDescent="0.2">
      <c r="A1130" s="114"/>
      <c r="B1130" s="208"/>
      <c r="C1130" s="165"/>
      <c r="D1130" s="166"/>
      <c r="E1130" s="209"/>
      <c r="F1130" s="90"/>
      <c r="H1130" s="120"/>
      <c r="I1130" s="1"/>
      <c r="J1130" s="1"/>
      <c r="K1130" s="1"/>
      <c r="L1130" s="1"/>
      <c r="M1130" s="1"/>
      <c r="N1130" s="1"/>
    </row>
    <row r="1131" spans="1:14" s="119" customFormat="1" ht="12.75" x14ac:dyDescent="0.2">
      <c r="A1131" s="114"/>
      <c r="B1131" s="208"/>
      <c r="C1131" s="165"/>
      <c r="D1131" s="166"/>
      <c r="E1131" s="209"/>
      <c r="F1131" s="90"/>
      <c r="H1131" s="120"/>
      <c r="I1131" s="1"/>
      <c r="J1131" s="1"/>
      <c r="K1131" s="1"/>
      <c r="L1131" s="1"/>
      <c r="M1131" s="1"/>
      <c r="N1131" s="1"/>
    </row>
    <row r="1132" spans="1:14" s="119" customFormat="1" ht="12.75" x14ac:dyDescent="0.2">
      <c r="A1132" s="114"/>
      <c r="B1132" s="208"/>
      <c r="C1132" s="165"/>
      <c r="D1132" s="166"/>
      <c r="E1132" s="209"/>
      <c r="F1132" s="90"/>
      <c r="H1132" s="120"/>
      <c r="I1132" s="1"/>
      <c r="J1132" s="1"/>
      <c r="K1132" s="1"/>
      <c r="L1132" s="1"/>
      <c r="M1132" s="1"/>
      <c r="N1132" s="1"/>
    </row>
    <row r="1133" spans="1:14" s="119" customFormat="1" ht="12.75" x14ac:dyDescent="0.2">
      <c r="A1133" s="114"/>
      <c r="B1133" s="208"/>
      <c r="C1133" s="165"/>
      <c r="D1133" s="166"/>
      <c r="E1133" s="209"/>
      <c r="F1133" s="90"/>
      <c r="H1133" s="120"/>
      <c r="I1133" s="1"/>
      <c r="J1133" s="1"/>
      <c r="K1133" s="1"/>
      <c r="L1133" s="1"/>
      <c r="M1133" s="1"/>
      <c r="N1133" s="1"/>
    </row>
    <row r="1134" spans="1:14" s="119" customFormat="1" ht="12.75" x14ac:dyDescent="0.2">
      <c r="A1134" s="114"/>
      <c r="B1134" s="208"/>
      <c r="C1134" s="165"/>
      <c r="D1134" s="166"/>
      <c r="E1134" s="209"/>
      <c r="F1134" s="90"/>
      <c r="H1134" s="120"/>
      <c r="I1134" s="1"/>
      <c r="J1134" s="1"/>
      <c r="K1134" s="1"/>
      <c r="L1134" s="1"/>
      <c r="M1134" s="1"/>
      <c r="N1134" s="1"/>
    </row>
    <row r="1135" spans="1:14" s="119" customFormat="1" ht="12.75" x14ac:dyDescent="0.2">
      <c r="A1135" s="114"/>
      <c r="B1135" s="208"/>
      <c r="C1135" s="165"/>
      <c r="D1135" s="166"/>
      <c r="E1135" s="209"/>
      <c r="F1135" s="90"/>
      <c r="H1135" s="120"/>
      <c r="I1135" s="1"/>
      <c r="J1135" s="1"/>
      <c r="K1135" s="1"/>
      <c r="L1135" s="1"/>
      <c r="M1135" s="1"/>
      <c r="N1135" s="1"/>
    </row>
    <row r="1136" spans="1:14" s="119" customFormat="1" ht="12.75" x14ac:dyDescent="0.2">
      <c r="A1136" s="114"/>
      <c r="B1136" s="208"/>
      <c r="C1136" s="165"/>
      <c r="D1136" s="166"/>
      <c r="E1136" s="209"/>
      <c r="F1136" s="90"/>
      <c r="H1136" s="120"/>
      <c r="I1136" s="1"/>
      <c r="J1136" s="1"/>
      <c r="K1136" s="1"/>
      <c r="L1136" s="1"/>
      <c r="M1136" s="1"/>
      <c r="N1136" s="1"/>
    </row>
    <row r="1137" spans="1:14" s="119" customFormat="1" ht="12.75" x14ac:dyDescent="0.2">
      <c r="A1137" s="114"/>
      <c r="B1137" s="208"/>
      <c r="C1137" s="165"/>
      <c r="D1137" s="166"/>
      <c r="E1137" s="209"/>
      <c r="F1137" s="90"/>
      <c r="H1137" s="120"/>
      <c r="I1137" s="1"/>
      <c r="J1137" s="1"/>
      <c r="K1137" s="1"/>
      <c r="L1137" s="1"/>
      <c r="M1137" s="1"/>
      <c r="N1137" s="1"/>
    </row>
    <row r="1138" spans="1:14" s="119" customFormat="1" ht="12.75" x14ac:dyDescent="0.2">
      <c r="A1138" s="114"/>
      <c r="B1138" s="208"/>
      <c r="C1138" s="165"/>
      <c r="D1138" s="166"/>
      <c r="E1138" s="209"/>
      <c r="F1138" s="90"/>
      <c r="H1138" s="120"/>
      <c r="I1138" s="1"/>
      <c r="J1138" s="1"/>
      <c r="K1138" s="1"/>
      <c r="L1138" s="1"/>
      <c r="M1138" s="1"/>
      <c r="N1138" s="1"/>
    </row>
    <row r="1139" spans="1:14" s="119" customFormat="1" ht="12.75" x14ac:dyDescent="0.2">
      <c r="A1139" s="114"/>
      <c r="B1139" s="208"/>
      <c r="C1139" s="165"/>
      <c r="D1139" s="166"/>
      <c r="E1139" s="209"/>
      <c r="F1139" s="90"/>
      <c r="H1139" s="120"/>
      <c r="I1139" s="1"/>
      <c r="J1139" s="1"/>
      <c r="K1139" s="1"/>
      <c r="L1139" s="1"/>
      <c r="M1139" s="1"/>
      <c r="N1139" s="1"/>
    </row>
    <row r="1140" spans="1:14" s="119" customFormat="1" ht="12.75" x14ac:dyDescent="0.2">
      <c r="A1140" s="114"/>
      <c r="B1140" s="208"/>
      <c r="C1140" s="165"/>
      <c r="D1140" s="166"/>
      <c r="E1140" s="209"/>
      <c r="F1140" s="90"/>
      <c r="H1140" s="120"/>
      <c r="I1140" s="1"/>
      <c r="J1140" s="1"/>
      <c r="K1140" s="1"/>
      <c r="L1140" s="1"/>
      <c r="M1140" s="1"/>
      <c r="N1140" s="1"/>
    </row>
    <row r="1141" spans="1:14" s="119" customFormat="1" ht="12.75" x14ac:dyDescent="0.2">
      <c r="A1141" s="114"/>
      <c r="B1141" s="208"/>
      <c r="C1141" s="165"/>
      <c r="D1141" s="166"/>
      <c r="E1141" s="209"/>
      <c r="F1141" s="90"/>
      <c r="H1141" s="120"/>
      <c r="I1141" s="1"/>
      <c r="J1141" s="1"/>
      <c r="K1141" s="1"/>
      <c r="L1141" s="1"/>
      <c r="M1141" s="1"/>
      <c r="N1141" s="1"/>
    </row>
    <row r="1142" spans="1:14" s="119" customFormat="1" ht="12.75" x14ac:dyDescent="0.2">
      <c r="A1142" s="114"/>
      <c r="B1142" s="208"/>
      <c r="C1142" s="165"/>
      <c r="D1142" s="166"/>
      <c r="E1142" s="209"/>
      <c r="F1142" s="90"/>
      <c r="H1142" s="120"/>
      <c r="I1142" s="1"/>
      <c r="J1142" s="1"/>
      <c r="K1142" s="1"/>
      <c r="L1142" s="1"/>
      <c r="M1142" s="1"/>
      <c r="N1142" s="1"/>
    </row>
    <row r="1143" spans="1:14" s="119" customFormat="1" ht="12.75" x14ac:dyDescent="0.2">
      <c r="A1143" s="114"/>
      <c r="B1143" s="208"/>
      <c r="C1143" s="165"/>
      <c r="D1143" s="166"/>
      <c r="E1143" s="209"/>
      <c r="F1143" s="90"/>
      <c r="H1143" s="120"/>
      <c r="I1143" s="1"/>
      <c r="J1143" s="1"/>
      <c r="K1143" s="1"/>
      <c r="L1143" s="1"/>
      <c r="M1143" s="1"/>
      <c r="N1143" s="1"/>
    </row>
    <row r="1144" spans="1:14" s="119" customFormat="1" ht="12.75" x14ac:dyDescent="0.2">
      <c r="A1144" s="114"/>
      <c r="B1144" s="208"/>
      <c r="C1144" s="165"/>
      <c r="D1144" s="166"/>
      <c r="E1144" s="209"/>
      <c r="F1144" s="90"/>
      <c r="H1144" s="120"/>
      <c r="I1144" s="1"/>
      <c r="J1144" s="1"/>
      <c r="K1144" s="1"/>
      <c r="L1144" s="1"/>
      <c r="M1144" s="1"/>
      <c r="N1144" s="1"/>
    </row>
    <row r="1145" spans="1:14" s="119" customFormat="1" ht="12.75" x14ac:dyDescent="0.2">
      <c r="A1145" s="114"/>
      <c r="B1145" s="208"/>
      <c r="C1145" s="165"/>
      <c r="D1145" s="166"/>
      <c r="E1145" s="209"/>
      <c r="F1145" s="90"/>
      <c r="H1145" s="120"/>
      <c r="I1145" s="1"/>
      <c r="J1145" s="1"/>
      <c r="K1145" s="1"/>
      <c r="L1145" s="1"/>
      <c r="M1145" s="1"/>
      <c r="N1145" s="1"/>
    </row>
    <row r="1146" spans="1:14" s="119" customFormat="1" ht="12.75" x14ac:dyDescent="0.2">
      <c r="A1146" s="114"/>
      <c r="B1146" s="208"/>
      <c r="C1146" s="165"/>
      <c r="D1146" s="166"/>
      <c r="E1146" s="209"/>
      <c r="F1146" s="90"/>
      <c r="H1146" s="120"/>
      <c r="I1146" s="1"/>
      <c r="J1146" s="1"/>
      <c r="K1146" s="1"/>
      <c r="L1146" s="1"/>
      <c r="M1146" s="1"/>
      <c r="N1146" s="1"/>
    </row>
    <row r="1147" spans="1:14" s="119" customFormat="1" ht="12.75" x14ac:dyDescent="0.2">
      <c r="A1147" s="114"/>
      <c r="B1147" s="208"/>
      <c r="C1147" s="165"/>
      <c r="D1147" s="166"/>
      <c r="E1147" s="209"/>
      <c r="F1147" s="90"/>
      <c r="H1147" s="120"/>
      <c r="I1147" s="1"/>
      <c r="J1147" s="1"/>
      <c r="K1147" s="1"/>
      <c r="L1147" s="1"/>
      <c r="M1147" s="1"/>
      <c r="N1147" s="1"/>
    </row>
    <row r="1148" spans="1:14" s="119" customFormat="1" ht="12.75" x14ac:dyDescent="0.2">
      <c r="A1148" s="114"/>
      <c r="B1148" s="208"/>
      <c r="C1148" s="165"/>
      <c r="D1148" s="166"/>
      <c r="E1148" s="209"/>
      <c r="F1148" s="90"/>
      <c r="H1148" s="120"/>
      <c r="I1148" s="1"/>
      <c r="J1148" s="1"/>
      <c r="K1148" s="1"/>
      <c r="L1148" s="1"/>
      <c r="M1148" s="1"/>
      <c r="N1148" s="1"/>
    </row>
    <row r="1149" spans="1:14" s="119" customFormat="1" ht="12.75" x14ac:dyDescent="0.2">
      <c r="A1149" s="114"/>
      <c r="B1149" s="208"/>
      <c r="C1149" s="165"/>
      <c r="D1149" s="166"/>
      <c r="E1149" s="209"/>
      <c r="F1149" s="90"/>
      <c r="H1149" s="120"/>
      <c r="I1149" s="1"/>
      <c r="J1149" s="1"/>
      <c r="K1149" s="1"/>
      <c r="L1149" s="1"/>
      <c r="M1149" s="1"/>
      <c r="N1149" s="1"/>
    </row>
    <row r="1150" spans="1:14" s="119" customFormat="1" ht="12.75" x14ac:dyDescent="0.2">
      <c r="A1150" s="114"/>
      <c r="B1150" s="208"/>
      <c r="C1150" s="165"/>
      <c r="D1150" s="166"/>
      <c r="E1150" s="209"/>
      <c r="F1150" s="90"/>
      <c r="H1150" s="120"/>
      <c r="I1150" s="1"/>
      <c r="J1150" s="1"/>
      <c r="K1150" s="1"/>
      <c r="L1150" s="1"/>
      <c r="M1150" s="1"/>
      <c r="N1150" s="1"/>
    </row>
    <row r="1151" spans="1:14" s="119" customFormat="1" ht="12.75" x14ac:dyDescent="0.2">
      <c r="A1151" s="114"/>
      <c r="B1151" s="208"/>
      <c r="C1151" s="165"/>
      <c r="D1151" s="166"/>
      <c r="E1151" s="209"/>
      <c r="F1151" s="90"/>
      <c r="H1151" s="120"/>
      <c r="I1151" s="1"/>
      <c r="J1151" s="1"/>
      <c r="K1151" s="1"/>
      <c r="L1151" s="1"/>
      <c r="M1151" s="1"/>
      <c r="N1151" s="1"/>
    </row>
    <row r="1152" spans="1:14" s="119" customFormat="1" ht="12.75" x14ac:dyDescent="0.2">
      <c r="A1152" s="114"/>
      <c r="B1152" s="208"/>
      <c r="C1152" s="165"/>
      <c r="D1152" s="166"/>
      <c r="E1152" s="209"/>
      <c r="F1152" s="90"/>
      <c r="H1152" s="120"/>
      <c r="I1152" s="1"/>
      <c r="J1152" s="1"/>
      <c r="K1152" s="1"/>
      <c r="L1152" s="1"/>
      <c r="M1152" s="1"/>
      <c r="N1152" s="1"/>
    </row>
    <row r="1153" spans="1:14" s="119" customFormat="1" ht="12.75" x14ac:dyDescent="0.2">
      <c r="A1153" s="114"/>
      <c r="B1153" s="208"/>
      <c r="C1153" s="165"/>
      <c r="D1153" s="166"/>
      <c r="E1153" s="209"/>
      <c r="F1153" s="90"/>
      <c r="H1153" s="120"/>
      <c r="I1153" s="1"/>
      <c r="J1153" s="1"/>
      <c r="K1153" s="1"/>
      <c r="L1153" s="1"/>
      <c r="M1153" s="1"/>
      <c r="N1153" s="1"/>
    </row>
    <row r="1154" spans="1:14" s="119" customFormat="1" ht="12.75" x14ac:dyDescent="0.2">
      <c r="A1154" s="114"/>
      <c r="B1154" s="208"/>
      <c r="C1154" s="165"/>
      <c r="D1154" s="166"/>
      <c r="E1154" s="209"/>
      <c r="F1154" s="90"/>
      <c r="H1154" s="120"/>
      <c r="I1154" s="1"/>
      <c r="J1154" s="1"/>
      <c r="K1154" s="1"/>
      <c r="L1154" s="1"/>
      <c r="M1154" s="1"/>
      <c r="N1154" s="1"/>
    </row>
    <row r="1155" spans="1:14" s="119" customFormat="1" ht="12.75" x14ac:dyDescent="0.2">
      <c r="A1155" s="114"/>
      <c r="B1155" s="208"/>
      <c r="C1155" s="165"/>
      <c r="D1155" s="166"/>
      <c r="E1155" s="209"/>
      <c r="F1155" s="90"/>
      <c r="H1155" s="120"/>
      <c r="I1155" s="1"/>
      <c r="J1155" s="1"/>
      <c r="K1155" s="1"/>
      <c r="L1155" s="1"/>
      <c r="M1155" s="1"/>
      <c r="N1155" s="1"/>
    </row>
    <row r="1156" spans="1:14" s="119" customFormat="1" ht="12.75" x14ac:dyDescent="0.2">
      <c r="A1156" s="114"/>
      <c r="B1156" s="208"/>
      <c r="C1156" s="165"/>
      <c r="D1156" s="166"/>
      <c r="E1156" s="209"/>
      <c r="F1156" s="90"/>
      <c r="H1156" s="120"/>
      <c r="I1156" s="1"/>
      <c r="J1156" s="1"/>
      <c r="K1156" s="1"/>
      <c r="L1156" s="1"/>
      <c r="M1156" s="1"/>
      <c r="N1156" s="1"/>
    </row>
    <row r="1157" spans="1:14" s="119" customFormat="1" ht="12.75" x14ac:dyDescent="0.2">
      <c r="A1157" s="114"/>
      <c r="B1157" s="208"/>
      <c r="C1157" s="165"/>
      <c r="D1157" s="166"/>
      <c r="E1157" s="209"/>
      <c r="F1157" s="90"/>
      <c r="H1157" s="120"/>
      <c r="I1157" s="1"/>
      <c r="J1157" s="1"/>
      <c r="K1157" s="1"/>
      <c r="L1157" s="1"/>
      <c r="M1157" s="1"/>
      <c r="N1157" s="1"/>
    </row>
    <row r="1158" spans="1:14" s="119" customFormat="1" ht="12.75" x14ac:dyDescent="0.2">
      <c r="A1158" s="114"/>
      <c r="B1158" s="208"/>
      <c r="C1158" s="165"/>
      <c r="D1158" s="166"/>
      <c r="E1158" s="209"/>
      <c r="F1158" s="90"/>
      <c r="H1158" s="120"/>
      <c r="I1158" s="1"/>
      <c r="J1158" s="1"/>
      <c r="K1158" s="1"/>
      <c r="L1158" s="1"/>
      <c r="M1158" s="1"/>
      <c r="N1158" s="1"/>
    </row>
    <row r="1159" spans="1:14" s="119" customFormat="1" ht="12.75" x14ac:dyDescent="0.2">
      <c r="A1159" s="114"/>
      <c r="B1159" s="208"/>
      <c r="C1159" s="165"/>
      <c r="D1159" s="166"/>
      <c r="E1159" s="209"/>
      <c r="F1159" s="90"/>
      <c r="H1159" s="120"/>
      <c r="I1159" s="1"/>
      <c r="J1159" s="1"/>
      <c r="K1159" s="1"/>
      <c r="L1159" s="1"/>
      <c r="M1159" s="1"/>
      <c r="N1159" s="1"/>
    </row>
    <row r="1160" spans="1:14" s="119" customFormat="1" ht="12.75" x14ac:dyDescent="0.2">
      <c r="A1160" s="114"/>
      <c r="B1160" s="208"/>
      <c r="C1160" s="165"/>
      <c r="D1160" s="166"/>
      <c r="E1160" s="209"/>
      <c r="F1160" s="90"/>
      <c r="H1160" s="120"/>
      <c r="I1160" s="1"/>
      <c r="J1160" s="1"/>
      <c r="K1160" s="1"/>
      <c r="L1160" s="1"/>
      <c r="M1160" s="1"/>
      <c r="N1160" s="1"/>
    </row>
    <row r="1161" spans="1:14" s="119" customFormat="1" ht="12.75" x14ac:dyDescent="0.2">
      <c r="A1161" s="114"/>
      <c r="B1161" s="208"/>
      <c r="C1161" s="165"/>
      <c r="D1161" s="166"/>
      <c r="E1161" s="209"/>
      <c r="F1161" s="90"/>
      <c r="H1161" s="120"/>
      <c r="I1161" s="1"/>
      <c r="J1161" s="1"/>
      <c r="K1161" s="1"/>
      <c r="L1161" s="1"/>
      <c r="M1161" s="1"/>
      <c r="N1161" s="1"/>
    </row>
    <row r="1162" spans="1:14" s="119" customFormat="1" ht="12.75" x14ac:dyDescent="0.2">
      <c r="A1162" s="114"/>
      <c r="B1162" s="208"/>
      <c r="C1162" s="165"/>
      <c r="D1162" s="166"/>
      <c r="E1162" s="209"/>
      <c r="F1162" s="90"/>
      <c r="H1162" s="120"/>
      <c r="I1162" s="1"/>
      <c r="J1162" s="1"/>
      <c r="K1162" s="1"/>
      <c r="L1162" s="1"/>
      <c r="M1162" s="1"/>
      <c r="N1162" s="1"/>
    </row>
    <row r="1163" spans="1:14" s="119" customFormat="1" ht="12.75" x14ac:dyDescent="0.2">
      <c r="A1163" s="114"/>
      <c r="B1163" s="208"/>
      <c r="C1163" s="165"/>
      <c r="D1163" s="166"/>
      <c r="E1163" s="209"/>
      <c r="F1163" s="90"/>
      <c r="H1163" s="120"/>
      <c r="I1163" s="1"/>
      <c r="J1163" s="1"/>
      <c r="K1163" s="1"/>
      <c r="L1163" s="1"/>
      <c r="M1163" s="1"/>
      <c r="N1163" s="1"/>
    </row>
    <row r="1164" spans="1:14" s="119" customFormat="1" ht="12.75" x14ac:dyDescent="0.2">
      <c r="A1164" s="114"/>
      <c r="B1164" s="208"/>
      <c r="C1164" s="165"/>
      <c r="D1164" s="166"/>
      <c r="E1164" s="209"/>
      <c r="F1164" s="90"/>
      <c r="H1164" s="120"/>
      <c r="I1164" s="1"/>
      <c r="J1164" s="1"/>
      <c r="K1164" s="1"/>
      <c r="L1164" s="1"/>
      <c r="M1164" s="1"/>
      <c r="N1164" s="1"/>
    </row>
    <row r="1165" spans="1:14" s="119" customFormat="1" ht="12.75" x14ac:dyDescent="0.2">
      <c r="A1165" s="114"/>
      <c r="B1165" s="208"/>
      <c r="C1165" s="165"/>
      <c r="D1165" s="166"/>
      <c r="E1165" s="209"/>
      <c r="F1165" s="90"/>
      <c r="H1165" s="120"/>
      <c r="I1165" s="1"/>
      <c r="J1165" s="1"/>
      <c r="K1165" s="1"/>
      <c r="L1165" s="1"/>
      <c r="M1165" s="1"/>
      <c r="N1165" s="1"/>
    </row>
    <row r="1166" spans="1:14" s="119" customFormat="1" ht="12.75" x14ac:dyDescent="0.2">
      <c r="A1166" s="114"/>
      <c r="B1166" s="208"/>
      <c r="C1166" s="165"/>
      <c r="D1166" s="166"/>
      <c r="E1166" s="209"/>
      <c r="F1166" s="90"/>
      <c r="H1166" s="120"/>
      <c r="I1166" s="1"/>
      <c r="J1166" s="1"/>
      <c r="K1166" s="1"/>
      <c r="L1166" s="1"/>
      <c r="M1166" s="1"/>
      <c r="N1166" s="1"/>
    </row>
    <row r="1167" spans="1:14" s="119" customFormat="1" ht="12.75" x14ac:dyDescent="0.2">
      <c r="A1167" s="114"/>
      <c r="B1167" s="208"/>
      <c r="C1167" s="165"/>
      <c r="D1167" s="166"/>
      <c r="E1167" s="209"/>
      <c r="F1167" s="90"/>
      <c r="H1167" s="120"/>
      <c r="I1167" s="1"/>
      <c r="J1167" s="1"/>
      <c r="K1167" s="1"/>
      <c r="L1167" s="1"/>
      <c r="M1167" s="1"/>
      <c r="N1167" s="1"/>
    </row>
    <row r="1168" spans="1:14" s="119" customFormat="1" ht="12.75" x14ac:dyDescent="0.2">
      <c r="A1168" s="114"/>
      <c r="B1168" s="208"/>
      <c r="C1168" s="165"/>
      <c r="D1168" s="166"/>
      <c r="E1168" s="209"/>
      <c r="F1168" s="90"/>
      <c r="H1168" s="120"/>
      <c r="I1168" s="1"/>
      <c r="J1168" s="1"/>
      <c r="K1168" s="1"/>
      <c r="L1168" s="1"/>
      <c r="M1168" s="1"/>
      <c r="N1168" s="1"/>
    </row>
    <row r="1169" spans="1:14" s="119" customFormat="1" ht="12.75" x14ac:dyDescent="0.2">
      <c r="A1169" s="114"/>
      <c r="B1169" s="208"/>
      <c r="C1169" s="165"/>
      <c r="D1169" s="166"/>
      <c r="E1169" s="209"/>
      <c r="F1169" s="90"/>
      <c r="H1169" s="120"/>
      <c r="I1169" s="1"/>
      <c r="J1169" s="1"/>
      <c r="K1169" s="1"/>
      <c r="L1169" s="1"/>
      <c r="M1169" s="1"/>
      <c r="N1169" s="1"/>
    </row>
    <row r="1170" spans="1:14" s="119" customFormat="1" ht="12.75" x14ac:dyDescent="0.2">
      <c r="A1170" s="114"/>
      <c r="B1170" s="208"/>
      <c r="C1170" s="165"/>
      <c r="D1170" s="166"/>
      <c r="E1170" s="209"/>
      <c r="F1170" s="90"/>
      <c r="H1170" s="120"/>
      <c r="I1170" s="1"/>
      <c r="J1170" s="1"/>
      <c r="K1170" s="1"/>
      <c r="L1170" s="1"/>
      <c r="M1170" s="1"/>
      <c r="N1170" s="1"/>
    </row>
    <row r="1171" spans="1:14" s="119" customFormat="1" ht="12.75" x14ac:dyDescent="0.2">
      <c r="A1171" s="114"/>
      <c r="B1171" s="208"/>
      <c r="C1171" s="165"/>
      <c r="D1171" s="166"/>
      <c r="E1171" s="209"/>
      <c r="F1171" s="90"/>
      <c r="H1171" s="120"/>
      <c r="I1171" s="1"/>
      <c r="J1171" s="1"/>
      <c r="K1171" s="1"/>
      <c r="L1171" s="1"/>
      <c r="M1171" s="1"/>
      <c r="N1171" s="1"/>
    </row>
    <row r="1172" spans="1:14" s="119" customFormat="1" ht="12.75" x14ac:dyDescent="0.2">
      <c r="A1172" s="114"/>
      <c r="B1172" s="208"/>
      <c r="C1172" s="165"/>
      <c r="D1172" s="166"/>
      <c r="E1172" s="209"/>
      <c r="F1172" s="90"/>
      <c r="H1172" s="120"/>
      <c r="I1172" s="1"/>
      <c r="J1172" s="1"/>
      <c r="K1172" s="1"/>
      <c r="L1172" s="1"/>
      <c r="M1172" s="1"/>
      <c r="N1172" s="1"/>
    </row>
    <row r="1173" spans="1:14" s="119" customFormat="1" ht="12.75" x14ac:dyDescent="0.2">
      <c r="A1173" s="114"/>
      <c r="B1173" s="208"/>
      <c r="C1173" s="165"/>
      <c r="D1173" s="166"/>
      <c r="E1173" s="209"/>
      <c r="F1173" s="90"/>
      <c r="H1173" s="120"/>
      <c r="I1173" s="1"/>
      <c r="J1173" s="1"/>
      <c r="K1173" s="1"/>
      <c r="L1173" s="1"/>
      <c r="M1173" s="1"/>
      <c r="N1173" s="1"/>
    </row>
    <row r="1174" spans="1:14" s="119" customFormat="1" ht="12.75" x14ac:dyDescent="0.2">
      <c r="A1174" s="114"/>
      <c r="B1174" s="208"/>
      <c r="C1174" s="165"/>
      <c r="D1174" s="166"/>
      <c r="E1174" s="209"/>
      <c r="F1174" s="90"/>
      <c r="H1174" s="120"/>
      <c r="I1174" s="1"/>
      <c r="J1174" s="1"/>
      <c r="K1174" s="1"/>
      <c r="L1174" s="1"/>
      <c r="M1174" s="1"/>
      <c r="N1174" s="1"/>
    </row>
    <row r="1175" spans="1:14" s="119" customFormat="1" ht="12.75" x14ac:dyDescent="0.2">
      <c r="A1175" s="114"/>
      <c r="B1175" s="208"/>
      <c r="C1175" s="165"/>
      <c r="D1175" s="166"/>
      <c r="E1175" s="209"/>
      <c r="F1175" s="90"/>
      <c r="H1175" s="120"/>
      <c r="I1175" s="1"/>
      <c r="J1175" s="1"/>
      <c r="K1175" s="1"/>
      <c r="L1175" s="1"/>
      <c r="M1175" s="1"/>
      <c r="N1175" s="1"/>
    </row>
    <row r="1176" spans="1:14" s="119" customFormat="1" ht="12.75" x14ac:dyDescent="0.2">
      <c r="A1176" s="114"/>
      <c r="B1176" s="208"/>
      <c r="C1176" s="165"/>
      <c r="D1176" s="166"/>
      <c r="E1176" s="209"/>
      <c r="F1176" s="90"/>
      <c r="H1176" s="120"/>
      <c r="I1176" s="1"/>
      <c r="J1176" s="1"/>
      <c r="K1176" s="1"/>
      <c r="L1176" s="1"/>
      <c r="M1176" s="1"/>
      <c r="N1176" s="1"/>
    </row>
    <row r="1177" spans="1:14" s="119" customFormat="1" ht="12.75" x14ac:dyDescent="0.2">
      <c r="A1177" s="114"/>
      <c r="B1177" s="208"/>
      <c r="C1177" s="165"/>
      <c r="D1177" s="166"/>
      <c r="E1177" s="209"/>
      <c r="F1177" s="90"/>
      <c r="H1177" s="120"/>
      <c r="I1177" s="1"/>
      <c r="J1177" s="1"/>
      <c r="K1177" s="1"/>
      <c r="L1177" s="1"/>
      <c r="M1177" s="1"/>
      <c r="N1177" s="1"/>
    </row>
    <row r="1178" spans="1:14" s="119" customFormat="1" ht="12.75" x14ac:dyDescent="0.2">
      <c r="A1178" s="114"/>
      <c r="B1178" s="208"/>
      <c r="C1178" s="165"/>
      <c r="D1178" s="166"/>
      <c r="E1178" s="209"/>
      <c r="F1178" s="90"/>
      <c r="H1178" s="120"/>
      <c r="I1178" s="1"/>
      <c r="J1178" s="1"/>
      <c r="K1178" s="1"/>
      <c r="L1178" s="1"/>
      <c r="M1178" s="1"/>
      <c r="N1178" s="1"/>
    </row>
    <row r="1179" spans="1:14" s="119" customFormat="1" ht="12.75" x14ac:dyDescent="0.2">
      <c r="A1179" s="114"/>
      <c r="B1179" s="208"/>
      <c r="C1179" s="165"/>
      <c r="D1179" s="166"/>
      <c r="E1179" s="209"/>
      <c r="F1179" s="90"/>
      <c r="H1179" s="120"/>
      <c r="I1179" s="1"/>
      <c r="J1179" s="1"/>
      <c r="K1179" s="1"/>
      <c r="L1179" s="1"/>
      <c r="M1179" s="1"/>
      <c r="N1179" s="1"/>
    </row>
    <row r="1180" spans="1:14" s="119" customFormat="1" ht="12.75" x14ac:dyDescent="0.2">
      <c r="A1180" s="114"/>
      <c r="B1180" s="208"/>
      <c r="C1180" s="165"/>
      <c r="D1180" s="166"/>
      <c r="E1180" s="209"/>
      <c r="F1180" s="90"/>
      <c r="H1180" s="120"/>
      <c r="I1180" s="1"/>
      <c r="J1180" s="1"/>
      <c r="K1180" s="1"/>
      <c r="L1180" s="1"/>
      <c r="M1180" s="1"/>
      <c r="N1180" s="1"/>
    </row>
    <row r="1181" spans="1:14" s="119" customFormat="1" ht="12.75" x14ac:dyDescent="0.2">
      <c r="A1181" s="114"/>
      <c r="B1181" s="208"/>
      <c r="C1181" s="165"/>
      <c r="D1181" s="166"/>
      <c r="E1181" s="209"/>
      <c r="F1181" s="90"/>
      <c r="H1181" s="120"/>
      <c r="I1181" s="1"/>
      <c r="J1181" s="1"/>
      <c r="K1181" s="1"/>
      <c r="L1181" s="1"/>
      <c r="M1181" s="1"/>
      <c r="N1181" s="1"/>
    </row>
    <row r="1182" spans="1:14" s="119" customFormat="1" ht="12.75" x14ac:dyDescent="0.2">
      <c r="A1182" s="114"/>
      <c r="B1182" s="208"/>
      <c r="C1182" s="165"/>
      <c r="D1182" s="166"/>
      <c r="E1182" s="209"/>
      <c r="F1182" s="90"/>
      <c r="H1182" s="120"/>
      <c r="I1182" s="1"/>
      <c r="J1182" s="1"/>
      <c r="K1182" s="1"/>
      <c r="L1182" s="1"/>
      <c r="M1182" s="1"/>
      <c r="N1182" s="1"/>
    </row>
    <row r="1183" spans="1:14" s="119" customFormat="1" ht="12.75" x14ac:dyDescent="0.2">
      <c r="A1183" s="114"/>
      <c r="B1183" s="208"/>
      <c r="C1183" s="165"/>
      <c r="D1183" s="166"/>
      <c r="E1183" s="209"/>
      <c r="F1183" s="90"/>
      <c r="H1183" s="120"/>
      <c r="I1183" s="1"/>
      <c r="J1183" s="1"/>
      <c r="K1183" s="1"/>
      <c r="L1183" s="1"/>
      <c r="M1183" s="1"/>
      <c r="N1183" s="1"/>
    </row>
    <row r="1184" spans="1:14" s="119" customFormat="1" ht="12.75" x14ac:dyDescent="0.2">
      <c r="A1184" s="114"/>
      <c r="B1184" s="208"/>
      <c r="C1184" s="165"/>
      <c r="D1184" s="166"/>
      <c r="E1184" s="209"/>
      <c r="F1184" s="90"/>
      <c r="H1184" s="120"/>
      <c r="I1184" s="1"/>
      <c r="J1184" s="1"/>
      <c r="K1184" s="1"/>
      <c r="L1184" s="1"/>
      <c r="M1184" s="1"/>
      <c r="N1184" s="1"/>
    </row>
    <row r="1185" spans="1:14" s="119" customFormat="1" ht="12.75" x14ac:dyDescent="0.2">
      <c r="A1185" s="114"/>
      <c r="B1185" s="208"/>
      <c r="C1185" s="165"/>
      <c r="D1185" s="166"/>
      <c r="E1185" s="209"/>
      <c r="F1185" s="90"/>
      <c r="H1185" s="120"/>
      <c r="I1185" s="1"/>
      <c r="J1185" s="1"/>
      <c r="K1185" s="1"/>
      <c r="L1185" s="1"/>
      <c r="M1185" s="1"/>
      <c r="N1185" s="1"/>
    </row>
    <row r="1186" spans="1:14" s="119" customFormat="1" ht="12.75" x14ac:dyDescent="0.2">
      <c r="A1186" s="114"/>
      <c r="B1186" s="208"/>
      <c r="C1186" s="165"/>
      <c r="D1186" s="166"/>
      <c r="E1186" s="209"/>
      <c r="F1186" s="90"/>
      <c r="H1186" s="120"/>
      <c r="I1186" s="1"/>
      <c r="J1186" s="1"/>
      <c r="K1186" s="1"/>
      <c r="L1186" s="1"/>
      <c r="M1186" s="1"/>
      <c r="N1186" s="1"/>
    </row>
    <row r="1187" spans="1:14" s="119" customFormat="1" ht="12.75" x14ac:dyDescent="0.2">
      <c r="A1187" s="114"/>
      <c r="B1187" s="208"/>
      <c r="C1187" s="165"/>
      <c r="D1187" s="166"/>
      <c r="E1187" s="209"/>
      <c r="F1187" s="90"/>
      <c r="H1187" s="120"/>
      <c r="I1187" s="1"/>
      <c r="J1187" s="1"/>
      <c r="K1187" s="1"/>
      <c r="L1187" s="1"/>
      <c r="M1187" s="1"/>
      <c r="N1187" s="1"/>
    </row>
    <row r="1188" spans="1:14" s="119" customFormat="1" ht="12.75" x14ac:dyDescent="0.2">
      <c r="A1188" s="114"/>
      <c r="B1188" s="208"/>
      <c r="C1188" s="165"/>
      <c r="D1188" s="166"/>
      <c r="E1188" s="209"/>
      <c r="F1188" s="90"/>
      <c r="H1188" s="120"/>
      <c r="I1188" s="1"/>
      <c r="J1188" s="1"/>
      <c r="K1188" s="1"/>
      <c r="L1188" s="1"/>
      <c r="M1188" s="1"/>
      <c r="N1188" s="1"/>
    </row>
    <row r="1189" spans="1:14" s="119" customFormat="1" ht="12.75" x14ac:dyDescent="0.2">
      <c r="A1189" s="114"/>
      <c r="B1189" s="208"/>
      <c r="C1189" s="165"/>
      <c r="D1189" s="166"/>
      <c r="E1189" s="209"/>
      <c r="F1189" s="90"/>
      <c r="H1189" s="120"/>
      <c r="I1189" s="1"/>
      <c r="J1189" s="1"/>
      <c r="K1189" s="1"/>
      <c r="L1189" s="1"/>
      <c r="M1189" s="1"/>
      <c r="N1189" s="1"/>
    </row>
    <row r="1190" spans="1:14" s="119" customFormat="1" ht="12.75" x14ac:dyDescent="0.2">
      <c r="A1190" s="114"/>
      <c r="B1190" s="208"/>
      <c r="C1190" s="165"/>
      <c r="D1190" s="166"/>
      <c r="E1190" s="209"/>
      <c r="F1190" s="90"/>
      <c r="H1190" s="120"/>
      <c r="I1190" s="1"/>
      <c r="J1190" s="1"/>
      <c r="K1190" s="1"/>
      <c r="L1190" s="1"/>
      <c r="M1190" s="1"/>
      <c r="N1190" s="1"/>
    </row>
    <row r="1191" spans="1:14" s="119" customFormat="1" ht="12.75" x14ac:dyDescent="0.2">
      <c r="A1191" s="114"/>
      <c r="B1191" s="208"/>
      <c r="C1191" s="165"/>
      <c r="D1191" s="166"/>
      <c r="E1191" s="209"/>
      <c r="F1191" s="90"/>
      <c r="H1191" s="120"/>
      <c r="I1191" s="1"/>
      <c r="J1191" s="1"/>
      <c r="K1191" s="1"/>
      <c r="L1191" s="1"/>
      <c r="M1191" s="1"/>
      <c r="N1191" s="1"/>
    </row>
    <row r="1192" spans="1:14" s="119" customFormat="1" ht="12.75" x14ac:dyDescent="0.2">
      <c r="A1192" s="114"/>
      <c r="B1192" s="208"/>
      <c r="C1192" s="165"/>
      <c r="D1192" s="166"/>
      <c r="E1192" s="209"/>
      <c r="F1192" s="90"/>
      <c r="H1192" s="120"/>
      <c r="I1192" s="1"/>
      <c r="J1192" s="1"/>
      <c r="K1192" s="1"/>
      <c r="L1192" s="1"/>
      <c r="M1192" s="1"/>
      <c r="N1192" s="1"/>
    </row>
    <row r="1193" spans="1:14" s="119" customFormat="1" ht="12.75" x14ac:dyDescent="0.2">
      <c r="A1193" s="114"/>
      <c r="B1193" s="208"/>
      <c r="C1193" s="165"/>
      <c r="D1193" s="166"/>
      <c r="E1193" s="209"/>
      <c r="F1193" s="90"/>
      <c r="H1193" s="120"/>
      <c r="I1193" s="1"/>
      <c r="J1193" s="1"/>
      <c r="K1193" s="1"/>
      <c r="L1193" s="1"/>
      <c r="M1193" s="1"/>
      <c r="N1193" s="1"/>
    </row>
    <row r="1194" spans="1:14" s="119" customFormat="1" ht="12.75" x14ac:dyDescent="0.2">
      <c r="A1194" s="114"/>
      <c r="B1194" s="208"/>
      <c r="C1194" s="165"/>
      <c r="D1194" s="166"/>
      <c r="E1194" s="209"/>
      <c r="F1194" s="90"/>
      <c r="H1194" s="120"/>
      <c r="I1194" s="1"/>
      <c r="J1194" s="1"/>
      <c r="K1194" s="1"/>
      <c r="L1194" s="1"/>
      <c r="M1194" s="1"/>
      <c r="N1194" s="1"/>
    </row>
    <row r="1195" spans="1:14" s="119" customFormat="1" ht="12.75" x14ac:dyDescent="0.2">
      <c r="A1195" s="114"/>
      <c r="B1195" s="208"/>
      <c r="C1195" s="165"/>
      <c r="D1195" s="166"/>
      <c r="E1195" s="209"/>
      <c r="F1195" s="90"/>
      <c r="H1195" s="120"/>
      <c r="I1195" s="1"/>
      <c r="J1195" s="1"/>
      <c r="K1195" s="1"/>
      <c r="L1195" s="1"/>
      <c r="M1195" s="1"/>
      <c r="N1195" s="1"/>
    </row>
    <row r="1196" spans="1:14" s="119" customFormat="1" ht="12.75" x14ac:dyDescent="0.2">
      <c r="A1196" s="114"/>
      <c r="B1196" s="208"/>
      <c r="C1196" s="165"/>
      <c r="D1196" s="166"/>
      <c r="E1196" s="209"/>
      <c r="F1196" s="90"/>
      <c r="H1196" s="120"/>
      <c r="I1196" s="1"/>
      <c r="J1196" s="1"/>
      <c r="K1196" s="1"/>
      <c r="L1196" s="1"/>
      <c r="M1196" s="1"/>
      <c r="N1196" s="1"/>
    </row>
    <row r="1197" spans="1:14" s="119" customFormat="1" ht="12.75" x14ac:dyDescent="0.2">
      <c r="A1197" s="114"/>
      <c r="B1197" s="208"/>
      <c r="C1197" s="165"/>
      <c r="D1197" s="166"/>
      <c r="E1197" s="209"/>
      <c r="F1197" s="90"/>
      <c r="H1197" s="120"/>
      <c r="I1197" s="1"/>
      <c r="J1197" s="1"/>
      <c r="K1197" s="1"/>
      <c r="L1197" s="1"/>
      <c r="M1197" s="1"/>
      <c r="N1197" s="1"/>
    </row>
    <row r="1198" spans="1:14" s="119" customFormat="1" ht="12.75" x14ac:dyDescent="0.2">
      <c r="A1198" s="114"/>
      <c r="B1198" s="208"/>
      <c r="C1198" s="165"/>
      <c r="D1198" s="166"/>
      <c r="E1198" s="209"/>
      <c r="F1198" s="90"/>
      <c r="H1198" s="120"/>
      <c r="I1198" s="1"/>
      <c r="J1198" s="1"/>
      <c r="K1198" s="1"/>
      <c r="L1198" s="1"/>
      <c r="M1198" s="1"/>
      <c r="N1198" s="1"/>
    </row>
    <row r="1199" spans="1:14" s="119" customFormat="1" ht="12.75" x14ac:dyDescent="0.2">
      <c r="A1199" s="114"/>
      <c r="B1199" s="208"/>
      <c r="C1199" s="165"/>
      <c r="D1199" s="166"/>
      <c r="E1199" s="209"/>
      <c r="F1199" s="90"/>
      <c r="H1199" s="120"/>
      <c r="I1199" s="1"/>
      <c r="J1199" s="1"/>
      <c r="K1199" s="1"/>
      <c r="L1199" s="1"/>
      <c r="M1199" s="1"/>
      <c r="N1199" s="1"/>
    </row>
    <row r="1200" spans="1:14" s="119" customFormat="1" ht="12.75" x14ac:dyDescent="0.2">
      <c r="A1200" s="114"/>
      <c r="B1200" s="208"/>
      <c r="C1200" s="165"/>
      <c r="D1200" s="166"/>
      <c r="E1200" s="209"/>
      <c r="F1200" s="90"/>
      <c r="H1200" s="120"/>
      <c r="I1200" s="1"/>
      <c r="J1200" s="1"/>
      <c r="K1200" s="1"/>
      <c r="L1200" s="1"/>
      <c r="M1200" s="1"/>
      <c r="N1200" s="1"/>
    </row>
    <row r="1201" spans="1:14" s="119" customFormat="1" ht="12.75" x14ac:dyDescent="0.2">
      <c r="A1201" s="114"/>
      <c r="B1201" s="208"/>
      <c r="C1201" s="165"/>
      <c r="D1201" s="166"/>
      <c r="E1201" s="209"/>
      <c r="F1201" s="90"/>
      <c r="H1201" s="120"/>
      <c r="I1201" s="1"/>
      <c r="J1201" s="1"/>
      <c r="K1201" s="1"/>
      <c r="L1201" s="1"/>
      <c r="M1201" s="1"/>
      <c r="N1201" s="1"/>
    </row>
    <row r="1202" spans="1:14" s="119" customFormat="1" ht="12.75" x14ac:dyDescent="0.2">
      <c r="A1202" s="114"/>
      <c r="B1202" s="208"/>
      <c r="C1202" s="165"/>
      <c r="D1202" s="166"/>
      <c r="E1202" s="209"/>
      <c r="F1202" s="90"/>
      <c r="H1202" s="120"/>
      <c r="I1202" s="1"/>
      <c r="J1202" s="1"/>
      <c r="K1202" s="1"/>
      <c r="L1202" s="1"/>
      <c r="M1202" s="1"/>
      <c r="N1202" s="1"/>
    </row>
    <row r="1203" spans="1:14" s="119" customFormat="1" ht="12.75" x14ac:dyDescent="0.2">
      <c r="A1203" s="114"/>
      <c r="B1203" s="208"/>
      <c r="C1203" s="165"/>
      <c r="D1203" s="166"/>
      <c r="E1203" s="209"/>
      <c r="F1203" s="90"/>
      <c r="H1203" s="120"/>
      <c r="I1203" s="1"/>
      <c r="J1203" s="1"/>
      <c r="K1203" s="1"/>
      <c r="L1203" s="1"/>
      <c r="M1203" s="1"/>
      <c r="N1203" s="1"/>
    </row>
    <row r="1204" spans="1:14" s="119" customFormat="1" ht="12.75" x14ac:dyDescent="0.2">
      <c r="A1204" s="114"/>
      <c r="B1204" s="208"/>
      <c r="C1204" s="165"/>
      <c r="D1204" s="166"/>
      <c r="E1204" s="209"/>
      <c r="F1204" s="90"/>
      <c r="H1204" s="120"/>
      <c r="I1204" s="1"/>
      <c r="J1204" s="1"/>
      <c r="K1204" s="1"/>
      <c r="L1204" s="1"/>
      <c r="M1204" s="1"/>
      <c r="N1204" s="1"/>
    </row>
    <row r="1205" spans="1:14" s="119" customFormat="1" ht="12.75" x14ac:dyDescent="0.2">
      <c r="A1205" s="114"/>
      <c r="B1205" s="208"/>
      <c r="C1205" s="165"/>
      <c r="D1205" s="166"/>
      <c r="E1205" s="209"/>
      <c r="F1205" s="90"/>
      <c r="H1205" s="120"/>
      <c r="I1205" s="1"/>
      <c r="J1205" s="1"/>
      <c r="K1205" s="1"/>
      <c r="L1205" s="1"/>
      <c r="M1205" s="1"/>
      <c r="N1205" s="1"/>
    </row>
    <row r="1206" spans="1:14" s="119" customFormat="1" ht="12.75" x14ac:dyDescent="0.2">
      <c r="A1206" s="114"/>
      <c r="B1206" s="208"/>
      <c r="C1206" s="165"/>
      <c r="D1206" s="166"/>
      <c r="E1206" s="209"/>
      <c r="F1206" s="90"/>
      <c r="H1206" s="120"/>
      <c r="I1206" s="1"/>
      <c r="J1206" s="1"/>
      <c r="K1206" s="1"/>
      <c r="L1206" s="1"/>
      <c r="M1206" s="1"/>
      <c r="N1206" s="1"/>
    </row>
    <row r="1207" spans="1:14" s="119" customFormat="1" ht="12.75" x14ac:dyDescent="0.2">
      <c r="A1207" s="114"/>
      <c r="B1207" s="208"/>
      <c r="C1207" s="165"/>
      <c r="D1207" s="166"/>
      <c r="E1207" s="209"/>
      <c r="F1207" s="90"/>
      <c r="H1207" s="120"/>
      <c r="I1207" s="1"/>
      <c r="J1207" s="1"/>
      <c r="K1207" s="1"/>
      <c r="L1207" s="1"/>
      <c r="M1207" s="1"/>
      <c r="N1207" s="1"/>
    </row>
    <row r="1208" spans="1:14" s="119" customFormat="1" ht="12.75" x14ac:dyDescent="0.2">
      <c r="A1208" s="114"/>
      <c r="B1208" s="208"/>
      <c r="C1208" s="165"/>
      <c r="D1208" s="166"/>
      <c r="E1208" s="209"/>
      <c r="F1208" s="90"/>
      <c r="H1208" s="120"/>
      <c r="I1208" s="1"/>
      <c r="J1208" s="1"/>
      <c r="K1208" s="1"/>
      <c r="L1208" s="1"/>
      <c r="M1208" s="1"/>
      <c r="N1208" s="1"/>
    </row>
    <row r="1209" spans="1:14" s="119" customFormat="1" ht="12.75" x14ac:dyDescent="0.2">
      <c r="A1209" s="114"/>
      <c r="B1209" s="208"/>
      <c r="C1209" s="165"/>
      <c r="D1209" s="166"/>
      <c r="E1209" s="209"/>
      <c r="F1209" s="90"/>
      <c r="H1209" s="120"/>
      <c r="I1209" s="1"/>
      <c r="J1209" s="1"/>
      <c r="K1209" s="1"/>
      <c r="L1209" s="1"/>
      <c r="M1209" s="1"/>
      <c r="N1209" s="1"/>
    </row>
    <row r="1210" spans="1:14" s="119" customFormat="1" ht="12.75" x14ac:dyDescent="0.2">
      <c r="A1210" s="114"/>
      <c r="B1210" s="208"/>
      <c r="C1210" s="165"/>
      <c r="D1210" s="166"/>
      <c r="E1210" s="209"/>
      <c r="F1210" s="90"/>
      <c r="H1210" s="120"/>
      <c r="I1210" s="1"/>
      <c r="J1210" s="1"/>
      <c r="K1210" s="1"/>
      <c r="L1210" s="1"/>
      <c r="M1210" s="1"/>
      <c r="N1210" s="1"/>
    </row>
    <row r="1211" spans="1:14" s="119" customFormat="1" ht="12.75" x14ac:dyDescent="0.2">
      <c r="A1211" s="114"/>
      <c r="B1211" s="208"/>
      <c r="C1211" s="165"/>
      <c r="D1211" s="166"/>
      <c r="E1211" s="209"/>
      <c r="F1211" s="90"/>
      <c r="H1211" s="120"/>
      <c r="I1211" s="1"/>
      <c r="J1211" s="1"/>
      <c r="K1211" s="1"/>
      <c r="L1211" s="1"/>
      <c r="M1211" s="1"/>
      <c r="N1211" s="1"/>
    </row>
    <row r="1212" spans="1:14" s="119" customFormat="1" ht="12.75" x14ac:dyDescent="0.2">
      <c r="A1212" s="114"/>
      <c r="B1212" s="208"/>
      <c r="C1212" s="165"/>
      <c r="D1212" s="166"/>
      <c r="E1212" s="209"/>
      <c r="F1212" s="90"/>
      <c r="H1212" s="120"/>
      <c r="I1212" s="1"/>
      <c r="J1212" s="1"/>
      <c r="K1212" s="1"/>
      <c r="L1212" s="1"/>
      <c r="M1212" s="1"/>
      <c r="N1212" s="1"/>
    </row>
    <row r="1213" spans="1:14" s="119" customFormat="1" ht="12.75" x14ac:dyDescent="0.2">
      <c r="A1213" s="114"/>
      <c r="B1213" s="208"/>
      <c r="C1213" s="165"/>
      <c r="D1213" s="166"/>
      <c r="E1213" s="209"/>
      <c r="F1213" s="90"/>
      <c r="H1213" s="120"/>
      <c r="I1213" s="1"/>
      <c r="J1213" s="1"/>
      <c r="K1213" s="1"/>
      <c r="L1213" s="1"/>
      <c r="M1213" s="1"/>
      <c r="N1213" s="1"/>
    </row>
    <row r="1214" spans="1:14" s="119" customFormat="1" ht="12.75" x14ac:dyDescent="0.2">
      <c r="A1214" s="114"/>
      <c r="B1214" s="208"/>
      <c r="C1214" s="165"/>
      <c r="D1214" s="166"/>
      <c r="E1214" s="209"/>
      <c r="F1214" s="90"/>
      <c r="H1214" s="120"/>
      <c r="I1214" s="1"/>
      <c r="J1214" s="1"/>
      <c r="K1214" s="1"/>
      <c r="L1214" s="1"/>
      <c r="M1214" s="1"/>
      <c r="N1214" s="1"/>
    </row>
    <row r="1215" spans="1:14" s="119" customFormat="1" ht="12.75" x14ac:dyDescent="0.2">
      <c r="A1215" s="114"/>
      <c r="B1215" s="208"/>
      <c r="C1215" s="165"/>
      <c r="D1215" s="166"/>
      <c r="E1215" s="209"/>
      <c r="F1215" s="90"/>
      <c r="H1215" s="120"/>
      <c r="I1215" s="1"/>
      <c r="J1215" s="1"/>
      <c r="K1215" s="1"/>
      <c r="L1215" s="1"/>
      <c r="M1215" s="1"/>
      <c r="N1215" s="1"/>
    </row>
    <row r="1216" spans="1:14" s="119" customFormat="1" ht="12.75" x14ac:dyDescent="0.2">
      <c r="A1216" s="114"/>
      <c r="B1216" s="208"/>
      <c r="C1216" s="165"/>
      <c r="D1216" s="166"/>
      <c r="E1216" s="209"/>
      <c r="F1216" s="90"/>
      <c r="H1216" s="120"/>
      <c r="I1216" s="1"/>
      <c r="J1216" s="1"/>
      <c r="K1216" s="1"/>
      <c r="L1216" s="1"/>
      <c r="M1216" s="1"/>
      <c r="N1216" s="1"/>
    </row>
    <row r="1217" spans="1:14" s="119" customFormat="1" ht="12.75" x14ac:dyDescent="0.2">
      <c r="A1217" s="114"/>
      <c r="B1217" s="208"/>
      <c r="C1217" s="165"/>
      <c r="D1217" s="166"/>
      <c r="E1217" s="209"/>
      <c r="F1217" s="90"/>
      <c r="H1217" s="120"/>
      <c r="I1217" s="1"/>
      <c r="J1217" s="1"/>
      <c r="K1217" s="1"/>
      <c r="L1217" s="1"/>
      <c r="M1217" s="1"/>
      <c r="N1217" s="1"/>
    </row>
    <row r="1218" spans="1:14" s="119" customFormat="1" ht="12.75" x14ac:dyDescent="0.2">
      <c r="A1218" s="114"/>
      <c r="B1218" s="208"/>
      <c r="C1218" s="165"/>
      <c r="D1218" s="166"/>
      <c r="E1218" s="209"/>
      <c r="F1218" s="90"/>
      <c r="H1218" s="120"/>
      <c r="I1218" s="1"/>
      <c r="J1218" s="1"/>
      <c r="K1218" s="1"/>
      <c r="L1218" s="1"/>
      <c r="M1218" s="1"/>
      <c r="N1218" s="1"/>
    </row>
    <row r="1219" spans="1:14" s="119" customFormat="1" ht="12.75" x14ac:dyDescent="0.2">
      <c r="A1219" s="114"/>
      <c r="B1219" s="208"/>
      <c r="C1219" s="165"/>
      <c r="D1219" s="166"/>
      <c r="E1219" s="209"/>
      <c r="F1219" s="90"/>
      <c r="H1219" s="120"/>
      <c r="I1219" s="1"/>
      <c r="J1219" s="1"/>
      <c r="K1219" s="1"/>
      <c r="L1219" s="1"/>
      <c r="M1219" s="1"/>
      <c r="N1219" s="1"/>
    </row>
    <row r="1220" spans="1:14" s="119" customFormat="1" ht="12.75" x14ac:dyDescent="0.2">
      <c r="A1220" s="114"/>
      <c r="B1220" s="208"/>
      <c r="C1220" s="165"/>
      <c r="D1220" s="166"/>
      <c r="E1220" s="209"/>
      <c r="F1220" s="90"/>
      <c r="H1220" s="120"/>
      <c r="I1220" s="1"/>
      <c r="J1220" s="1"/>
      <c r="K1220" s="1"/>
      <c r="L1220" s="1"/>
      <c r="M1220" s="1"/>
      <c r="N1220" s="1"/>
    </row>
    <row r="1221" spans="1:14" s="119" customFormat="1" ht="12.75" x14ac:dyDescent="0.2">
      <c r="A1221" s="114"/>
      <c r="B1221" s="208"/>
      <c r="C1221" s="165"/>
      <c r="D1221" s="166"/>
      <c r="E1221" s="209"/>
      <c r="F1221" s="90"/>
      <c r="H1221" s="120"/>
      <c r="I1221" s="1"/>
      <c r="J1221" s="1"/>
      <c r="K1221" s="1"/>
      <c r="L1221" s="1"/>
      <c r="M1221" s="1"/>
      <c r="N1221" s="1"/>
    </row>
    <row r="1222" spans="1:14" s="119" customFormat="1" ht="12.75" x14ac:dyDescent="0.2">
      <c r="A1222" s="114"/>
      <c r="B1222" s="208"/>
      <c r="C1222" s="165"/>
      <c r="D1222" s="166"/>
      <c r="E1222" s="209"/>
      <c r="F1222" s="90"/>
      <c r="H1222" s="120"/>
      <c r="I1222" s="1"/>
      <c r="J1222" s="1"/>
      <c r="K1222" s="1"/>
      <c r="L1222" s="1"/>
      <c r="M1222" s="1"/>
      <c r="N1222" s="1"/>
    </row>
    <row r="1223" spans="1:14" s="119" customFormat="1" ht="12.75" x14ac:dyDescent="0.2">
      <c r="A1223" s="114"/>
      <c r="B1223" s="208"/>
      <c r="C1223" s="165"/>
      <c r="D1223" s="166"/>
      <c r="E1223" s="209"/>
      <c r="F1223" s="90"/>
      <c r="H1223" s="120"/>
      <c r="I1223" s="1"/>
      <c r="J1223" s="1"/>
      <c r="K1223" s="1"/>
      <c r="L1223" s="1"/>
      <c r="M1223" s="1"/>
      <c r="N1223" s="1"/>
    </row>
    <row r="1224" spans="1:14" s="119" customFormat="1" ht="12.75" x14ac:dyDescent="0.2">
      <c r="A1224" s="114"/>
      <c r="B1224" s="208"/>
      <c r="C1224" s="165"/>
      <c r="D1224" s="166"/>
      <c r="E1224" s="209"/>
      <c r="F1224" s="90"/>
      <c r="H1224" s="120"/>
      <c r="I1224" s="1"/>
      <c r="J1224" s="1"/>
      <c r="K1224" s="1"/>
      <c r="L1224" s="1"/>
      <c r="M1224" s="1"/>
      <c r="N1224" s="1"/>
    </row>
    <row r="1225" spans="1:14" s="119" customFormat="1" ht="12.75" x14ac:dyDescent="0.2">
      <c r="A1225" s="114"/>
      <c r="B1225" s="208"/>
      <c r="C1225" s="165"/>
      <c r="D1225" s="166"/>
      <c r="E1225" s="209"/>
      <c r="F1225" s="90"/>
      <c r="H1225" s="120"/>
      <c r="I1225" s="1"/>
      <c r="J1225" s="1"/>
      <c r="K1225" s="1"/>
      <c r="L1225" s="1"/>
      <c r="M1225" s="1"/>
      <c r="N1225" s="1"/>
    </row>
    <row r="1226" spans="1:14" s="119" customFormat="1" ht="12.75" x14ac:dyDescent="0.2">
      <c r="A1226" s="114"/>
      <c r="B1226" s="208"/>
      <c r="C1226" s="165"/>
      <c r="D1226" s="166"/>
      <c r="E1226" s="209"/>
      <c r="F1226" s="90"/>
      <c r="H1226" s="120"/>
      <c r="I1226" s="1"/>
      <c r="J1226" s="1"/>
      <c r="K1226" s="1"/>
      <c r="L1226" s="1"/>
      <c r="M1226" s="1"/>
      <c r="N1226" s="1"/>
    </row>
    <row r="1227" spans="1:14" s="119" customFormat="1" ht="12.75" x14ac:dyDescent="0.2">
      <c r="A1227" s="114"/>
      <c r="B1227" s="208"/>
      <c r="C1227" s="165"/>
      <c r="D1227" s="166"/>
      <c r="E1227" s="209"/>
      <c r="F1227" s="90"/>
      <c r="H1227" s="120"/>
      <c r="I1227" s="1"/>
      <c r="J1227" s="1"/>
      <c r="K1227" s="1"/>
      <c r="L1227" s="1"/>
      <c r="M1227" s="1"/>
      <c r="N1227" s="1"/>
    </row>
    <row r="1228" spans="1:14" s="119" customFormat="1" ht="12.75" x14ac:dyDescent="0.2">
      <c r="A1228" s="114"/>
      <c r="B1228" s="208"/>
      <c r="C1228" s="165"/>
      <c r="D1228" s="166"/>
      <c r="E1228" s="209"/>
      <c r="F1228" s="90"/>
      <c r="H1228" s="120"/>
      <c r="I1228" s="1"/>
      <c r="J1228" s="1"/>
      <c r="K1228" s="1"/>
      <c r="L1228" s="1"/>
      <c r="M1228" s="1"/>
      <c r="N1228" s="1"/>
    </row>
    <row r="1229" spans="1:14" s="119" customFormat="1" ht="12.75" x14ac:dyDescent="0.2">
      <c r="A1229" s="114"/>
      <c r="B1229" s="208"/>
      <c r="C1229" s="165"/>
      <c r="D1229" s="166"/>
      <c r="E1229" s="209"/>
      <c r="F1229" s="90"/>
      <c r="H1229" s="120"/>
      <c r="I1229" s="1"/>
      <c r="J1229" s="1"/>
      <c r="K1229" s="1"/>
      <c r="L1229" s="1"/>
      <c r="M1229" s="1"/>
      <c r="N1229" s="1"/>
    </row>
    <row r="1230" spans="1:14" s="119" customFormat="1" ht="12.75" x14ac:dyDescent="0.2">
      <c r="A1230" s="114"/>
      <c r="B1230" s="208"/>
      <c r="C1230" s="165"/>
      <c r="D1230" s="166"/>
      <c r="E1230" s="209"/>
      <c r="F1230" s="90"/>
      <c r="H1230" s="120"/>
      <c r="I1230" s="1"/>
      <c r="J1230" s="1"/>
      <c r="K1230" s="1"/>
      <c r="L1230" s="1"/>
      <c r="M1230" s="1"/>
      <c r="N1230" s="1"/>
    </row>
    <row r="1231" spans="1:14" s="119" customFormat="1" ht="12.75" x14ac:dyDescent="0.2">
      <c r="A1231" s="114"/>
      <c r="B1231" s="208"/>
      <c r="C1231" s="165"/>
      <c r="D1231" s="166"/>
      <c r="E1231" s="209"/>
      <c r="F1231" s="90"/>
      <c r="H1231" s="120"/>
      <c r="I1231" s="1"/>
      <c r="J1231" s="1"/>
      <c r="K1231" s="1"/>
      <c r="L1231" s="1"/>
      <c r="M1231" s="1"/>
      <c r="N1231" s="1"/>
    </row>
    <row r="1232" spans="1:14" s="119" customFormat="1" ht="12.75" x14ac:dyDescent="0.2">
      <c r="A1232" s="114"/>
      <c r="B1232" s="208"/>
      <c r="C1232" s="165"/>
      <c r="D1232" s="166"/>
      <c r="E1232" s="209"/>
      <c r="F1232" s="90"/>
      <c r="H1232" s="120"/>
      <c r="I1232" s="1"/>
      <c r="J1232" s="1"/>
      <c r="K1232" s="1"/>
      <c r="L1232" s="1"/>
      <c r="M1232" s="1"/>
      <c r="N1232" s="1"/>
    </row>
    <row r="1233" spans="1:14" s="119" customFormat="1" ht="12.75" x14ac:dyDescent="0.2">
      <c r="A1233" s="114"/>
      <c r="B1233" s="208"/>
      <c r="C1233" s="165"/>
      <c r="D1233" s="166"/>
      <c r="E1233" s="209"/>
      <c r="F1233" s="90"/>
      <c r="H1233" s="120"/>
      <c r="I1233" s="1"/>
      <c r="J1233" s="1"/>
      <c r="K1233" s="1"/>
      <c r="L1233" s="1"/>
      <c r="M1233" s="1"/>
      <c r="N1233" s="1"/>
    </row>
    <row r="1234" spans="1:14" s="119" customFormat="1" ht="12.75" x14ac:dyDescent="0.2">
      <c r="A1234" s="114"/>
      <c r="B1234" s="208"/>
      <c r="C1234" s="165"/>
      <c r="D1234" s="166"/>
      <c r="E1234" s="209"/>
      <c r="F1234" s="90"/>
      <c r="H1234" s="120"/>
      <c r="I1234" s="1"/>
      <c r="J1234" s="1"/>
      <c r="K1234" s="1"/>
      <c r="L1234" s="1"/>
      <c r="M1234" s="1"/>
      <c r="N1234" s="1"/>
    </row>
    <row r="1235" spans="1:14" s="119" customFormat="1" ht="12.75" x14ac:dyDescent="0.2">
      <c r="A1235" s="114"/>
      <c r="B1235" s="208"/>
      <c r="C1235" s="165"/>
      <c r="D1235" s="166"/>
      <c r="E1235" s="209"/>
      <c r="F1235" s="90"/>
      <c r="H1235" s="120"/>
      <c r="I1235" s="1"/>
      <c r="J1235" s="1"/>
      <c r="K1235" s="1"/>
      <c r="L1235" s="1"/>
      <c r="M1235" s="1"/>
      <c r="N1235" s="1"/>
    </row>
    <row r="1236" spans="1:14" s="119" customFormat="1" ht="12.75" x14ac:dyDescent="0.2">
      <c r="A1236" s="114"/>
      <c r="B1236" s="208"/>
      <c r="C1236" s="165"/>
      <c r="D1236" s="166"/>
      <c r="E1236" s="209"/>
      <c r="F1236" s="90"/>
      <c r="H1236" s="120"/>
      <c r="I1236" s="1"/>
      <c r="J1236" s="1"/>
      <c r="K1236" s="1"/>
      <c r="L1236" s="1"/>
      <c r="M1236" s="1"/>
      <c r="N1236" s="1"/>
    </row>
    <row r="1237" spans="1:14" s="119" customFormat="1" ht="12.75" x14ac:dyDescent="0.2">
      <c r="A1237" s="114"/>
      <c r="B1237" s="208"/>
      <c r="C1237" s="165"/>
      <c r="D1237" s="166"/>
      <c r="E1237" s="209"/>
      <c r="F1237" s="90"/>
      <c r="H1237" s="120"/>
      <c r="I1237" s="1"/>
      <c r="J1237" s="1"/>
      <c r="K1237" s="1"/>
      <c r="L1237" s="1"/>
      <c r="M1237" s="1"/>
      <c r="N1237" s="1"/>
    </row>
    <row r="1238" spans="1:14" s="119" customFormat="1" ht="12.75" x14ac:dyDescent="0.2">
      <c r="A1238" s="114"/>
      <c r="B1238" s="208"/>
      <c r="C1238" s="165"/>
      <c r="D1238" s="166"/>
      <c r="E1238" s="209"/>
      <c r="F1238" s="90"/>
      <c r="H1238" s="120"/>
      <c r="I1238" s="1"/>
      <c r="J1238" s="1"/>
      <c r="K1238" s="1"/>
      <c r="L1238" s="1"/>
      <c r="M1238" s="1"/>
      <c r="N1238" s="1"/>
    </row>
    <row r="1239" spans="1:14" s="119" customFormat="1" ht="12.75" x14ac:dyDescent="0.2">
      <c r="A1239" s="114"/>
      <c r="B1239" s="208"/>
      <c r="C1239" s="165"/>
      <c r="D1239" s="166"/>
      <c r="E1239" s="209"/>
      <c r="F1239" s="90"/>
      <c r="H1239" s="120"/>
      <c r="I1239" s="1"/>
      <c r="J1239" s="1"/>
      <c r="K1239" s="1"/>
      <c r="L1239" s="1"/>
      <c r="M1239" s="1"/>
      <c r="N1239" s="1"/>
    </row>
    <row r="1240" spans="1:14" s="119" customFormat="1" ht="12.75" x14ac:dyDescent="0.2">
      <c r="A1240" s="114"/>
      <c r="B1240" s="208"/>
      <c r="C1240" s="165"/>
      <c r="D1240" s="166"/>
      <c r="E1240" s="209"/>
      <c r="F1240" s="90"/>
      <c r="H1240" s="120"/>
      <c r="I1240" s="1"/>
      <c r="J1240" s="1"/>
      <c r="K1240" s="1"/>
      <c r="L1240" s="1"/>
      <c r="M1240" s="1"/>
      <c r="N1240" s="1"/>
    </row>
    <row r="1241" spans="1:14" s="119" customFormat="1" ht="12.75" x14ac:dyDescent="0.2">
      <c r="A1241" s="114"/>
      <c r="B1241" s="208"/>
      <c r="C1241" s="165"/>
      <c r="D1241" s="166"/>
      <c r="E1241" s="209"/>
      <c r="F1241" s="90"/>
      <c r="H1241" s="120"/>
      <c r="I1241" s="1"/>
      <c r="J1241" s="1"/>
      <c r="K1241" s="1"/>
      <c r="L1241" s="1"/>
      <c r="M1241" s="1"/>
      <c r="N1241" s="1"/>
    </row>
    <row r="1242" spans="1:14" s="119" customFormat="1" ht="12.75" x14ac:dyDescent="0.2">
      <c r="A1242" s="114"/>
      <c r="B1242" s="208"/>
      <c r="C1242" s="165"/>
      <c r="D1242" s="166"/>
      <c r="E1242" s="209"/>
      <c r="F1242" s="90"/>
      <c r="H1242" s="120"/>
      <c r="I1242" s="1"/>
      <c r="J1242" s="1"/>
      <c r="K1242" s="1"/>
      <c r="L1242" s="1"/>
      <c r="M1242" s="1"/>
      <c r="N1242" s="1"/>
    </row>
    <row r="1243" spans="1:14" s="119" customFormat="1" ht="12.75" x14ac:dyDescent="0.2">
      <c r="A1243" s="114"/>
      <c r="B1243" s="208"/>
      <c r="C1243" s="165"/>
      <c r="D1243" s="166"/>
      <c r="E1243" s="209"/>
      <c r="F1243" s="90"/>
      <c r="H1243" s="120"/>
      <c r="I1243" s="1"/>
      <c r="J1243" s="1"/>
      <c r="K1243" s="1"/>
      <c r="L1243" s="1"/>
      <c r="M1243" s="1"/>
      <c r="N1243" s="1"/>
    </row>
    <row r="1244" spans="1:14" s="119" customFormat="1" ht="12.75" x14ac:dyDescent="0.2">
      <c r="A1244" s="114"/>
      <c r="B1244" s="208"/>
      <c r="C1244" s="165"/>
      <c r="D1244" s="166"/>
      <c r="E1244" s="209"/>
      <c r="F1244" s="90"/>
      <c r="H1244" s="120"/>
      <c r="I1244" s="1"/>
      <c r="J1244" s="1"/>
      <c r="K1244" s="1"/>
      <c r="L1244" s="1"/>
      <c r="M1244" s="1"/>
      <c r="N1244" s="1"/>
    </row>
    <row r="1245" spans="1:14" s="119" customFormat="1" ht="12.75" x14ac:dyDescent="0.2">
      <c r="A1245" s="114"/>
      <c r="B1245" s="208"/>
      <c r="C1245" s="165"/>
      <c r="D1245" s="166"/>
      <c r="E1245" s="209"/>
      <c r="F1245" s="90"/>
      <c r="H1245" s="120"/>
      <c r="I1245" s="1"/>
      <c r="J1245" s="1"/>
      <c r="K1245" s="1"/>
      <c r="L1245" s="1"/>
      <c r="M1245" s="1"/>
      <c r="N1245" s="1"/>
    </row>
    <row r="1246" spans="1:14" s="119" customFormat="1" ht="12.75" x14ac:dyDescent="0.2">
      <c r="A1246" s="114"/>
      <c r="B1246" s="208"/>
      <c r="C1246" s="165"/>
      <c r="D1246" s="166"/>
      <c r="E1246" s="209"/>
      <c r="F1246" s="90"/>
      <c r="H1246" s="120"/>
      <c r="I1246" s="1"/>
      <c r="J1246" s="1"/>
      <c r="K1246" s="1"/>
      <c r="L1246" s="1"/>
      <c r="M1246" s="1"/>
      <c r="N1246" s="1"/>
    </row>
    <row r="1247" spans="1:14" s="119" customFormat="1" ht="12.75" x14ac:dyDescent="0.2">
      <c r="A1247" s="114"/>
      <c r="B1247" s="208"/>
      <c r="C1247" s="165"/>
      <c r="D1247" s="166"/>
      <c r="E1247" s="209"/>
      <c r="F1247" s="90"/>
      <c r="H1247" s="120"/>
      <c r="I1247" s="1"/>
      <c r="J1247" s="1"/>
      <c r="K1247" s="1"/>
      <c r="L1247" s="1"/>
      <c r="M1247" s="1"/>
      <c r="N1247" s="1"/>
    </row>
    <row r="1248" spans="1:14" s="119" customFormat="1" ht="12.75" x14ac:dyDescent="0.2">
      <c r="A1248" s="114"/>
      <c r="B1248" s="208"/>
      <c r="C1248" s="165"/>
      <c r="D1248" s="166"/>
      <c r="E1248" s="209"/>
      <c r="F1248" s="90"/>
      <c r="H1248" s="120"/>
      <c r="I1248" s="1"/>
      <c r="J1248" s="1"/>
      <c r="K1248" s="1"/>
      <c r="L1248" s="1"/>
      <c r="M1248" s="1"/>
      <c r="N1248" s="1"/>
    </row>
    <row r="1249" spans="1:14" s="119" customFormat="1" ht="12.75" x14ac:dyDescent="0.2">
      <c r="A1249" s="114"/>
      <c r="B1249" s="208"/>
      <c r="C1249" s="165"/>
      <c r="D1249" s="166"/>
      <c r="E1249" s="209"/>
      <c r="F1249" s="90"/>
      <c r="H1249" s="120"/>
      <c r="I1249" s="1"/>
      <c r="J1249" s="1"/>
      <c r="K1249" s="1"/>
      <c r="L1249" s="1"/>
      <c r="M1249" s="1"/>
      <c r="N1249" s="1"/>
    </row>
    <row r="1250" spans="1:14" s="119" customFormat="1" ht="12.75" x14ac:dyDescent="0.2">
      <c r="A1250" s="114"/>
      <c r="B1250" s="208"/>
      <c r="C1250" s="165"/>
      <c r="D1250" s="166"/>
      <c r="E1250" s="209"/>
      <c r="F1250" s="90"/>
      <c r="H1250" s="120"/>
      <c r="I1250" s="1"/>
      <c r="J1250" s="1"/>
      <c r="K1250" s="1"/>
      <c r="L1250" s="1"/>
      <c r="M1250" s="1"/>
      <c r="N1250" s="1"/>
    </row>
    <row r="1251" spans="1:14" s="119" customFormat="1" ht="12.75" x14ac:dyDescent="0.2">
      <c r="A1251" s="114"/>
      <c r="B1251" s="208"/>
      <c r="C1251" s="165"/>
      <c r="D1251" s="166"/>
      <c r="E1251" s="209"/>
      <c r="F1251" s="90"/>
      <c r="H1251" s="120"/>
      <c r="I1251" s="1"/>
      <c r="J1251" s="1"/>
      <c r="K1251" s="1"/>
      <c r="L1251" s="1"/>
      <c r="M1251" s="1"/>
      <c r="N1251" s="1"/>
    </row>
    <row r="1252" spans="1:14" s="119" customFormat="1" ht="12.75" x14ac:dyDescent="0.2">
      <c r="A1252" s="114"/>
      <c r="B1252" s="208"/>
      <c r="C1252" s="165"/>
      <c r="D1252" s="166"/>
      <c r="E1252" s="209"/>
      <c r="F1252" s="90"/>
      <c r="H1252" s="120"/>
      <c r="I1252" s="1"/>
      <c r="J1252" s="1"/>
      <c r="K1252" s="1"/>
      <c r="L1252" s="1"/>
      <c r="M1252" s="1"/>
      <c r="N1252" s="1"/>
    </row>
    <row r="1253" spans="1:14" s="119" customFormat="1" ht="12.75" x14ac:dyDescent="0.2">
      <c r="A1253" s="114"/>
      <c r="B1253" s="208"/>
      <c r="C1253" s="165"/>
      <c r="D1253" s="166"/>
      <c r="E1253" s="209"/>
      <c r="F1253" s="90"/>
      <c r="H1253" s="120"/>
      <c r="I1253" s="1"/>
      <c r="J1253" s="1"/>
      <c r="K1253" s="1"/>
      <c r="L1253" s="1"/>
      <c r="M1253" s="1"/>
      <c r="N1253" s="1"/>
    </row>
    <row r="1254" spans="1:14" s="119" customFormat="1" ht="12.75" x14ac:dyDescent="0.2">
      <c r="A1254" s="114"/>
      <c r="B1254" s="208"/>
      <c r="C1254" s="165"/>
      <c r="D1254" s="166"/>
      <c r="E1254" s="209"/>
      <c r="F1254" s="90"/>
      <c r="H1254" s="120"/>
      <c r="I1254" s="1"/>
      <c r="J1254" s="1"/>
      <c r="K1254" s="1"/>
      <c r="L1254" s="1"/>
      <c r="M1254" s="1"/>
      <c r="N1254" s="1"/>
    </row>
    <row r="1255" spans="1:14" s="119" customFormat="1" ht="12.75" x14ac:dyDescent="0.2">
      <c r="A1255" s="114"/>
      <c r="B1255" s="208"/>
      <c r="C1255" s="165"/>
      <c r="D1255" s="166"/>
      <c r="E1255" s="209"/>
      <c r="F1255" s="90"/>
      <c r="H1255" s="120"/>
      <c r="I1255" s="1"/>
      <c r="J1255" s="1"/>
      <c r="K1255" s="1"/>
      <c r="L1255" s="1"/>
      <c r="M1255" s="1"/>
      <c r="N1255" s="1"/>
    </row>
    <row r="1256" spans="1:14" s="119" customFormat="1" ht="12.75" x14ac:dyDescent="0.2">
      <c r="A1256" s="114"/>
      <c r="B1256" s="208"/>
      <c r="C1256" s="165"/>
      <c r="D1256" s="166"/>
      <c r="E1256" s="209"/>
      <c r="F1256" s="90"/>
      <c r="H1256" s="120"/>
      <c r="I1256" s="1"/>
      <c r="J1256" s="1"/>
      <c r="K1256" s="1"/>
      <c r="L1256" s="1"/>
      <c r="M1256" s="1"/>
      <c r="N1256" s="1"/>
    </row>
    <row r="1257" spans="1:14" s="119" customFormat="1" ht="12.75" x14ac:dyDescent="0.2">
      <c r="A1257" s="114"/>
      <c r="B1257" s="208"/>
      <c r="C1257" s="165"/>
      <c r="D1257" s="166"/>
      <c r="E1257" s="209"/>
      <c r="F1257" s="90"/>
      <c r="H1257" s="120"/>
      <c r="I1257" s="1"/>
      <c r="J1257" s="1"/>
      <c r="K1257" s="1"/>
      <c r="L1257" s="1"/>
      <c r="M1257" s="1"/>
      <c r="N1257" s="1"/>
    </row>
    <row r="1258" spans="1:14" s="119" customFormat="1" ht="12.75" x14ac:dyDescent="0.2">
      <c r="A1258" s="114"/>
      <c r="B1258" s="208"/>
      <c r="C1258" s="165"/>
      <c r="D1258" s="166"/>
      <c r="E1258" s="209"/>
      <c r="F1258" s="90"/>
      <c r="H1258" s="120"/>
      <c r="I1258" s="1"/>
      <c r="J1258" s="1"/>
      <c r="K1258" s="1"/>
      <c r="L1258" s="1"/>
      <c r="M1258" s="1"/>
      <c r="N1258" s="1"/>
    </row>
    <row r="1259" spans="1:14" s="119" customFormat="1" ht="12.75" x14ac:dyDescent="0.2">
      <c r="A1259" s="114"/>
      <c r="B1259" s="208"/>
      <c r="C1259" s="165"/>
      <c r="D1259" s="166"/>
      <c r="E1259" s="209"/>
      <c r="F1259" s="90"/>
      <c r="H1259" s="120"/>
      <c r="I1259" s="1"/>
      <c r="J1259" s="1"/>
      <c r="K1259" s="1"/>
      <c r="L1259" s="1"/>
      <c r="M1259" s="1"/>
      <c r="N1259" s="1"/>
    </row>
    <row r="1260" spans="1:14" s="119" customFormat="1" ht="12.75" x14ac:dyDescent="0.2">
      <c r="A1260" s="114"/>
      <c r="B1260" s="208"/>
      <c r="C1260" s="165"/>
      <c r="D1260" s="166"/>
      <c r="E1260" s="209"/>
      <c r="F1260" s="90"/>
      <c r="H1260" s="120"/>
      <c r="I1260" s="1"/>
      <c r="J1260" s="1"/>
      <c r="K1260" s="1"/>
      <c r="L1260" s="1"/>
      <c r="M1260" s="1"/>
      <c r="N1260" s="1"/>
    </row>
    <row r="1261" spans="1:14" s="119" customFormat="1" ht="12.75" x14ac:dyDescent="0.2">
      <c r="A1261" s="114"/>
      <c r="B1261" s="208"/>
      <c r="C1261" s="165"/>
      <c r="D1261" s="166"/>
      <c r="E1261" s="209"/>
      <c r="F1261" s="90"/>
      <c r="H1261" s="120"/>
      <c r="I1261" s="1"/>
      <c r="J1261" s="1"/>
      <c r="K1261" s="1"/>
      <c r="L1261" s="1"/>
      <c r="M1261" s="1"/>
      <c r="N1261" s="1"/>
    </row>
    <row r="1262" spans="1:14" s="119" customFormat="1" ht="12.75" x14ac:dyDescent="0.2">
      <c r="A1262" s="114"/>
      <c r="B1262" s="208"/>
      <c r="C1262" s="165"/>
      <c r="D1262" s="166"/>
      <c r="E1262" s="209"/>
      <c r="F1262" s="90"/>
      <c r="H1262" s="120"/>
      <c r="I1262" s="1"/>
      <c r="J1262" s="1"/>
      <c r="K1262" s="1"/>
      <c r="L1262" s="1"/>
      <c r="M1262" s="1"/>
      <c r="N1262" s="1"/>
    </row>
    <row r="1263" spans="1:14" s="119" customFormat="1" ht="12.75" x14ac:dyDescent="0.2">
      <c r="A1263" s="114"/>
      <c r="B1263" s="208"/>
      <c r="C1263" s="165"/>
      <c r="D1263" s="166"/>
      <c r="E1263" s="209"/>
      <c r="F1263" s="90"/>
      <c r="H1263" s="120"/>
      <c r="I1263" s="1"/>
      <c r="J1263" s="1"/>
      <c r="K1263" s="1"/>
      <c r="L1263" s="1"/>
      <c r="M1263" s="1"/>
      <c r="N1263" s="1"/>
    </row>
    <row r="1264" spans="1:14" s="119" customFormat="1" ht="12.75" x14ac:dyDescent="0.2">
      <c r="A1264" s="114"/>
      <c r="B1264" s="208"/>
      <c r="C1264" s="165"/>
      <c r="D1264" s="166"/>
      <c r="E1264" s="209"/>
      <c r="F1264" s="90"/>
      <c r="H1264" s="120"/>
      <c r="I1264" s="1"/>
      <c r="J1264" s="1"/>
      <c r="K1264" s="1"/>
      <c r="L1264" s="1"/>
      <c r="M1264" s="1"/>
      <c r="N1264" s="1"/>
    </row>
    <row r="1265" spans="1:14" s="119" customFormat="1" ht="12.75" x14ac:dyDescent="0.2">
      <c r="A1265" s="114"/>
      <c r="B1265" s="208"/>
      <c r="C1265" s="165"/>
      <c r="D1265" s="166"/>
      <c r="E1265" s="209"/>
      <c r="F1265" s="90"/>
      <c r="H1265" s="120"/>
      <c r="I1265" s="1"/>
      <c r="J1265" s="1"/>
      <c r="K1265" s="1"/>
      <c r="L1265" s="1"/>
      <c r="M1265" s="1"/>
      <c r="N1265" s="1"/>
    </row>
    <row r="1266" spans="1:14" s="119" customFormat="1" ht="12.75" x14ac:dyDescent="0.2">
      <c r="A1266" s="114"/>
      <c r="B1266" s="208"/>
      <c r="C1266" s="165"/>
      <c r="D1266" s="166"/>
      <c r="E1266" s="209"/>
      <c r="F1266" s="90"/>
      <c r="H1266" s="120"/>
      <c r="I1266" s="1"/>
      <c r="J1266" s="1"/>
      <c r="K1266" s="1"/>
      <c r="L1266" s="1"/>
      <c r="M1266" s="1"/>
      <c r="N1266" s="1"/>
    </row>
    <row r="1267" spans="1:14" s="119" customFormat="1" ht="12.75" x14ac:dyDescent="0.2">
      <c r="A1267" s="114"/>
      <c r="B1267" s="208"/>
      <c r="C1267" s="165"/>
      <c r="D1267" s="166"/>
      <c r="E1267" s="209"/>
      <c r="F1267" s="90"/>
      <c r="H1267" s="120"/>
      <c r="I1267" s="1"/>
      <c r="J1267" s="1"/>
      <c r="K1267" s="1"/>
      <c r="L1267" s="1"/>
      <c r="M1267" s="1"/>
      <c r="N1267" s="1"/>
    </row>
    <row r="1268" spans="1:14" s="119" customFormat="1" ht="12.75" x14ac:dyDescent="0.2">
      <c r="A1268" s="114"/>
      <c r="B1268" s="208"/>
      <c r="C1268" s="165"/>
      <c r="D1268" s="166"/>
      <c r="E1268" s="209"/>
      <c r="F1268" s="90"/>
      <c r="H1268" s="120"/>
      <c r="I1268" s="1"/>
      <c r="J1268" s="1"/>
      <c r="K1268" s="1"/>
      <c r="L1268" s="1"/>
      <c r="M1268" s="1"/>
      <c r="N1268" s="1"/>
    </row>
    <row r="1269" spans="1:14" s="119" customFormat="1" ht="12.75" x14ac:dyDescent="0.2">
      <c r="A1269" s="114"/>
      <c r="B1269" s="208"/>
      <c r="C1269" s="165"/>
      <c r="D1269" s="166"/>
      <c r="E1269" s="209"/>
      <c r="F1269" s="90"/>
      <c r="H1269" s="120"/>
      <c r="I1269" s="1"/>
      <c r="J1269" s="1"/>
      <c r="K1269" s="1"/>
      <c r="L1269" s="1"/>
      <c r="M1269" s="1"/>
      <c r="N1269" s="1"/>
    </row>
    <row r="1270" spans="1:14" s="119" customFormat="1" ht="12.75" x14ac:dyDescent="0.2">
      <c r="A1270" s="114"/>
      <c r="B1270" s="208"/>
      <c r="C1270" s="165"/>
      <c r="D1270" s="166"/>
      <c r="E1270" s="209"/>
      <c r="F1270" s="90"/>
      <c r="H1270" s="120"/>
      <c r="I1270" s="1"/>
      <c r="J1270" s="1"/>
      <c r="K1270" s="1"/>
      <c r="L1270" s="1"/>
      <c r="M1270" s="1"/>
      <c r="N1270" s="1"/>
    </row>
    <row r="1271" spans="1:14" s="119" customFormat="1" ht="12.75" x14ac:dyDescent="0.2">
      <c r="A1271" s="114"/>
      <c r="B1271" s="208"/>
      <c r="C1271" s="165"/>
      <c r="D1271" s="166"/>
      <c r="E1271" s="209"/>
      <c r="F1271" s="90"/>
      <c r="H1271" s="120"/>
      <c r="I1271" s="1"/>
      <c r="J1271" s="1"/>
      <c r="K1271" s="1"/>
      <c r="L1271" s="1"/>
      <c r="M1271" s="1"/>
      <c r="N1271" s="1"/>
    </row>
    <row r="1272" spans="1:14" s="119" customFormat="1" ht="12.75" x14ac:dyDescent="0.2">
      <c r="A1272" s="114"/>
      <c r="B1272" s="208"/>
      <c r="C1272" s="165"/>
      <c r="D1272" s="166"/>
      <c r="E1272" s="209"/>
      <c r="F1272" s="90"/>
      <c r="H1272" s="120"/>
      <c r="I1272" s="1"/>
      <c r="J1272" s="1"/>
      <c r="K1272" s="1"/>
      <c r="L1272" s="1"/>
      <c r="M1272" s="1"/>
      <c r="N1272" s="1"/>
    </row>
    <row r="1273" spans="1:14" s="119" customFormat="1" ht="12.75" x14ac:dyDescent="0.2">
      <c r="A1273" s="114"/>
      <c r="B1273" s="208"/>
      <c r="C1273" s="165"/>
      <c r="D1273" s="166"/>
      <c r="E1273" s="209"/>
      <c r="F1273" s="90"/>
      <c r="H1273" s="120"/>
      <c r="I1273" s="1"/>
      <c r="J1273" s="1"/>
      <c r="K1273" s="1"/>
      <c r="L1273" s="1"/>
      <c r="M1273" s="1"/>
      <c r="N1273" s="1"/>
    </row>
    <row r="1274" spans="1:14" s="119" customFormat="1" ht="12.75" x14ac:dyDescent="0.2">
      <c r="A1274" s="114"/>
      <c r="B1274" s="208"/>
      <c r="C1274" s="165"/>
      <c r="D1274" s="166"/>
      <c r="E1274" s="209"/>
      <c r="F1274" s="90"/>
      <c r="H1274" s="120"/>
      <c r="I1274" s="1"/>
      <c r="J1274" s="1"/>
      <c r="K1274" s="1"/>
      <c r="L1274" s="1"/>
      <c r="M1274" s="1"/>
      <c r="N1274" s="1"/>
    </row>
    <row r="1275" spans="1:14" s="119" customFormat="1" ht="12.75" x14ac:dyDescent="0.2">
      <c r="A1275" s="114"/>
      <c r="B1275" s="208"/>
      <c r="C1275" s="165"/>
      <c r="D1275" s="166"/>
      <c r="E1275" s="209"/>
      <c r="F1275" s="90"/>
      <c r="H1275" s="120"/>
      <c r="I1275" s="1"/>
      <c r="J1275" s="1"/>
      <c r="K1275" s="1"/>
      <c r="L1275" s="1"/>
      <c r="M1275" s="1"/>
      <c r="N1275" s="1"/>
    </row>
    <row r="1276" spans="1:14" s="119" customFormat="1" ht="12.75" x14ac:dyDescent="0.2">
      <c r="A1276" s="114"/>
      <c r="B1276" s="208"/>
      <c r="C1276" s="165"/>
      <c r="D1276" s="166"/>
      <c r="E1276" s="209"/>
      <c r="F1276" s="90"/>
      <c r="H1276" s="120"/>
      <c r="I1276" s="1"/>
      <c r="J1276" s="1"/>
      <c r="K1276" s="1"/>
      <c r="L1276" s="1"/>
      <c r="M1276" s="1"/>
      <c r="N1276" s="1"/>
    </row>
    <row r="1277" spans="1:14" s="119" customFormat="1" ht="12.75" x14ac:dyDescent="0.2">
      <c r="A1277" s="114"/>
      <c r="B1277" s="208"/>
      <c r="C1277" s="165"/>
      <c r="D1277" s="166"/>
      <c r="E1277" s="209"/>
      <c r="F1277" s="90"/>
      <c r="H1277" s="120"/>
      <c r="I1277" s="1"/>
      <c r="J1277" s="1"/>
      <c r="K1277" s="1"/>
      <c r="L1277" s="1"/>
      <c r="M1277" s="1"/>
      <c r="N1277" s="1"/>
    </row>
    <row r="1278" spans="1:14" s="119" customFormat="1" ht="12.75" x14ac:dyDescent="0.2">
      <c r="A1278" s="114"/>
      <c r="B1278" s="208"/>
      <c r="C1278" s="165"/>
      <c r="D1278" s="166"/>
      <c r="E1278" s="209"/>
      <c r="F1278" s="90"/>
      <c r="H1278" s="120"/>
      <c r="I1278" s="1"/>
      <c r="J1278" s="1"/>
      <c r="K1278" s="1"/>
      <c r="L1278" s="1"/>
      <c r="M1278" s="1"/>
      <c r="N1278" s="1"/>
    </row>
    <row r="1279" spans="1:14" s="119" customFormat="1" ht="12.75" x14ac:dyDescent="0.2">
      <c r="A1279" s="114"/>
      <c r="B1279" s="208"/>
      <c r="C1279" s="165"/>
      <c r="D1279" s="166"/>
      <c r="E1279" s="209"/>
      <c r="F1279" s="90"/>
      <c r="H1279" s="120"/>
      <c r="I1279" s="1"/>
      <c r="J1279" s="1"/>
      <c r="K1279" s="1"/>
      <c r="L1279" s="1"/>
      <c r="M1279" s="1"/>
      <c r="N1279" s="1"/>
    </row>
    <row r="1280" spans="1:14" s="119" customFormat="1" ht="12.75" x14ac:dyDescent="0.2">
      <c r="A1280" s="114"/>
      <c r="B1280" s="208"/>
      <c r="C1280" s="165"/>
      <c r="D1280" s="166"/>
      <c r="E1280" s="209"/>
      <c r="F1280" s="90"/>
      <c r="H1280" s="120"/>
      <c r="I1280" s="1"/>
      <c r="J1280" s="1"/>
      <c r="K1280" s="1"/>
      <c r="L1280" s="1"/>
      <c r="M1280" s="1"/>
      <c r="N1280" s="1"/>
    </row>
    <row r="1281" spans="1:14" s="119" customFormat="1" ht="12.75" x14ac:dyDescent="0.2">
      <c r="A1281" s="114"/>
      <c r="B1281" s="208"/>
      <c r="C1281" s="165"/>
      <c r="D1281" s="166"/>
      <c r="E1281" s="209"/>
      <c r="F1281" s="90"/>
      <c r="H1281" s="120"/>
      <c r="I1281" s="1"/>
      <c r="J1281" s="1"/>
      <c r="K1281" s="1"/>
      <c r="L1281" s="1"/>
      <c r="M1281" s="1"/>
      <c r="N1281" s="1"/>
    </row>
    <row r="1282" spans="1:14" s="119" customFormat="1" ht="12.75" x14ac:dyDescent="0.2">
      <c r="A1282" s="114"/>
      <c r="B1282" s="208"/>
      <c r="C1282" s="165"/>
      <c r="D1282" s="166"/>
      <c r="E1282" s="209"/>
      <c r="F1282" s="90"/>
      <c r="H1282" s="120"/>
      <c r="I1282" s="1"/>
      <c r="J1282" s="1"/>
      <c r="K1282" s="1"/>
      <c r="L1282" s="1"/>
      <c r="M1282" s="1"/>
      <c r="N1282" s="1"/>
    </row>
    <row r="1283" spans="1:14" s="119" customFormat="1" ht="12.75" x14ac:dyDescent="0.2">
      <c r="A1283" s="114"/>
      <c r="B1283" s="208"/>
      <c r="C1283" s="165"/>
      <c r="D1283" s="166"/>
      <c r="E1283" s="209"/>
      <c r="F1283" s="90"/>
      <c r="H1283" s="120"/>
      <c r="I1283" s="1"/>
      <c r="J1283" s="1"/>
      <c r="K1283" s="1"/>
      <c r="L1283" s="1"/>
      <c r="M1283" s="1"/>
      <c r="N1283" s="1"/>
    </row>
    <row r="1284" spans="1:14" s="119" customFormat="1" ht="12.75" x14ac:dyDescent="0.2">
      <c r="A1284" s="114"/>
      <c r="B1284" s="208"/>
      <c r="C1284" s="165"/>
      <c r="D1284" s="166"/>
      <c r="E1284" s="209"/>
      <c r="F1284" s="90"/>
      <c r="H1284" s="120"/>
      <c r="I1284" s="1"/>
      <c r="J1284" s="1"/>
      <c r="K1284" s="1"/>
      <c r="L1284" s="1"/>
      <c r="M1284" s="1"/>
      <c r="N1284" s="1"/>
    </row>
    <row r="1285" spans="1:14" s="119" customFormat="1" ht="12.75" x14ac:dyDescent="0.2">
      <c r="A1285" s="114"/>
      <c r="B1285" s="208"/>
      <c r="C1285" s="165"/>
      <c r="D1285" s="166"/>
      <c r="E1285" s="209"/>
      <c r="F1285" s="90"/>
      <c r="H1285" s="120"/>
      <c r="I1285" s="1"/>
      <c r="J1285" s="1"/>
      <c r="K1285" s="1"/>
      <c r="L1285" s="1"/>
      <c r="M1285" s="1"/>
      <c r="N1285" s="1"/>
    </row>
    <row r="1286" spans="1:14" s="119" customFormat="1" ht="12.75" x14ac:dyDescent="0.2">
      <c r="A1286" s="114"/>
      <c r="B1286" s="208"/>
      <c r="C1286" s="165"/>
      <c r="D1286" s="166"/>
      <c r="E1286" s="209"/>
      <c r="F1286" s="90"/>
      <c r="H1286" s="120"/>
      <c r="I1286" s="1"/>
      <c r="J1286" s="1"/>
      <c r="K1286" s="1"/>
      <c r="L1286" s="1"/>
      <c r="M1286" s="1"/>
      <c r="N1286" s="1"/>
    </row>
    <row r="1287" spans="1:14" s="119" customFormat="1" ht="12.75" x14ac:dyDescent="0.2">
      <c r="A1287" s="114"/>
      <c r="B1287" s="208"/>
      <c r="C1287" s="165"/>
      <c r="D1287" s="166"/>
      <c r="E1287" s="209"/>
      <c r="F1287" s="90"/>
      <c r="H1287" s="120"/>
      <c r="I1287" s="1"/>
      <c r="J1287" s="1"/>
      <c r="K1287" s="1"/>
      <c r="L1287" s="1"/>
      <c r="M1287" s="1"/>
      <c r="N1287" s="1"/>
    </row>
    <row r="1288" spans="1:14" s="119" customFormat="1" ht="12.75" x14ac:dyDescent="0.2">
      <c r="A1288" s="114"/>
      <c r="B1288" s="208"/>
      <c r="C1288" s="165"/>
      <c r="D1288" s="166"/>
      <c r="E1288" s="209"/>
      <c r="F1288" s="90"/>
      <c r="H1288" s="120"/>
      <c r="I1288" s="1"/>
      <c r="J1288" s="1"/>
      <c r="K1288" s="1"/>
      <c r="L1288" s="1"/>
      <c r="M1288" s="1"/>
      <c r="N1288" s="1"/>
    </row>
    <row r="1289" spans="1:14" s="119" customFormat="1" ht="12.75" x14ac:dyDescent="0.2">
      <c r="A1289" s="114"/>
      <c r="B1289" s="208"/>
      <c r="C1289" s="165"/>
      <c r="D1289" s="166"/>
      <c r="E1289" s="209"/>
      <c r="F1289" s="90"/>
      <c r="H1289" s="120"/>
      <c r="I1289" s="1"/>
      <c r="J1289" s="1"/>
      <c r="K1289" s="1"/>
      <c r="L1289" s="1"/>
      <c r="M1289" s="1"/>
      <c r="N1289" s="1"/>
    </row>
    <row r="1290" spans="1:14" s="119" customFormat="1" ht="12.75" x14ac:dyDescent="0.2">
      <c r="A1290" s="114"/>
      <c r="B1290" s="208"/>
      <c r="C1290" s="165"/>
      <c r="D1290" s="166"/>
      <c r="E1290" s="209"/>
      <c r="F1290" s="90"/>
      <c r="H1290" s="120"/>
      <c r="I1290" s="1"/>
      <c r="J1290" s="1"/>
      <c r="K1290" s="1"/>
      <c r="L1290" s="1"/>
      <c r="M1290" s="1"/>
      <c r="N1290" s="1"/>
    </row>
    <row r="1291" spans="1:14" s="119" customFormat="1" ht="12.75" x14ac:dyDescent="0.2">
      <c r="A1291" s="114"/>
      <c r="B1291" s="208"/>
      <c r="C1291" s="165"/>
      <c r="D1291" s="166"/>
      <c r="E1291" s="209"/>
      <c r="F1291" s="90"/>
      <c r="H1291" s="120"/>
      <c r="I1291" s="1"/>
      <c r="J1291" s="1"/>
      <c r="K1291" s="1"/>
      <c r="L1291" s="1"/>
      <c r="M1291" s="1"/>
      <c r="N1291" s="1"/>
    </row>
    <row r="1292" spans="1:14" s="119" customFormat="1" ht="12.75" x14ac:dyDescent="0.2">
      <c r="A1292" s="114"/>
      <c r="B1292" s="208"/>
      <c r="C1292" s="165"/>
      <c r="D1292" s="166"/>
      <c r="E1292" s="209"/>
      <c r="F1292" s="90"/>
      <c r="H1292" s="120"/>
      <c r="I1292" s="1"/>
      <c r="J1292" s="1"/>
      <c r="K1292" s="1"/>
      <c r="L1292" s="1"/>
      <c r="M1292" s="1"/>
      <c r="N1292" s="1"/>
    </row>
    <row r="1293" spans="1:14" s="119" customFormat="1" ht="12.75" x14ac:dyDescent="0.2">
      <c r="A1293" s="114"/>
      <c r="B1293" s="208"/>
      <c r="C1293" s="165"/>
      <c r="D1293" s="166"/>
      <c r="E1293" s="209"/>
      <c r="F1293" s="90"/>
      <c r="H1293" s="120"/>
      <c r="I1293" s="1"/>
      <c r="J1293" s="1"/>
      <c r="K1293" s="1"/>
      <c r="L1293" s="1"/>
      <c r="M1293" s="1"/>
      <c r="N1293" s="1"/>
    </row>
    <row r="1294" spans="1:14" s="119" customFormat="1" ht="12.75" x14ac:dyDescent="0.2">
      <c r="A1294" s="114"/>
      <c r="B1294" s="208"/>
      <c r="C1294" s="165"/>
      <c r="D1294" s="166"/>
      <c r="E1294" s="209"/>
      <c r="F1294" s="90"/>
      <c r="H1294" s="120"/>
      <c r="I1294" s="1"/>
      <c r="J1294" s="1"/>
      <c r="K1294" s="1"/>
      <c r="L1294" s="1"/>
      <c r="M1294" s="1"/>
      <c r="N1294" s="1"/>
    </row>
    <row r="1295" spans="1:14" s="119" customFormat="1" ht="12.75" x14ac:dyDescent="0.2">
      <c r="A1295" s="114"/>
      <c r="B1295" s="208"/>
      <c r="C1295" s="165"/>
      <c r="D1295" s="166"/>
      <c r="E1295" s="209"/>
      <c r="F1295" s="90"/>
      <c r="H1295" s="120"/>
      <c r="I1295" s="1"/>
      <c r="J1295" s="1"/>
      <c r="K1295" s="1"/>
      <c r="L1295" s="1"/>
      <c r="M1295" s="1"/>
      <c r="N1295" s="1"/>
    </row>
    <row r="1296" spans="1:14" s="119" customFormat="1" ht="12.75" x14ac:dyDescent="0.2">
      <c r="A1296" s="114"/>
      <c r="B1296" s="208"/>
      <c r="C1296" s="165"/>
      <c r="D1296" s="166"/>
      <c r="E1296" s="209"/>
      <c r="F1296" s="90"/>
      <c r="H1296" s="120"/>
      <c r="I1296" s="1"/>
      <c r="J1296" s="1"/>
      <c r="K1296" s="1"/>
      <c r="L1296" s="1"/>
      <c r="M1296" s="1"/>
      <c r="N1296" s="1"/>
    </row>
    <row r="1297" spans="1:14" s="119" customFormat="1" ht="12.75" x14ac:dyDescent="0.2">
      <c r="A1297" s="114"/>
      <c r="B1297" s="208"/>
      <c r="C1297" s="165"/>
      <c r="D1297" s="166"/>
      <c r="E1297" s="209"/>
      <c r="F1297" s="90"/>
      <c r="H1297" s="120"/>
      <c r="I1297" s="1"/>
      <c r="J1297" s="1"/>
      <c r="K1297" s="1"/>
      <c r="L1297" s="1"/>
      <c r="M1297" s="1"/>
      <c r="N1297" s="1"/>
    </row>
    <row r="1298" spans="1:14" s="119" customFormat="1" ht="12.75" x14ac:dyDescent="0.2">
      <c r="A1298" s="114"/>
      <c r="B1298" s="208"/>
      <c r="C1298" s="165"/>
      <c r="D1298" s="166"/>
      <c r="E1298" s="209"/>
      <c r="F1298" s="90"/>
      <c r="H1298" s="120"/>
      <c r="I1298" s="1"/>
      <c r="J1298" s="1"/>
      <c r="K1298" s="1"/>
      <c r="L1298" s="1"/>
      <c r="M1298" s="1"/>
      <c r="N1298" s="1"/>
    </row>
    <row r="1299" spans="1:14" s="119" customFormat="1" ht="12.75" x14ac:dyDescent="0.2">
      <c r="A1299" s="114"/>
      <c r="B1299" s="208"/>
      <c r="C1299" s="165"/>
      <c r="D1299" s="166"/>
      <c r="E1299" s="209"/>
      <c r="F1299" s="90"/>
      <c r="H1299" s="120"/>
      <c r="I1299" s="1"/>
      <c r="J1299" s="1"/>
      <c r="K1299" s="1"/>
      <c r="L1299" s="1"/>
      <c r="M1299" s="1"/>
      <c r="N1299" s="1"/>
    </row>
    <row r="1300" spans="1:14" s="119" customFormat="1" ht="12.75" x14ac:dyDescent="0.2">
      <c r="A1300" s="114"/>
      <c r="B1300" s="208"/>
      <c r="C1300" s="165"/>
      <c r="D1300" s="166"/>
      <c r="E1300" s="209"/>
      <c r="F1300" s="90"/>
      <c r="H1300" s="120"/>
      <c r="I1300" s="1"/>
      <c r="J1300" s="1"/>
      <c r="K1300" s="1"/>
      <c r="L1300" s="1"/>
      <c r="M1300" s="1"/>
      <c r="N1300" s="1"/>
    </row>
    <row r="1301" spans="1:14" s="119" customFormat="1" ht="12.75" x14ac:dyDescent="0.2">
      <c r="A1301" s="114"/>
      <c r="B1301" s="208"/>
      <c r="C1301" s="165"/>
      <c r="D1301" s="166"/>
      <c r="E1301" s="209"/>
      <c r="F1301" s="90"/>
      <c r="H1301" s="120"/>
      <c r="I1301" s="1"/>
      <c r="J1301" s="1"/>
      <c r="K1301" s="1"/>
      <c r="L1301" s="1"/>
      <c r="M1301" s="1"/>
      <c r="N1301" s="1"/>
    </row>
    <row r="1302" spans="1:14" s="119" customFormat="1" ht="12.75" x14ac:dyDescent="0.2">
      <c r="A1302" s="114"/>
      <c r="B1302" s="208"/>
      <c r="C1302" s="165"/>
      <c r="D1302" s="166"/>
      <c r="E1302" s="209"/>
      <c r="F1302" s="90"/>
      <c r="H1302" s="120"/>
      <c r="I1302" s="1"/>
      <c r="J1302" s="1"/>
      <c r="K1302" s="1"/>
      <c r="L1302" s="1"/>
      <c r="M1302" s="1"/>
      <c r="N1302" s="1"/>
    </row>
    <row r="1303" spans="1:14" s="119" customFormat="1" ht="12.75" x14ac:dyDescent="0.2">
      <c r="A1303" s="114"/>
      <c r="B1303" s="208"/>
      <c r="C1303" s="165"/>
      <c r="D1303" s="166"/>
      <c r="E1303" s="209"/>
      <c r="F1303" s="90"/>
      <c r="H1303" s="120"/>
      <c r="I1303" s="1"/>
      <c r="J1303" s="1"/>
      <c r="K1303" s="1"/>
      <c r="L1303" s="1"/>
      <c r="M1303" s="1"/>
      <c r="N1303" s="1"/>
    </row>
    <row r="1304" spans="1:14" s="119" customFormat="1" ht="12.75" x14ac:dyDescent="0.2">
      <c r="A1304" s="114"/>
      <c r="B1304" s="208"/>
      <c r="C1304" s="165"/>
      <c r="D1304" s="166"/>
      <c r="E1304" s="209"/>
      <c r="F1304" s="90"/>
      <c r="H1304" s="120"/>
      <c r="I1304" s="1"/>
      <c r="J1304" s="1"/>
      <c r="K1304" s="1"/>
      <c r="L1304" s="1"/>
      <c r="M1304" s="1"/>
      <c r="N1304" s="1"/>
    </row>
    <row r="1305" spans="1:14" s="119" customFormat="1" ht="12.75" x14ac:dyDescent="0.2">
      <c r="A1305" s="114"/>
      <c r="B1305" s="208"/>
      <c r="C1305" s="165"/>
      <c r="D1305" s="166"/>
      <c r="E1305" s="209"/>
      <c r="F1305" s="90"/>
      <c r="H1305" s="120"/>
      <c r="I1305" s="1"/>
      <c r="J1305" s="1"/>
      <c r="K1305" s="1"/>
      <c r="L1305" s="1"/>
      <c r="M1305" s="1"/>
      <c r="N1305" s="1"/>
    </row>
    <row r="1306" spans="1:14" s="119" customFormat="1" ht="12.75" x14ac:dyDescent="0.2">
      <c r="A1306" s="114"/>
      <c r="B1306" s="208"/>
      <c r="C1306" s="165"/>
      <c r="D1306" s="166"/>
      <c r="E1306" s="209"/>
      <c r="F1306" s="90"/>
      <c r="H1306" s="120"/>
      <c r="I1306" s="1"/>
      <c r="J1306" s="1"/>
      <c r="K1306" s="1"/>
      <c r="L1306" s="1"/>
      <c r="M1306" s="1"/>
      <c r="N1306" s="1"/>
    </row>
    <row r="1307" spans="1:14" s="119" customFormat="1" ht="12.75" x14ac:dyDescent="0.2">
      <c r="A1307" s="114"/>
      <c r="B1307" s="208"/>
      <c r="C1307" s="165"/>
      <c r="D1307" s="166"/>
      <c r="E1307" s="209"/>
      <c r="F1307" s="90"/>
      <c r="H1307" s="120"/>
      <c r="I1307" s="1"/>
      <c r="J1307" s="1"/>
      <c r="K1307" s="1"/>
      <c r="L1307" s="1"/>
      <c r="M1307" s="1"/>
      <c r="N1307" s="1"/>
    </row>
    <row r="1308" spans="1:14" s="119" customFormat="1" ht="12.75" x14ac:dyDescent="0.2">
      <c r="A1308" s="114"/>
      <c r="B1308" s="208"/>
      <c r="C1308" s="165"/>
      <c r="D1308" s="166"/>
      <c r="E1308" s="209"/>
      <c r="F1308" s="90"/>
      <c r="H1308" s="120"/>
      <c r="I1308" s="1"/>
      <c r="J1308" s="1"/>
      <c r="K1308" s="1"/>
      <c r="L1308" s="1"/>
      <c r="M1308" s="1"/>
      <c r="N1308" s="1"/>
    </row>
    <row r="1309" spans="1:14" s="119" customFormat="1" ht="12.75" x14ac:dyDescent="0.2">
      <c r="A1309" s="114"/>
      <c r="B1309" s="208"/>
      <c r="C1309" s="165"/>
      <c r="D1309" s="166"/>
      <c r="E1309" s="209"/>
      <c r="F1309" s="90"/>
      <c r="H1309" s="120"/>
      <c r="I1309" s="1"/>
      <c r="J1309" s="1"/>
      <c r="K1309" s="1"/>
      <c r="L1309" s="1"/>
      <c r="M1309" s="1"/>
      <c r="N1309" s="1"/>
    </row>
    <row r="1310" spans="1:14" s="119" customFormat="1" ht="12.75" x14ac:dyDescent="0.2">
      <c r="A1310" s="114"/>
      <c r="B1310" s="208"/>
      <c r="C1310" s="165"/>
      <c r="D1310" s="166"/>
      <c r="E1310" s="209"/>
      <c r="F1310" s="90"/>
      <c r="H1310" s="120"/>
      <c r="I1310" s="1"/>
      <c r="J1310" s="1"/>
      <c r="K1310" s="1"/>
      <c r="L1310" s="1"/>
      <c r="M1310" s="1"/>
      <c r="N1310" s="1"/>
    </row>
    <row r="1311" spans="1:14" s="119" customFormat="1" ht="12.75" x14ac:dyDescent="0.2">
      <c r="A1311" s="114"/>
      <c r="B1311" s="208"/>
      <c r="C1311" s="165"/>
      <c r="D1311" s="166"/>
      <c r="E1311" s="209"/>
      <c r="F1311" s="90"/>
      <c r="H1311" s="120"/>
      <c r="I1311" s="1"/>
      <c r="J1311" s="1"/>
      <c r="K1311" s="1"/>
      <c r="L1311" s="1"/>
      <c r="M1311" s="1"/>
      <c r="N1311" s="1"/>
    </row>
    <row r="1312" spans="1:14" s="119" customFormat="1" ht="12.75" x14ac:dyDescent="0.2">
      <c r="A1312" s="114"/>
      <c r="B1312" s="208"/>
      <c r="C1312" s="165"/>
      <c r="D1312" s="166"/>
      <c r="E1312" s="209"/>
      <c r="F1312" s="90"/>
      <c r="H1312" s="120"/>
      <c r="I1312" s="1"/>
      <c r="J1312" s="1"/>
      <c r="K1312" s="1"/>
      <c r="L1312" s="1"/>
      <c r="M1312" s="1"/>
      <c r="N1312" s="1"/>
    </row>
    <row r="1313" spans="1:14" s="119" customFormat="1" ht="12.75" x14ac:dyDescent="0.2">
      <c r="A1313" s="114"/>
      <c r="B1313" s="208"/>
      <c r="C1313" s="165"/>
      <c r="D1313" s="166"/>
      <c r="E1313" s="209"/>
      <c r="F1313" s="90"/>
      <c r="H1313" s="120"/>
      <c r="I1313" s="1"/>
      <c r="J1313" s="1"/>
      <c r="K1313" s="1"/>
      <c r="L1313" s="1"/>
      <c r="M1313" s="1"/>
      <c r="N1313" s="1"/>
    </row>
    <row r="1314" spans="1:14" s="119" customFormat="1" ht="12.75" x14ac:dyDescent="0.2">
      <c r="A1314" s="114"/>
      <c r="B1314" s="208"/>
      <c r="C1314" s="165"/>
      <c r="D1314" s="166"/>
      <c r="E1314" s="209"/>
      <c r="F1314" s="90"/>
      <c r="H1314" s="120"/>
      <c r="I1314" s="1"/>
      <c r="J1314" s="1"/>
      <c r="K1314" s="1"/>
      <c r="L1314" s="1"/>
      <c r="M1314" s="1"/>
      <c r="N1314" s="1"/>
    </row>
    <row r="1315" spans="1:14" s="119" customFormat="1" ht="12.75" x14ac:dyDescent="0.2">
      <c r="A1315" s="114"/>
      <c r="B1315" s="208"/>
      <c r="C1315" s="165"/>
      <c r="D1315" s="166"/>
      <c r="E1315" s="209"/>
      <c r="F1315" s="90"/>
      <c r="H1315" s="120"/>
      <c r="I1315" s="1"/>
      <c r="J1315" s="1"/>
      <c r="K1315" s="1"/>
      <c r="L1315" s="1"/>
      <c r="M1315" s="1"/>
      <c r="N1315" s="1"/>
    </row>
    <row r="1316" spans="1:14" s="119" customFormat="1" ht="12.75" x14ac:dyDescent="0.2">
      <c r="A1316" s="114"/>
      <c r="B1316" s="208"/>
      <c r="C1316" s="165"/>
      <c r="D1316" s="166"/>
      <c r="E1316" s="209"/>
      <c r="F1316" s="90"/>
      <c r="H1316" s="120"/>
      <c r="I1316" s="1"/>
      <c r="J1316" s="1"/>
      <c r="K1316" s="1"/>
      <c r="L1316" s="1"/>
      <c r="M1316" s="1"/>
      <c r="N1316" s="1"/>
    </row>
    <row r="1317" spans="1:14" s="119" customFormat="1" ht="12.75" x14ac:dyDescent="0.2">
      <c r="A1317" s="114"/>
      <c r="B1317" s="208"/>
      <c r="C1317" s="165"/>
      <c r="D1317" s="166"/>
      <c r="E1317" s="209"/>
      <c r="F1317" s="90"/>
      <c r="H1317" s="120"/>
      <c r="I1317" s="1"/>
      <c r="J1317" s="1"/>
      <c r="K1317" s="1"/>
      <c r="L1317" s="1"/>
      <c r="M1317" s="1"/>
      <c r="N1317" s="1"/>
    </row>
    <row r="1318" spans="1:14" s="119" customFormat="1" ht="12.75" x14ac:dyDescent="0.2">
      <c r="A1318" s="114"/>
      <c r="B1318" s="208"/>
      <c r="C1318" s="165"/>
      <c r="D1318" s="166"/>
      <c r="E1318" s="209"/>
      <c r="F1318" s="90"/>
      <c r="H1318" s="120"/>
      <c r="I1318" s="1"/>
      <c r="J1318" s="1"/>
      <c r="K1318" s="1"/>
      <c r="L1318" s="1"/>
      <c r="M1318" s="1"/>
      <c r="N1318" s="1"/>
    </row>
    <row r="1319" spans="1:14" s="119" customFormat="1" ht="12.75" x14ac:dyDescent="0.2">
      <c r="A1319" s="114"/>
      <c r="B1319" s="208"/>
      <c r="C1319" s="165"/>
      <c r="D1319" s="166"/>
      <c r="E1319" s="209"/>
      <c r="F1319" s="90"/>
      <c r="H1319" s="120"/>
      <c r="I1319" s="1"/>
      <c r="J1319" s="1"/>
      <c r="K1319" s="1"/>
      <c r="L1319" s="1"/>
      <c r="M1319" s="1"/>
      <c r="N1319" s="1"/>
    </row>
    <row r="1320" spans="1:14" s="119" customFormat="1" ht="12.75" x14ac:dyDescent="0.2">
      <c r="A1320" s="114"/>
      <c r="B1320" s="208"/>
      <c r="C1320" s="165"/>
      <c r="D1320" s="166"/>
      <c r="E1320" s="209"/>
      <c r="F1320" s="90"/>
      <c r="H1320" s="120"/>
      <c r="I1320" s="1"/>
      <c r="J1320" s="1"/>
      <c r="K1320" s="1"/>
      <c r="L1320" s="1"/>
      <c r="M1320" s="1"/>
      <c r="N1320" s="1"/>
    </row>
    <row r="1321" spans="1:14" s="119" customFormat="1" ht="12.75" x14ac:dyDescent="0.2">
      <c r="A1321" s="114"/>
      <c r="B1321" s="208"/>
      <c r="C1321" s="165"/>
      <c r="D1321" s="166"/>
      <c r="E1321" s="209"/>
      <c r="F1321" s="90"/>
      <c r="H1321" s="120"/>
      <c r="I1321" s="1"/>
      <c r="J1321" s="1"/>
      <c r="K1321" s="1"/>
      <c r="L1321" s="1"/>
      <c r="M1321" s="1"/>
      <c r="N1321" s="1"/>
    </row>
    <row r="1322" spans="1:14" s="119" customFormat="1" ht="12.75" x14ac:dyDescent="0.2">
      <c r="A1322" s="114"/>
      <c r="B1322" s="208"/>
      <c r="C1322" s="165"/>
      <c r="D1322" s="166"/>
      <c r="E1322" s="209"/>
      <c r="F1322" s="90"/>
      <c r="H1322" s="120"/>
      <c r="I1322" s="1"/>
      <c r="J1322" s="1"/>
      <c r="K1322" s="1"/>
      <c r="L1322" s="1"/>
      <c r="M1322" s="1"/>
      <c r="N1322" s="1"/>
    </row>
    <row r="1323" spans="1:14" s="119" customFormat="1" ht="12.75" x14ac:dyDescent="0.2">
      <c r="A1323" s="114"/>
      <c r="B1323" s="208"/>
      <c r="C1323" s="165"/>
      <c r="D1323" s="166"/>
      <c r="E1323" s="209"/>
      <c r="F1323" s="90"/>
      <c r="H1323" s="120"/>
      <c r="I1323" s="1"/>
      <c r="J1323" s="1"/>
      <c r="K1323" s="1"/>
      <c r="L1323" s="1"/>
      <c r="M1323" s="1"/>
      <c r="N1323" s="1"/>
    </row>
    <row r="1324" spans="1:14" s="119" customFormat="1" ht="12.75" x14ac:dyDescent="0.2">
      <c r="A1324" s="114"/>
      <c r="B1324" s="208"/>
      <c r="C1324" s="165"/>
      <c r="D1324" s="166"/>
      <c r="E1324" s="209"/>
      <c r="F1324" s="90"/>
      <c r="H1324" s="120"/>
      <c r="I1324" s="1"/>
      <c r="J1324" s="1"/>
      <c r="K1324" s="1"/>
      <c r="L1324" s="1"/>
      <c r="M1324" s="1"/>
      <c r="N1324" s="1"/>
    </row>
    <row r="1325" spans="1:14" s="119" customFormat="1" ht="12.75" x14ac:dyDescent="0.2">
      <c r="A1325" s="114"/>
      <c r="B1325" s="208"/>
      <c r="C1325" s="165"/>
      <c r="D1325" s="166"/>
      <c r="E1325" s="209"/>
      <c r="F1325" s="90"/>
      <c r="H1325" s="120"/>
      <c r="I1325" s="1"/>
      <c r="J1325" s="1"/>
      <c r="K1325" s="1"/>
      <c r="L1325" s="1"/>
      <c r="M1325" s="1"/>
      <c r="N1325" s="1"/>
    </row>
    <row r="1326" spans="1:14" s="119" customFormat="1" ht="12.75" x14ac:dyDescent="0.2">
      <c r="A1326" s="114"/>
      <c r="B1326" s="208"/>
      <c r="C1326" s="165"/>
      <c r="D1326" s="166"/>
      <c r="E1326" s="209"/>
      <c r="F1326" s="90"/>
      <c r="H1326" s="120"/>
      <c r="I1326" s="1"/>
      <c r="J1326" s="1"/>
      <c r="K1326" s="1"/>
      <c r="L1326" s="1"/>
      <c r="M1326" s="1"/>
      <c r="N1326" s="1"/>
    </row>
    <row r="1327" spans="1:14" s="119" customFormat="1" ht="12.75" x14ac:dyDescent="0.2">
      <c r="A1327" s="114"/>
      <c r="B1327" s="208"/>
      <c r="C1327" s="165"/>
      <c r="D1327" s="166"/>
      <c r="E1327" s="209"/>
      <c r="F1327" s="90"/>
      <c r="H1327" s="120"/>
      <c r="I1327" s="1"/>
      <c r="J1327" s="1"/>
      <c r="K1327" s="1"/>
      <c r="L1327" s="1"/>
      <c r="M1327" s="1"/>
      <c r="N1327" s="1"/>
    </row>
    <row r="1328" spans="1:14" s="119" customFormat="1" ht="12.75" x14ac:dyDescent="0.2">
      <c r="A1328" s="114"/>
      <c r="B1328" s="208"/>
      <c r="C1328" s="165"/>
      <c r="D1328" s="166"/>
      <c r="E1328" s="209"/>
      <c r="F1328" s="90"/>
      <c r="H1328" s="120"/>
      <c r="I1328" s="1"/>
      <c r="J1328" s="1"/>
      <c r="K1328" s="1"/>
      <c r="L1328" s="1"/>
      <c r="M1328" s="1"/>
      <c r="N1328" s="1"/>
    </row>
    <row r="1329" spans="1:14" s="119" customFormat="1" ht="12.75" x14ac:dyDescent="0.2">
      <c r="A1329" s="114"/>
      <c r="B1329" s="208"/>
      <c r="C1329" s="165"/>
      <c r="D1329" s="166"/>
      <c r="E1329" s="209"/>
      <c r="F1329" s="90"/>
      <c r="H1329" s="120"/>
      <c r="I1329" s="1"/>
      <c r="J1329" s="1"/>
      <c r="K1329" s="1"/>
      <c r="L1329" s="1"/>
      <c r="M1329" s="1"/>
      <c r="N1329" s="1"/>
    </row>
    <row r="1330" spans="1:14" s="119" customFormat="1" ht="12.75" x14ac:dyDescent="0.2">
      <c r="A1330" s="114"/>
      <c r="B1330" s="208"/>
      <c r="C1330" s="165"/>
      <c r="D1330" s="166"/>
      <c r="E1330" s="209"/>
      <c r="F1330" s="90"/>
      <c r="H1330" s="120"/>
      <c r="I1330" s="1"/>
      <c r="J1330" s="1"/>
      <c r="K1330" s="1"/>
      <c r="L1330" s="1"/>
      <c r="M1330" s="1"/>
      <c r="N1330" s="1"/>
    </row>
    <row r="1331" spans="1:14" s="119" customFormat="1" ht="12.75" x14ac:dyDescent="0.2">
      <c r="A1331" s="114"/>
      <c r="B1331" s="208"/>
      <c r="C1331" s="165"/>
      <c r="D1331" s="166"/>
      <c r="E1331" s="209"/>
      <c r="F1331" s="90"/>
      <c r="H1331" s="120"/>
      <c r="I1331" s="1"/>
      <c r="J1331" s="1"/>
      <c r="K1331" s="1"/>
      <c r="L1331" s="1"/>
      <c r="M1331" s="1"/>
      <c r="N1331" s="1"/>
    </row>
    <row r="1332" spans="1:14" s="119" customFormat="1" ht="12.75" x14ac:dyDescent="0.2">
      <c r="A1332" s="114"/>
      <c r="B1332" s="208"/>
      <c r="C1332" s="165"/>
      <c r="D1332" s="166"/>
      <c r="E1332" s="209"/>
      <c r="F1332" s="90"/>
      <c r="H1332" s="120"/>
      <c r="I1332" s="1"/>
      <c r="J1332" s="1"/>
      <c r="K1332" s="1"/>
      <c r="L1332" s="1"/>
      <c r="M1332" s="1"/>
      <c r="N1332" s="1"/>
    </row>
    <row r="1333" spans="1:14" s="119" customFormat="1" ht="12.75" x14ac:dyDescent="0.2">
      <c r="A1333" s="114"/>
      <c r="B1333" s="208"/>
      <c r="C1333" s="165"/>
      <c r="D1333" s="166"/>
      <c r="E1333" s="209"/>
      <c r="F1333" s="90"/>
      <c r="H1333" s="120"/>
      <c r="I1333" s="1"/>
      <c r="J1333" s="1"/>
      <c r="K1333" s="1"/>
      <c r="L1333" s="1"/>
      <c r="M1333" s="1"/>
      <c r="N1333" s="1"/>
    </row>
    <row r="1334" spans="1:14" s="119" customFormat="1" ht="12.75" x14ac:dyDescent="0.2">
      <c r="A1334" s="114"/>
      <c r="B1334" s="208"/>
      <c r="C1334" s="165"/>
      <c r="D1334" s="166"/>
      <c r="E1334" s="209"/>
      <c r="F1334" s="90"/>
      <c r="H1334" s="120"/>
      <c r="I1334" s="1"/>
      <c r="J1334" s="1"/>
      <c r="K1334" s="1"/>
      <c r="L1334" s="1"/>
      <c r="M1334" s="1"/>
      <c r="N1334" s="1"/>
    </row>
    <row r="1335" spans="1:14" s="119" customFormat="1" ht="12.75" x14ac:dyDescent="0.2">
      <c r="A1335" s="114"/>
      <c r="B1335" s="208"/>
      <c r="C1335" s="165"/>
      <c r="D1335" s="166"/>
      <c r="E1335" s="209"/>
      <c r="F1335" s="90"/>
      <c r="H1335" s="120"/>
      <c r="I1335" s="1"/>
      <c r="J1335" s="1"/>
      <c r="K1335" s="1"/>
      <c r="L1335" s="1"/>
      <c r="M1335" s="1"/>
      <c r="N1335" s="1"/>
    </row>
    <row r="1336" spans="1:14" s="119" customFormat="1" ht="12.75" x14ac:dyDescent="0.2">
      <c r="A1336" s="114"/>
      <c r="B1336" s="208"/>
      <c r="C1336" s="165"/>
      <c r="D1336" s="166"/>
      <c r="E1336" s="209"/>
      <c r="F1336" s="90"/>
      <c r="H1336" s="120"/>
      <c r="I1336" s="1"/>
      <c r="J1336" s="1"/>
      <c r="K1336" s="1"/>
      <c r="L1336" s="1"/>
      <c r="M1336" s="1"/>
      <c r="N1336" s="1"/>
    </row>
    <row r="1337" spans="1:14" s="119" customFormat="1" ht="12.75" x14ac:dyDescent="0.2">
      <c r="A1337" s="114"/>
      <c r="B1337" s="208"/>
      <c r="C1337" s="165"/>
      <c r="D1337" s="166"/>
      <c r="E1337" s="209"/>
      <c r="F1337" s="90"/>
      <c r="H1337" s="120"/>
      <c r="I1337" s="1"/>
      <c r="J1337" s="1"/>
      <c r="K1337" s="1"/>
      <c r="L1337" s="1"/>
      <c r="M1337" s="1"/>
      <c r="N1337" s="1"/>
    </row>
    <row r="1338" spans="1:14" s="119" customFormat="1" ht="12.75" x14ac:dyDescent="0.2">
      <c r="A1338" s="114"/>
      <c r="B1338" s="208"/>
      <c r="C1338" s="165"/>
      <c r="D1338" s="166"/>
      <c r="E1338" s="209"/>
      <c r="F1338" s="90"/>
      <c r="H1338" s="120"/>
      <c r="I1338" s="1"/>
      <c r="J1338" s="1"/>
      <c r="K1338" s="1"/>
      <c r="L1338" s="1"/>
      <c r="M1338" s="1"/>
      <c r="N1338" s="1"/>
    </row>
    <row r="1339" spans="1:14" s="119" customFormat="1" ht="12.75" x14ac:dyDescent="0.2">
      <c r="A1339" s="114"/>
      <c r="B1339" s="208"/>
      <c r="C1339" s="165"/>
      <c r="D1339" s="166"/>
      <c r="E1339" s="209"/>
      <c r="F1339" s="90"/>
      <c r="H1339" s="120"/>
      <c r="I1339" s="1"/>
      <c r="J1339" s="1"/>
      <c r="K1339" s="1"/>
      <c r="L1339" s="1"/>
      <c r="M1339" s="1"/>
      <c r="N1339" s="1"/>
    </row>
    <row r="1340" spans="1:14" s="119" customFormat="1" ht="12.75" x14ac:dyDescent="0.2">
      <c r="A1340" s="114"/>
      <c r="B1340" s="208"/>
      <c r="C1340" s="165"/>
      <c r="D1340" s="166"/>
      <c r="E1340" s="209"/>
      <c r="F1340" s="90"/>
      <c r="H1340" s="120"/>
      <c r="I1340" s="1"/>
      <c r="J1340" s="1"/>
      <c r="K1340" s="1"/>
      <c r="L1340" s="1"/>
      <c r="M1340" s="1"/>
      <c r="N1340" s="1"/>
    </row>
    <row r="1341" spans="1:14" s="119" customFormat="1" ht="12.75" x14ac:dyDescent="0.2">
      <c r="A1341" s="114"/>
      <c r="B1341" s="208"/>
      <c r="C1341" s="165"/>
      <c r="D1341" s="166"/>
      <c r="E1341" s="209"/>
      <c r="F1341" s="90"/>
      <c r="H1341" s="120"/>
      <c r="I1341" s="1"/>
      <c r="J1341" s="1"/>
      <c r="K1341" s="1"/>
      <c r="L1341" s="1"/>
      <c r="M1341" s="1"/>
      <c r="N1341" s="1"/>
    </row>
    <row r="1342" spans="1:14" s="119" customFormat="1" ht="12.75" x14ac:dyDescent="0.2">
      <c r="A1342" s="114"/>
      <c r="B1342" s="208"/>
      <c r="C1342" s="165"/>
      <c r="D1342" s="166"/>
      <c r="E1342" s="209"/>
      <c r="F1342" s="90"/>
      <c r="H1342" s="120"/>
      <c r="I1342" s="1"/>
      <c r="J1342" s="1"/>
      <c r="K1342" s="1"/>
      <c r="L1342" s="1"/>
      <c r="M1342" s="1"/>
      <c r="N1342" s="1"/>
    </row>
    <row r="1343" spans="1:14" s="119" customFormat="1" ht="12.75" x14ac:dyDescent="0.2">
      <c r="A1343" s="114"/>
      <c r="B1343" s="208"/>
      <c r="C1343" s="165"/>
      <c r="D1343" s="166"/>
      <c r="E1343" s="209"/>
      <c r="F1343" s="90"/>
      <c r="H1343" s="120"/>
      <c r="I1343" s="1"/>
      <c r="J1343" s="1"/>
      <c r="K1343" s="1"/>
      <c r="L1343" s="1"/>
      <c r="M1343" s="1"/>
      <c r="N1343" s="1"/>
    </row>
    <row r="1344" spans="1:14" s="119" customFormat="1" ht="12.75" x14ac:dyDescent="0.2">
      <c r="A1344" s="114"/>
      <c r="B1344" s="208"/>
      <c r="C1344" s="165"/>
      <c r="D1344" s="166"/>
      <c r="E1344" s="209"/>
      <c r="F1344" s="90"/>
      <c r="H1344" s="120"/>
      <c r="I1344" s="1"/>
      <c r="J1344" s="1"/>
      <c r="K1344" s="1"/>
      <c r="L1344" s="1"/>
      <c r="M1344" s="1"/>
      <c r="N1344" s="1"/>
    </row>
    <row r="1345" spans="1:14" s="119" customFormat="1" ht="12.75" x14ac:dyDescent="0.2">
      <c r="A1345" s="114"/>
      <c r="B1345" s="208"/>
      <c r="C1345" s="165"/>
      <c r="D1345" s="166"/>
      <c r="E1345" s="209"/>
      <c r="F1345" s="90"/>
      <c r="H1345" s="120"/>
      <c r="I1345" s="1"/>
      <c r="J1345" s="1"/>
      <c r="K1345" s="1"/>
      <c r="L1345" s="1"/>
      <c r="M1345" s="1"/>
      <c r="N1345" s="1"/>
    </row>
    <row r="1346" spans="1:14" s="119" customFormat="1" ht="12.75" x14ac:dyDescent="0.2">
      <c r="A1346" s="114"/>
      <c r="B1346" s="208"/>
      <c r="C1346" s="165"/>
      <c r="D1346" s="166"/>
      <c r="E1346" s="209"/>
      <c r="F1346" s="90"/>
      <c r="H1346" s="120"/>
      <c r="I1346" s="1"/>
      <c r="J1346" s="1"/>
      <c r="K1346" s="1"/>
      <c r="L1346" s="1"/>
      <c r="M1346" s="1"/>
      <c r="N1346" s="1"/>
    </row>
    <row r="1347" spans="1:14" s="119" customFormat="1" ht="12.75" x14ac:dyDescent="0.2">
      <c r="A1347" s="114"/>
      <c r="B1347" s="208"/>
      <c r="C1347" s="165"/>
      <c r="D1347" s="166"/>
      <c r="E1347" s="209"/>
      <c r="F1347" s="90"/>
      <c r="H1347" s="120"/>
      <c r="I1347" s="1"/>
      <c r="J1347" s="1"/>
      <c r="K1347" s="1"/>
      <c r="L1347" s="1"/>
      <c r="M1347" s="1"/>
      <c r="N1347" s="1"/>
    </row>
    <row r="1348" spans="1:14" s="119" customFormat="1" ht="12.75" x14ac:dyDescent="0.2">
      <c r="A1348" s="114"/>
      <c r="B1348" s="208"/>
      <c r="C1348" s="165"/>
      <c r="D1348" s="166"/>
      <c r="E1348" s="209"/>
      <c r="F1348" s="90"/>
      <c r="H1348" s="120"/>
      <c r="I1348" s="1"/>
      <c r="J1348" s="1"/>
      <c r="K1348" s="1"/>
      <c r="L1348" s="1"/>
      <c r="M1348" s="1"/>
      <c r="N1348" s="1"/>
    </row>
    <row r="1349" spans="1:14" s="119" customFormat="1" ht="12.75" x14ac:dyDescent="0.2">
      <c r="A1349" s="114"/>
      <c r="B1349" s="208"/>
      <c r="C1349" s="165"/>
      <c r="D1349" s="166"/>
      <c r="E1349" s="209"/>
      <c r="F1349" s="90"/>
      <c r="H1349" s="120"/>
      <c r="I1349" s="1"/>
      <c r="J1349" s="1"/>
      <c r="K1349" s="1"/>
      <c r="L1349" s="1"/>
      <c r="M1349" s="1"/>
      <c r="N1349" s="1"/>
    </row>
    <row r="1350" spans="1:14" s="119" customFormat="1" ht="12.75" x14ac:dyDescent="0.2">
      <c r="A1350" s="114"/>
      <c r="B1350" s="208"/>
      <c r="C1350" s="165"/>
      <c r="D1350" s="166"/>
      <c r="E1350" s="209"/>
      <c r="F1350" s="90"/>
      <c r="H1350" s="120"/>
      <c r="I1350" s="1"/>
      <c r="J1350" s="1"/>
      <c r="K1350" s="1"/>
      <c r="L1350" s="1"/>
      <c r="M1350" s="1"/>
      <c r="N1350" s="1"/>
    </row>
    <row r="1351" spans="1:14" s="119" customFormat="1" ht="12.75" x14ac:dyDescent="0.2">
      <c r="A1351" s="114"/>
      <c r="B1351" s="208"/>
      <c r="C1351" s="165"/>
      <c r="D1351" s="166"/>
      <c r="E1351" s="209"/>
      <c r="F1351" s="90"/>
      <c r="H1351" s="120"/>
      <c r="I1351" s="1"/>
      <c r="J1351" s="1"/>
      <c r="K1351" s="1"/>
      <c r="L1351" s="1"/>
      <c r="M1351" s="1"/>
      <c r="N1351" s="1"/>
    </row>
    <row r="1352" spans="1:14" s="119" customFormat="1" ht="12.75" x14ac:dyDescent="0.2">
      <c r="A1352" s="114"/>
      <c r="B1352" s="208"/>
      <c r="C1352" s="165"/>
      <c r="D1352" s="166"/>
      <c r="E1352" s="209"/>
      <c r="F1352" s="90"/>
      <c r="H1352" s="120"/>
      <c r="I1352" s="1"/>
      <c r="J1352" s="1"/>
      <c r="K1352" s="1"/>
      <c r="L1352" s="1"/>
      <c r="M1352" s="1"/>
      <c r="N1352" s="1"/>
    </row>
    <row r="1353" spans="1:14" s="119" customFormat="1" ht="12.75" x14ac:dyDescent="0.2">
      <c r="A1353" s="114"/>
      <c r="B1353" s="208"/>
      <c r="C1353" s="165"/>
      <c r="D1353" s="166"/>
      <c r="E1353" s="209"/>
      <c r="F1353" s="90"/>
      <c r="H1353" s="120"/>
      <c r="I1353" s="1"/>
      <c r="J1353" s="1"/>
      <c r="K1353" s="1"/>
      <c r="L1353" s="1"/>
      <c r="M1353" s="1"/>
      <c r="N1353" s="1"/>
    </row>
    <row r="1354" spans="1:14" s="119" customFormat="1" ht="12.75" x14ac:dyDescent="0.2">
      <c r="A1354" s="114"/>
      <c r="B1354" s="208"/>
      <c r="C1354" s="165"/>
      <c r="D1354" s="166"/>
      <c r="E1354" s="209"/>
      <c r="F1354" s="90"/>
      <c r="H1354" s="120"/>
      <c r="I1354" s="1"/>
      <c r="J1354" s="1"/>
      <c r="K1354" s="1"/>
      <c r="L1354" s="1"/>
      <c r="M1354" s="1"/>
      <c r="N1354" s="1"/>
    </row>
    <row r="1355" spans="1:14" s="119" customFormat="1" ht="12.75" x14ac:dyDescent="0.2">
      <c r="A1355" s="114"/>
      <c r="B1355" s="208"/>
      <c r="C1355" s="165"/>
      <c r="D1355" s="166"/>
      <c r="E1355" s="209"/>
      <c r="F1355" s="90"/>
      <c r="H1355" s="120"/>
      <c r="I1355" s="1"/>
      <c r="J1355" s="1"/>
      <c r="K1355" s="1"/>
      <c r="L1355" s="1"/>
      <c r="M1355" s="1"/>
      <c r="N1355" s="1"/>
    </row>
    <row r="1356" spans="1:14" s="119" customFormat="1" ht="12.75" x14ac:dyDescent="0.2">
      <c r="A1356" s="114"/>
      <c r="B1356" s="208"/>
      <c r="C1356" s="165"/>
      <c r="D1356" s="166"/>
      <c r="E1356" s="209"/>
      <c r="F1356" s="90"/>
      <c r="H1356" s="120"/>
      <c r="I1356" s="1"/>
      <c r="J1356" s="1"/>
      <c r="K1356" s="1"/>
      <c r="L1356" s="1"/>
      <c r="M1356" s="1"/>
      <c r="N1356" s="1"/>
    </row>
    <row r="1357" spans="1:14" s="119" customFormat="1" ht="12.75" x14ac:dyDescent="0.2">
      <c r="A1357" s="114"/>
      <c r="B1357" s="208"/>
      <c r="C1357" s="165"/>
      <c r="D1357" s="166"/>
      <c r="E1357" s="209"/>
      <c r="F1357" s="90"/>
      <c r="H1357" s="120"/>
      <c r="I1357" s="1"/>
      <c r="J1357" s="1"/>
      <c r="K1357" s="1"/>
      <c r="L1357" s="1"/>
      <c r="M1357" s="1"/>
      <c r="N1357" s="1"/>
    </row>
    <row r="1358" spans="1:14" s="119" customFormat="1" ht="12.75" x14ac:dyDescent="0.2">
      <c r="A1358" s="114"/>
      <c r="B1358" s="208"/>
      <c r="C1358" s="165"/>
      <c r="D1358" s="166"/>
      <c r="E1358" s="209"/>
      <c r="F1358" s="90"/>
      <c r="H1358" s="120"/>
      <c r="I1358" s="1"/>
      <c r="J1358" s="1"/>
      <c r="K1358" s="1"/>
      <c r="L1358" s="1"/>
      <c r="M1358" s="1"/>
      <c r="N1358" s="1"/>
    </row>
    <row r="1359" spans="1:14" s="119" customFormat="1" ht="12.75" x14ac:dyDescent="0.2">
      <c r="A1359" s="114"/>
      <c r="B1359" s="208"/>
      <c r="C1359" s="165"/>
      <c r="D1359" s="166"/>
      <c r="E1359" s="209"/>
      <c r="F1359" s="90"/>
      <c r="H1359" s="120"/>
      <c r="I1359" s="1"/>
      <c r="J1359" s="1"/>
      <c r="K1359" s="1"/>
      <c r="L1359" s="1"/>
      <c r="M1359" s="1"/>
      <c r="N1359" s="1"/>
    </row>
    <row r="1360" spans="1:14" s="119" customFormat="1" ht="12.75" x14ac:dyDescent="0.2">
      <c r="A1360" s="114"/>
      <c r="B1360" s="208"/>
      <c r="C1360" s="165"/>
      <c r="D1360" s="166"/>
      <c r="E1360" s="209"/>
      <c r="F1360" s="90"/>
      <c r="H1360" s="120"/>
      <c r="I1360" s="1"/>
      <c r="J1360" s="1"/>
      <c r="K1360" s="1"/>
      <c r="L1360" s="1"/>
      <c r="M1360" s="1"/>
      <c r="N1360" s="1"/>
    </row>
    <row r="1361" spans="1:14" s="119" customFormat="1" ht="12.75" x14ac:dyDescent="0.2">
      <c r="A1361" s="114"/>
      <c r="B1361" s="208"/>
      <c r="C1361" s="165"/>
      <c r="D1361" s="166"/>
      <c r="E1361" s="209"/>
      <c r="F1361" s="90"/>
      <c r="H1361" s="120"/>
      <c r="I1361" s="1"/>
      <c r="J1361" s="1"/>
      <c r="K1361" s="1"/>
      <c r="L1361" s="1"/>
      <c r="M1361" s="1"/>
      <c r="N1361" s="1"/>
    </row>
    <row r="1362" spans="1:14" s="119" customFormat="1" ht="12.75" x14ac:dyDescent="0.2">
      <c r="A1362" s="114"/>
      <c r="B1362" s="208"/>
      <c r="C1362" s="165"/>
      <c r="D1362" s="166"/>
      <c r="E1362" s="209"/>
      <c r="F1362" s="90"/>
      <c r="H1362" s="120"/>
      <c r="I1362" s="1"/>
      <c r="J1362" s="1"/>
      <c r="K1362" s="1"/>
      <c r="L1362" s="1"/>
      <c r="M1362" s="1"/>
      <c r="N1362" s="1"/>
    </row>
    <row r="1363" spans="1:14" s="119" customFormat="1" ht="12.75" x14ac:dyDescent="0.2">
      <c r="A1363" s="114"/>
      <c r="B1363" s="208"/>
      <c r="C1363" s="165"/>
      <c r="D1363" s="166"/>
      <c r="E1363" s="209"/>
      <c r="F1363" s="90"/>
      <c r="H1363" s="120"/>
      <c r="I1363" s="1"/>
      <c r="J1363" s="1"/>
      <c r="K1363" s="1"/>
      <c r="L1363" s="1"/>
      <c r="M1363" s="1"/>
      <c r="N1363" s="1"/>
    </row>
    <row r="1364" spans="1:14" s="119" customFormat="1" ht="12.75" x14ac:dyDescent="0.2">
      <c r="A1364" s="114"/>
      <c r="B1364" s="208"/>
      <c r="C1364" s="165"/>
      <c r="D1364" s="166"/>
      <c r="E1364" s="209"/>
      <c r="F1364" s="90"/>
      <c r="H1364" s="120"/>
      <c r="I1364" s="1"/>
      <c r="J1364" s="1"/>
      <c r="K1364" s="1"/>
      <c r="L1364" s="1"/>
      <c r="M1364" s="1"/>
      <c r="N1364" s="1"/>
    </row>
    <row r="1365" spans="1:14" s="119" customFormat="1" ht="12.75" x14ac:dyDescent="0.2">
      <c r="A1365" s="114"/>
      <c r="B1365" s="208"/>
      <c r="C1365" s="165"/>
      <c r="D1365" s="166"/>
      <c r="E1365" s="209"/>
      <c r="F1365" s="90"/>
      <c r="H1365" s="120"/>
      <c r="I1365" s="1"/>
      <c r="J1365" s="1"/>
      <c r="K1365" s="1"/>
      <c r="L1365" s="1"/>
      <c r="M1365" s="1"/>
      <c r="N1365" s="1"/>
    </row>
    <row r="1366" spans="1:14" s="119" customFormat="1" ht="12.75" x14ac:dyDescent="0.2">
      <c r="A1366" s="114"/>
      <c r="B1366" s="208"/>
      <c r="C1366" s="165"/>
      <c r="D1366" s="166"/>
      <c r="E1366" s="209"/>
      <c r="F1366" s="90"/>
      <c r="H1366" s="120"/>
      <c r="I1366" s="1"/>
      <c r="J1366" s="1"/>
      <c r="K1366" s="1"/>
      <c r="L1366" s="1"/>
      <c r="M1366" s="1"/>
      <c r="N1366" s="1"/>
    </row>
    <row r="1367" spans="1:14" s="119" customFormat="1" ht="12.75" x14ac:dyDescent="0.2">
      <c r="A1367" s="114"/>
      <c r="B1367" s="208"/>
      <c r="C1367" s="165"/>
      <c r="D1367" s="166"/>
      <c r="E1367" s="209"/>
      <c r="F1367" s="90"/>
      <c r="H1367" s="120"/>
      <c r="I1367" s="1"/>
      <c r="J1367" s="1"/>
      <c r="K1367" s="1"/>
      <c r="L1367" s="1"/>
      <c r="M1367" s="1"/>
      <c r="N1367" s="1"/>
    </row>
    <row r="1368" spans="1:14" s="119" customFormat="1" ht="12.75" x14ac:dyDescent="0.2">
      <c r="A1368" s="114"/>
      <c r="B1368" s="208"/>
      <c r="C1368" s="165"/>
      <c r="D1368" s="166"/>
      <c r="E1368" s="209"/>
      <c r="F1368" s="90"/>
      <c r="H1368" s="120"/>
      <c r="I1368" s="1"/>
      <c r="J1368" s="1"/>
      <c r="K1368" s="1"/>
      <c r="L1368" s="1"/>
      <c r="M1368" s="1"/>
      <c r="N1368" s="1"/>
    </row>
    <row r="1369" spans="1:14" s="119" customFormat="1" ht="12.75" x14ac:dyDescent="0.2">
      <c r="A1369" s="114"/>
      <c r="B1369" s="208"/>
      <c r="C1369" s="165"/>
      <c r="D1369" s="166"/>
      <c r="E1369" s="209"/>
      <c r="F1369" s="90"/>
      <c r="H1369" s="120"/>
      <c r="I1369" s="1"/>
      <c r="J1369" s="1"/>
      <c r="K1369" s="1"/>
      <c r="L1369" s="1"/>
      <c r="M1369" s="1"/>
      <c r="N1369" s="1"/>
    </row>
    <row r="1370" spans="1:14" s="119" customFormat="1" ht="12.75" x14ac:dyDescent="0.2">
      <c r="A1370" s="114"/>
      <c r="B1370" s="208"/>
      <c r="C1370" s="165"/>
      <c r="D1370" s="166"/>
      <c r="E1370" s="209"/>
      <c r="F1370" s="90"/>
      <c r="H1370" s="120"/>
      <c r="I1370" s="1"/>
      <c r="J1370" s="1"/>
      <c r="K1370" s="1"/>
      <c r="L1370" s="1"/>
      <c r="M1370" s="1"/>
      <c r="N1370" s="1"/>
    </row>
    <row r="1371" spans="1:14" s="119" customFormat="1" ht="12.75" x14ac:dyDescent="0.2">
      <c r="A1371" s="114"/>
      <c r="B1371" s="208"/>
      <c r="C1371" s="165"/>
      <c r="D1371" s="166"/>
      <c r="E1371" s="209"/>
      <c r="F1371" s="90"/>
      <c r="H1371" s="120"/>
      <c r="I1371" s="1"/>
      <c r="J1371" s="1"/>
      <c r="K1371" s="1"/>
      <c r="L1371" s="1"/>
      <c r="M1371" s="1"/>
      <c r="N1371" s="1"/>
    </row>
    <row r="1372" spans="1:14" s="119" customFormat="1" ht="12.75" x14ac:dyDescent="0.2">
      <c r="A1372" s="114"/>
      <c r="B1372" s="208"/>
      <c r="C1372" s="165"/>
      <c r="D1372" s="166"/>
      <c r="E1372" s="209"/>
      <c r="F1372" s="90"/>
      <c r="H1372" s="120"/>
      <c r="I1372" s="1"/>
      <c r="J1372" s="1"/>
      <c r="K1372" s="1"/>
      <c r="L1372" s="1"/>
      <c r="M1372" s="1"/>
      <c r="N1372" s="1"/>
    </row>
    <row r="1373" spans="1:14" s="119" customFormat="1" ht="12.75" x14ac:dyDescent="0.2">
      <c r="A1373" s="114"/>
      <c r="B1373" s="208"/>
      <c r="C1373" s="165"/>
      <c r="D1373" s="166"/>
      <c r="E1373" s="209"/>
      <c r="F1373" s="90"/>
      <c r="H1373" s="120"/>
      <c r="I1373" s="1"/>
      <c r="J1373" s="1"/>
      <c r="K1373" s="1"/>
      <c r="L1373" s="1"/>
      <c r="M1373" s="1"/>
      <c r="N1373" s="1"/>
    </row>
    <row r="1374" spans="1:14" s="119" customFormat="1" ht="12.75" x14ac:dyDescent="0.2">
      <c r="A1374" s="114"/>
      <c r="B1374" s="208"/>
      <c r="C1374" s="165"/>
      <c r="D1374" s="166"/>
      <c r="E1374" s="209"/>
      <c r="F1374" s="90"/>
      <c r="H1374" s="120"/>
      <c r="I1374" s="1"/>
      <c r="J1374" s="1"/>
      <c r="K1374" s="1"/>
      <c r="L1374" s="1"/>
      <c r="M1374" s="1"/>
      <c r="N1374" s="1"/>
    </row>
    <row r="1375" spans="1:14" s="119" customFormat="1" ht="12.75" x14ac:dyDescent="0.2">
      <c r="A1375" s="114"/>
      <c r="B1375" s="208"/>
      <c r="C1375" s="165"/>
      <c r="D1375" s="166"/>
      <c r="E1375" s="209"/>
      <c r="F1375" s="90"/>
      <c r="H1375" s="120"/>
      <c r="I1375" s="1"/>
      <c r="J1375" s="1"/>
      <c r="K1375" s="1"/>
      <c r="L1375" s="1"/>
      <c r="M1375" s="1"/>
      <c r="N1375" s="1"/>
    </row>
    <row r="1376" spans="1:14" s="119" customFormat="1" ht="12.75" x14ac:dyDescent="0.2">
      <c r="A1376" s="114"/>
      <c r="B1376" s="208"/>
      <c r="C1376" s="165"/>
      <c r="D1376" s="166"/>
      <c r="E1376" s="209"/>
      <c r="F1376" s="90"/>
      <c r="H1376" s="120"/>
      <c r="I1376" s="1"/>
      <c r="J1376" s="1"/>
      <c r="K1376" s="1"/>
      <c r="L1376" s="1"/>
      <c r="M1376" s="1"/>
      <c r="N1376" s="1"/>
    </row>
    <row r="1377" spans="1:14" s="119" customFormat="1" ht="12.75" x14ac:dyDescent="0.2">
      <c r="A1377" s="114"/>
      <c r="B1377" s="208"/>
      <c r="C1377" s="165"/>
      <c r="D1377" s="166"/>
      <c r="E1377" s="209"/>
      <c r="F1377" s="90"/>
      <c r="H1377" s="120"/>
      <c r="I1377" s="1"/>
      <c r="J1377" s="1"/>
      <c r="K1377" s="1"/>
      <c r="L1377" s="1"/>
      <c r="M1377" s="1"/>
      <c r="N1377" s="1"/>
    </row>
    <row r="1378" spans="1:14" s="119" customFormat="1" ht="12.75" x14ac:dyDescent="0.2">
      <c r="A1378" s="114"/>
      <c r="B1378" s="208"/>
      <c r="C1378" s="165"/>
      <c r="D1378" s="166"/>
      <c r="E1378" s="209"/>
      <c r="F1378" s="90"/>
      <c r="H1378" s="120"/>
      <c r="I1378" s="1"/>
      <c r="J1378" s="1"/>
      <c r="K1378" s="1"/>
      <c r="L1378" s="1"/>
      <c r="M1378" s="1"/>
      <c r="N1378" s="1"/>
    </row>
    <row r="1379" spans="1:14" s="119" customFormat="1" ht="12.75" x14ac:dyDescent="0.2">
      <c r="A1379" s="114"/>
      <c r="B1379" s="208"/>
      <c r="C1379" s="165"/>
      <c r="D1379" s="166"/>
      <c r="E1379" s="209"/>
      <c r="F1379" s="90"/>
      <c r="H1379" s="120"/>
      <c r="I1379" s="1"/>
      <c r="J1379" s="1"/>
      <c r="K1379" s="1"/>
      <c r="L1379" s="1"/>
      <c r="M1379" s="1"/>
      <c r="N1379" s="1"/>
    </row>
    <row r="1380" spans="1:14" s="119" customFormat="1" ht="12.75" x14ac:dyDescent="0.2">
      <c r="A1380" s="114"/>
      <c r="B1380" s="208"/>
      <c r="C1380" s="165"/>
      <c r="D1380" s="166"/>
      <c r="E1380" s="209"/>
      <c r="F1380" s="90"/>
      <c r="H1380" s="120"/>
      <c r="I1380" s="1"/>
      <c r="J1380" s="1"/>
      <c r="K1380" s="1"/>
      <c r="L1380" s="1"/>
      <c r="M1380" s="1"/>
      <c r="N1380" s="1"/>
    </row>
    <row r="1381" spans="1:14" s="119" customFormat="1" ht="12.75" x14ac:dyDescent="0.2">
      <c r="A1381" s="114"/>
      <c r="B1381" s="208"/>
      <c r="C1381" s="165"/>
      <c r="D1381" s="166"/>
      <c r="E1381" s="209"/>
      <c r="F1381" s="90"/>
      <c r="H1381" s="120"/>
      <c r="I1381" s="1"/>
      <c r="J1381" s="1"/>
      <c r="K1381" s="1"/>
      <c r="L1381" s="1"/>
      <c r="M1381" s="1"/>
      <c r="N1381" s="1"/>
    </row>
    <row r="1382" spans="1:14" s="119" customFormat="1" ht="12.75" x14ac:dyDescent="0.2">
      <c r="A1382" s="114"/>
      <c r="B1382" s="208"/>
      <c r="C1382" s="165"/>
      <c r="D1382" s="166"/>
      <c r="E1382" s="209"/>
      <c r="F1382" s="90"/>
      <c r="H1382" s="120"/>
      <c r="I1382" s="1"/>
      <c r="J1382" s="1"/>
      <c r="K1382" s="1"/>
      <c r="L1382" s="1"/>
      <c r="M1382" s="1"/>
      <c r="N1382" s="1"/>
    </row>
    <row r="1383" spans="1:14" s="119" customFormat="1" ht="12.75" x14ac:dyDescent="0.2">
      <c r="A1383" s="114"/>
      <c r="B1383" s="208"/>
      <c r="C1383" s="165"/>
      <c r="D1383" s="166"/>
      <c r="E1383" s="209"/>
      <c r="F1383" s="90"/>
      <c r="H1383" s="120"/>
      <c r="I1383" s="1"/>
      <c r="J1383" s="1"/>
      <c r="K1383" s="1"/>
      <c r="L1383" s="1"/>
      <c r="M1383" s="1"/>
      <c r="N1383" s="1"/>
    </row>
    <row r="1384" spans="1:14" s="119" customFormat="1" ht="12.75" x14ac:dyDescent="0.2">
      <c r="A1384" s="114"/>
      <c r="B1384" s="208"/>
      <c r="C1384" s="165"/>
      <c r="D1384" s="166"/>
      <c r="E1384" s="209"/>
      <c r="F1384" s="90"/>
      <c r="H1384" s="120"/>
      <c r="I1384" s="1"/>
      <c r="J1384" s="1"/>
      <c r="K1384" s="1"/>
      <c r="L1384" s="1"/>
      <c r="M1384" s="1"/>
      <c r="N1384" s="1"/>
    </row>
    <row r="1385" spans="1:14" s="119" customFormat="1" ht="12.75" x14ac:dyDescent="0.2">
      <c r="A1385" s="114"/>
      <c r="B1385" s="208"/>
      <c r="C1385" s="165"/>
      <c r="D1385" s="166"/>
      <c r="E1385" s="209"/>
      <c r="F1385" s="90"/>
      <c r="H1385" s="120"/>
      <c r="I1385" s="1"/>
      <c r="J1385" s="1"/>
      <c r="K1385" s="1"/>
      <c r="L1385" s="1"/>
      <c r="M1385" s="1"/>
      <c r="N1385" s="1"/>
    </row>
    <row r="1386" spans="1:14" s="119" customFormat="1" ht="12.75" x14ac:dyDescent="0.2">
      <c r="A1386" s="114"/>
      <c r="B1386" s="208"/>
      <c r="C1386" s="165"/>
      <c r="D1386" s="166"/>
      <c r="E1386" s="209"/>
      <c r="F1386" s="90"/>
      <c r="H1386" s="120"/>
      <c r="I1386" s="1"/>
      <c r="J1386" s="1"/>
      <c r="K1386" s="1"/>
      <c r="L1386" s="1"/>
      <c r="M1386" s="1"/>
      <c r="N1386" s="1"/>
    </row>
    <row r="1387" spans="1:14" s="119" customFormat="1" ht="12.75" x14ac:dyDescent="0.2">
      <c r="A1387" s="114"/>
      <c r="B1387" s="208"/>
      <c r="C1387" s="165"/>
      <c r="D1387" s="166"/>
      <c r="E1387" s="209"/>
      <c r="F1387" s="90"/>
      <c r="H1387" s="120"/>
      <c r="I1387" s="1"/>
      <c r="J1387" s="1"/>
      <c r="K1387" s="1"/>
      <c r="L1387" s="1"/>
      <c r="M1387" s="1"/>
      <c r="N1387" s="1"/>
    </row>
    <row r="1388" spans="1:14" s="119" customFormat="1" ht="12.75" x14ac:dyDescent="0.2">
      <c r="A1388" s="114"/>
      <c r="B1388" s="208"/>
      <c r="C1388" s="165"/>
      <c r="D1388" s="166"/>
      <c r="E1388" s="209"/>
      <c r="F1388" s="90"/>
      <c r="H1388" s="120"/>
      <c r="I1388" s="1"/>
      <c r="J1388" s="1"/>
      <c r="K1388" s="1"/>
      <c r="L1388" s="1"/>
      <c r="M1388" s="1"/>
      <c r="N1388" s="1"/>
    </row>
    <row r="1389" spans="1:14" s="119" customFormat="1" ht="12.75" x14ac:dyDescent="0.2">
      <c r="A1389" s="114"/>
      <c r="B1389" s="208"/>
      <c r="C1389" s="165"/>
      <c r="D1389" s="166"/>
      <c r="E1389" s="209"/>
      <c r="F1389" s="90"/>
      <c r="H1389" s="120"/>
      <c r="I1389" s="1"/>
      <c r="J1389" s="1"/>
      <c r="K1389" s="1"/>
      <c r="L1389" s="1"/>
      <c r="M1389" s="1"/>
      <c r="N1389" s="1"/>
    </row>
    <row r="1390" spans="1:14" s="119" customFormat="1" ht="12.75" x14ac:dyDescent="0.2">
      <c r="A1390" s="114"/>
      <c r="B1390" s="208"/>
      <c r="C1390" s="165"/>
      <c r="D1390" s="166"/>
      <c r="E1390" s="209"/>
      <c r="F1390" s="90"/>
      <c r="H1390" s="120"/>
      <c r="I1390" s="1"/>
      <c r="J1390" s="1"/>
      <c r="K1390" s="1"/>
      <c r="L1390" s="1"/>
      <c r="M1390" s="1"/>
      <c r="N1390" s="1"/>
    </row>
    <row r="1391" spans="1:14" s="119" customFormat="1" ht="12.75" x14ac:dyDescent="0.2">
      <c r="A1391" s="114"/>
      <c r="B1391" s="208"/>
      <c r="C1391" s="165"/>
      <c r="D1391" s="166"/>
      <c r="E1391" s="209"/>
      <c r="F1391" s="90"/>
      <c r="H1391" s="120"/>
      <c r="I1391" s="1"/>
      <c r="J1391" s="1"/>
      <c r="K1391" s="1"/>
      <c r="L1391" s="1"/>
      <c r="M1391" s="1"/>
      <c r="N1391" s="1"/>
    </row>
    <row r="1392" spans="1:14" s="119" customFormat="1" ht="12.75" x14ac:dyDescent="0.2">
      <c r="A1392" s="114"/>
      <c r="B1392" s="208"/>
      <c r="C1392" s="165"/>
      <c r="D1392" s="166"/>
      <c r="E1392" s="209"/>
      <c r="F1392" s="90"/>
      <c r="H1392" s="120"/>
      <c r="I1392" s="1"/>
      <c r="J1392" s="1"/>
      <c r="K1392" s="1"/>
      <c r="L1392" s="1"/>
      <c r="M1392" s="1"/>
      <c r="N1392" s="1"/>
    </row>
    <row r="1393" spans="1:14" s="119" customFormat="1" ht="12.75" x14ac:dyDescent="0.2">
      <c r="A1393" s="114"/>
      <c r="B1393" s="208"/>
      <c r="C1393" s="165"/>
      <c r="D1393" s="166"/>
      <c r="E1393" s="209"/>
      <c r="F1393" s="90"/>
      <c r="H1393" s="120"/>
      <c r="I1393" s="1"/>
      <c r="J1393" s="1"/>
      <c r="K1393" s="1"/>
      <c r="L1393" s="1"/>
      <c r="M1393" s="1"/>
      <c r="N1393" s="1"/>
    </row>
    <row r="1394" spans="1:14" s="119" customFormat="1" ht="12.75" x14ac:dyDescent="0.2">
      <c r="A1394" s="114"/>
      <c r="B1394" s="208"/>
      <c r="C1394" s="165"/>
      <c r="D1394" s="166"/>
      <c r="E1394" s="209"/>
      <c r="F1394" s="90"/>
      <c r="H1394" s="120"/>
      <c r="I1394" s="1"/>
      <c r="J1394" s="1"/>
      <c r="K1394" s="1"/>
      <c r="L1394" s="1"/>
      <c r="M1394" s="1"/>
      <c r="N1394" s="1"/>
    </row>
    <row r="1395" spans="1:14" s="119" customFormat="1" ht="12.75" x14ac:dyDescent="0.2">
      <c r="A1395" s="114"/>
      <c r="B1395" s="208"/>
      <c r="C1395" s="165"/>
      <c r="D1395" s="166"/>
      <c r="E1395" s="209"/>
      <c r="F1395" s="90"/>
      <c r="H1395" s="120"/>
      <c r="I1395" s="1"/>
      <c r="J1395" s="1"/>
      <c r="K1395" s="1"/>
      <c r="L1395" s="1"/>
      <c r="M1395" s="1"/>
      <c r="N1395" s="1"/>
    </row>
    <row r="1396" spans="1:14" s="119" customFormat="1" ht="12.75" x14ac:dyDescent="0.2">
      <c r="A1396" s="114"/>
      <c r="B1396" s="208"/>
      <c r="C1396" s="165"/>
      <c r="D1396" s="166"/>
      <c r="E1396" s="209"/>
      <c r="F1396" s="90"/>
      <c r="H1396" s="120"/>
      <c r="I1396" s="1"/>
      <c r="J1396" s="1"/>
      <c r="K1396" s="1"/>
      <c r="L1396" s="1"/>
      <c r="M1396" s="1"/>
      <c r="N1396" s="1"/>
    </row>
    <row r="1397" spans="1:14" s="119" customFormat="1" ht="12.75" x14ac:dyDescent="0.2">
      <c r="A1397" s="114"/>
      <c r="B1397" s="208"/>
      <c r="C1397" s="165"/>
      <c r="D1397" s="166"/>
      <c r="E1397" s="209"/>
      <c r="F1397" s="90"/>
      <c r="H1397" s="120"/>
      <c r="I1397" s="1"/>
      <c r="J1397" s="1"/>
      <c r="K1397" s="1"/>
      <c r="L1397" s="1"/>
      <c r="M1397" s="1"/>
      <c r="N1397" s="1"/>
    </row>
    <row r="1398" spans="1:14" s="119" customFormat="1" ht="12.75" x14ac:dyDescent="0.2">
      <c r="A1398" s="114"/>
      <c r="B1398" s="208"/>
      <c r="C1398" s="165"/>
      <c r="D1398" s="166"/>
      <c r="E1398" s="209"/>
      <c r="F1398" s="90"/>
      <c r="H1398" s="120"/>
      <c r="I1398" s="1"/>
      <c r="J1398" s="1"/>
      <c r="K1398" s="1"/>
      <c r="L1398" s="1"/>
      <c r="M1398" s="1"/>
      <c r="N1398" s="1"/>
    </row>
    <row r="1399" spans="1:14" s="119" customFormat="1" ht="12.75" x14ac:dyDescent="0.2">
      <c r="A1399" s="114"/>
      <c r="B1399" s="208"/>
      <c r="C1399" s="165"/>
      <c r="D1399" s="166"/>
      <c r="E1399" s="209"/>
      <c r="F1399" s="90"/>
      <c r="H1399" s="120"/>
      <c r="I1399" s="1"/>
      <c r="J1399" s="1"/>
      <c r="K1399" s="1"/>
      <c r="L1399" s="1"/>
      <c r="M1399" s="1"/>
      <c r="N1399" s="1"/>
    </row>
    <row r="1400" spans="1:14" s="119" customFormat="1" ht="12.75" x14ac:dyDescent="0.2">
      <c r="A1400" s="114"/>
      <c r="B1400" s="208"/>
      <c r="C1400" s="165"/>
      <c r="D1400" s="166"/>
      <c r="E1400" s="209"/>
      <c r="F1400" s="90"/>
      <c r="H1400" s="120"/>
      <c r="I1400" s="1"/>
      <c r="J1400" s="1"/>
      <c r="K1400" s="1"/>
      <c r="L1400" s="1"/>
      <c r="M1400" s="1"/>
      <c r="N1400" s="1"/>
    </row>
    <row r="1401" spans="1:14" s="119" customFormat="1" ht="12.75" x14ac:dyDescent="0.2">
      <c r="A1401" s="114"/>
      <c r="B1401" s="208"/>
      <c r="C1401" s="165"/>
      <c r="D1401" s="166"/>
      <c r="E1401" s="209"/>
      <c r="F1401" s="90"/>
      <c r="H1401" s="120"/>
      <c r="I1401" s="1"/>
      <c r="J1401" s="1"/>
      <c r="K1401" s="1"/>
      <c r="L1401" s="1"/>
      <c r="M1401" s="1"/>
      <c r="N1401" s="1"/>
    </row>
    <row r="1402" spans="1:14" s="119" customFormat="1" ht="12.75" x14ac:dyDescent="0.2">
      <c r="A1402" s="114"/>
      <c r="B1402" s="208"/>
      <c r="C1402" s="165"/>
      <c r="D1402" s="166"/>
      <c r="E1402" s="209"/>
      <c r="F1402" s="90"/>
      <c r="H1402" s="120"/>
      <c r="I1402" s="1"/>
      <c r="J1402" s="1"/>
      <c r="K1402" s="1"/>
      <c r="L1402" s="1"/>
      <c r="M1402" s="1"/>
      <c r="N1402" s="1"/>
    </row>
    <row r="1403" spans="1:14" s="119" customFormat="1" ht="12.75" x14ac:dyDescent="0.2">
      <c r="A1403" s="114"/>
      <c r="B1403" s="208"/>
      <c r="C1403" s="165"/>
      <c r="D1403" s="166"/>
      <c r="E1403" s="209"/>
      <c r="F1403" s="90"/>
      <c r="H1403" s="120"/>
      <c r="I1403" s="1"/>
      <c r="J1403" s="1"/>
      <c r="K1403" s="1"/>
      <c r="L1403" s="1"/>
      <c r="M1403" s="1"/>
      <c r="N1403" s="1"/>
    </row>
    <row r="1404" spans="1:14" s="119" customFormat="1" ht="12.75" x14ac:dyDescent="0.2">
      <c r="A1404" s="114"/>
      <c r="B1404" s="208"/>
      <c r="C1404" s="165"/>
      <c r="D1404" s="166"/>
      <c r="E1404" s="209"/>
      <c r="F1404" s="90"/>
      <c r="H1404" s="120"/>
      <c r="I1404" s="1"/>
      <c r="J1404" s="1"/>
      <c r="K1404" s="1"/>
      <c r="L1404" s="1"/>
      <c r="M1404" s="1"/>
      <c r="N1404" s="1"/>
    </row>
    <row r="1405" spans="1:14" s="119" customFormat="1" ht="12.75" x14ac:dyDescent="0.2">
      <c r="A1405" s="114"/>
      <c r="B1405" s="208"/>
      <c r="C1405" s="165"/>
      <c r="D1405" s="166"/>
      <c r="E1405" s="209"/>
      <c r="F1405" s="90"/>
      <c r="H1405" s="120"/>
      <c r="I1405" s="1"/>
      <c r="J1405" s="1"/>
      <c r="K1405" s="1"/>
      <c r="L1405" s="1"/>
      <c r="M1405" s="1"/>
      <c r="N1405" s="1"/>
    </row>
    <row r="1406" spans="1:14" s="119" customFormat="1" ht="12.75" x14ac:dyDescent="0.2">
      <c r="A1406" s="114"/>
      <c r="B1406" s="208"/>
      <c r="C1406" s="165"/>
      <c r="D1406" s="166"/>
      <c r="E1406" s="209"/>
      <c r="F1406" s="90"/>
      <c r="H1406" s="120"/>
      <c r="I1406" s="1"/>
      <c r="J1406" s="1"/>
      <c r="K1406" s="1"/>
      <c r="L1406" s="1"/>
      <c r="M1406" s="1"/>
      <c r="N1406" s="1"/>
    </row>
    <row r="1407" spans="1:14" s="119" customFormat="1" ht="12.75" x14ac:dyDescent="0.2">
      <c r="A1407" s="114"/>
      <c r="B1407" s="208"/>
      <c r="C1407" s="165"/>
      <c r="D1407" s="166"/>
      <c r="E1407" s="209"/>
      <c r="F1407" s="90"/>
      <c r="H1407" s="120"/>
      <c r="I1407" s="1"/>
      <c r="J1407" s="1"/>
      <c r="K1407" s="1"/>
      <c r="L1407" s="1"/>
      <c r="M1407" s="1"/>
      <c r="N1407" s="1"/>
    </row>
    <row r="1408" spans="1:14" s="119" customFormat="1" ht="12.75" x14ac:dyDescent="0.2">
      <c r="A1408" s="114"/>
      <c r="B1408" s="208"/>
      <c r="C1408" s="165"/>
      <c r="D1408" s="166"/>
      <c r="E1408" s="209"/>
      <c r="F1408" s="90"/>
      <c r="H1408" s="120"/>
      <c r="I1408" s="1"/>
      <c r="J1408" s="1"/>
      <c r="K1408" s="1"/>
      <c r="L1408" s="1"/>
      <c r="M1408" s="1"/>
      <c r="N1408" s="1"/>
    </row>
    <row r="1409" spans="1:14" s="119" customFormat="1" ht="12.75" x14ac:dyDescent="0.2">
      <c r="A1409" s="114"/>
      <c r="B1409" s="208"/>
      <c r="C1409" s="165"/>
      <c r="D1409" s="166"/>
      <c r="E1409" s="209"/>
      <c r="F1409" s="90"/>
      <c r="H1409" s="120"/>
      <c r="I1409" s="1"/>
      <c r="J1409" s="1"/>
      <c r="K1409" s="1"/>
      <c r="L1409" s="1"/>
      <c r="M1409" s="1"/>
      <c r="N1409" s="1"/>
    </row>
    <row r="1410" spans="1:14" s="119" customFormat="1" ht="12.75" x14ac:dyDescent="0.2">
      <c r="A1410" s="114"/>
      <c r="B1410" s="208"/>
      <c r="C1410" s="165"/>
      <c r="D1410" s="166"/>
      <c r="E1410" s="209"/>
      <c r="F1410" s="90"/>
      <c r="H1410" s="120"/>
      <c r="I1410" s="1"/>
      <c r="J1410" s="1"/>
      <c r="K1410" s="1"/>
      <c r="L1410" s="1"/>
      <c r="M1410" s="1"/>
      <c r="N1410" s="1"/>
    </row>
    <row r="1411" spans="1:14" s="119" customFormat="1" ht="12.75" x14ac:dyDescent="0.2">
      <c r="A1411" s="114"/>
      <c r="B1411" s="208"/>
      <c r="C1411" s="165"/>
      <c r="D1411" s="166"/>
      <c r="E1411" s="209"/>
      <c r="F1411" s="90"/>
      <c r="H1411" s="120"/>
      <c r="I1411" s="1"/>
      <c r="J1411" s="1"/>
      <c r="K1411" s="1"/>
      <c r="L1411" s="1"/>
      <c r="M1411" s="1"/>
      <c r="N1411" s="1"/>
    </row>
    <row r="1412" spans="1:14" s="119" customFormat="1" ht="12.75" x14ac:dyDescent="0.2">
      <c r="A1412" s="114"/>
      <c r="B1412" s="208"/>
      <c r="C1412" s="165"/>
      <c r="D1412" s="166"/>
      <c r="E1412" s="209"/>
      <c r="F1412" s="90"/>
      <c r="H1412" s="120"/>
      <c r="I1412" s="1"/>
      <c r="J1412" s="1"/>
      <c r="K1412" s="1"/>
      <c r="L1412" s="1"/>
      <c r="M1412" s="1"/>
      <c r="N1412" s="1"/>
    </row>
    <row r="1413" spans="1:14" s="119" customFormat="1" ht="12.75" x14ac:dyDescent="0.2">
      <c r="A1413" s="114"/>
      <c r="B1413" s="208"/>
      <c r="C1413" s="165"/>
      <c r="D1413" s="166"/>
      <c r="E1413" s="209"/>
      <c r="F1413" s="90"/>
      <c r="H1413" s="120"/>
      <c r="I1413" s="1"/>
      <c r="J1413" s="1"/>
      <c r="K1413" s="1"/>
      <c r="L1413" s="1"/>
      <c r="M1413" s="1"/>
      <c r="N1413" s="1"/>
    </row>
    <row r="1414" spans="1:14" s="119" customFormat="1" ht="12.75" x14ac:dyDescent="0.2">
      <c r="A1414" s="114"/>
      <c r="B1414" s="208"/>
      <c r="C1414" s="165"/>
      <c r="D1414" s="166"/>
      <c r="E1414" s="209"/>
      <c r="F1414" s="90"/>
      <c r="H1414" s="120"/>
      <c r="I1414" s="1"/>
      <c r="J1414" s="1"/>
      <c r="K1414" s="1"/>
      <c r="L1414" s="1"/>
      <c r="M1414" s="1"/>
      <c r="N1414" s="1"/>
    </row>
    <row r="1415" spans="1:14" s="119" customFormat="1" ht="12.75" x14ac:dyDescent="0.2">
      <c r="A1415" s="114"/>
      <c r="B1415" s="208"/>
      <c r="C1415" s="165"/>
      <c r="D1415" s="166"/>
      <c r="E1415" s="209"/>
      <c r="F1415" s="90"/>
      <c r="H1415" s="120"/>
      <c r="I1415" s="1"/>
      <c r="J1415" s="1"/>
      <c r="K1415" s="1"/>
      <c r="L1415" s="1"/>
      <c r="M1415" s="1"/>
      <c r="N1415" s="1"/>
    </row>
    <row r="1416" spans="1:14" s="119" customFormat="1" ht="12.75" x14ac:dyDescent="0.2">
      <c r="A1416" s="114"/>
      <c r="B1416" s="208"/>
      <c r="C1416" s="165"/>
      <c r="D1416" s="166"/>
      <c r="E1416" s="209"/>
      <c r="F1416" s="90"/>
      <c r="H1416" s="120"/>
      <c r="I1416" s="1"/>
      <c r="J1416" s="1"/>
      <c r="K1416" s="1"/>
      <c r="L1416" s="1"/>
      <c r="M1416" s="1"/>
      <c r="N1416" s="1"/>
    </row>
    <row r="1417" spans="1:14" s="119" customFormat="1" ht="12.75" x14ac:dyDescent="0.2">
      <c r="A1417" s="114"/>
      <c r="B1417" s="208"/>
      <c r="C1417" s="165"/>
      <c r="D1417" s="166"/>
      <c r="E1417" s="209"/>
      <c r="F1417" s="90"/>
      <c r="H1417" s="120"/>
      <c r="I1417" s="1"/>
      <c r="J1417" s="1"/>
      <c r="K1417" s="1"/>
      <c r="L1417" s="1"/>
      <c r="M1417" s="1"/>
      <c r="N1417" s="1"/>
    </row>
    <row r="1418" spans="1:14" s="119" customFormat="1" ht="12.75" x14ac:dyDescent="0.2">
      <c r="A1418" s="114"/>
      <c r="B1418" s="208"/>
      <c r="C1418" s="165"/>
      <c r="D1418" s="166"/>
      <c r="E1418" s="209"/>
      <c r="F1418" s="90"/>
      <c r="H1418" s="120"/>
      <c r="I1418" s="1"/>
      <c r="J1418" s="1"/>
      <c r="K1418" s="1"/>
      <c r="L1418" s="1"/>
      <c r="M1418" s="1"/>
      <c r="N1418" s="1"/>
    </row>
    <row r="1419" spans="1:14" s="119" customFormat="1" ht="12.75" x14ac:dyDescent="0.2">
      <c r="A1419" s="114"/>
      <c r="B1419" s="208"/>
      <c r="C1419" s="165"/>
      <c r="D1419" s="166"/>
      <c r="E1419" s="209"/>
      <c r="F1419" s="90"/>
      <c r="H1419" s="120"/>
      <c r="I1419" s="1"/>
      <c r="J1419" s="1"/>
      <c r="K1419" s="1"/>
      <c r="L1419" s="1"/>
      <c r="M1419" s="1"/>
      <c r="N1419" s="1"/>
    </row>
    <row r="1420" spans="1:14" s="119" customFormat="1" ht="12.75" x14ac:dyDescent="0.2">
      <c r="A1420" s="114"/>
      <c r="B1420" s="208"/>
      <c r="C1420" s="165"/>
      <c r="D1420" s="166"/>
      <c r="E1420" s="209"/>
      <c r="F1420" s="90"/>
      <c r="H1420" s="120"/>
      <c r="I1420" s="1"/>
      <c r="J1420" s="1"/>
      <c r="K1420" s="1"/>
      <c r="L1420" s="1"/>
      <c r="M1420" s="1"/>
      <c r="N1420" s="1"/>
    </row>
    <row r="1421" spans="1:14" s="119" customFormat="1" ht="12.75" x14ac:dyDescent="0.2">
      <c r="A1421" s="114"/>
      <c r="B1421" s="208"/>
      <c r="C1421" s="165"/>
      <c r="D1421" s="166"/>
      <c r="E1421" s="209"/>
      <c r="F1421" s="90"/>
      <c r="H1421" s="120"/>
      <c r="I1421" s="1"/>
      <c r="J1421" s="1"/>
      <c r="K1421" s="1"/>
      <c r="L1421" s="1"/>
      <c r="M1421" s="1"/>
      <c r="N1421" s="1"/>
    </row>
    <row r="1422" spans="1:14" s="119" customFormat="1" ht="12.75" x14ac:dyDescent="0.2">
      <c r="A1422" s="114"/>
      <c r="B1422" s="208"/>
      <c r="C1422" s="165"/>
      <c r="D1422" s="166"/>
      <c r="E1422" s="209"/>
      <c r="F1422" s="90"/>
      <c r="H1422" s="120"/>
      <c r="I1422" s="1"/>
      <c r="J1422" s="1"/>
      <c r="K1422" s="1"/>
      <c r="L1422" s="1"/>
      <c r="M1422" s="1"/>
      <c r="N1422" s="1"/>
    </row>
    <row r="1423" spans="1:14" s="119" customFormat="1" ht="12.75" x14ac:dyDescent="0.2">
      <c r="A1423" s="114"/>
      <c r="B1423" s="208"/>
      <c r="C1423" s="165"/>
      <c r="D1423" s="166"/>
      <c r="E1423" s="209"/>
      <c r="F1423" s="90"/>
      <c r="H1423" s="120"/>
      <c r="I1423" s="1"/>
      <c r="J1423" s="1"/>
      <c r="K1423" s="1"/>
      <c r="L1423" s="1"/>
      <c r="M1423" s="1"/>
      <c r="N1423" s="1"/>
    </row>
    <row r="1424" spans="1:14" s="119" customFormat="1" ht="12.75" x14ac:dyDescent="0.2">
      <c r="A1424" s="114"/>
      <c r="B1424" s="208"/>
      <c r="C1424" s="165"/>
      <c r="D1424" s="166"/>
      <c r="E1424" s="209"/>
      <c r="F1424" s="90"/>
      <c r="H1424" s="120"/>
      <c r="I1424" s="1"/>
      <c r="J1424" s="1"/>
      <c r="K1424" s="1"/>
      <c r="L1424" s="1"/>
      <c r="M1424" s="1"/>
      <c r="N1424" s="1"/>
    </row>
    <row r="1425" spans="1:14" s="119" customFormat="1" ht="12.75" x14ac:dyDescent="0.2">
      <c r="A1425" s="114"/>
      <c r="B1425" s="208"/>
      <c r="C1425" s="165"/>
      <c r="D1425" s="166"/>
      <c r="E1425" s="209"/>
      <c r="F1425" s="90"/>
      <c r="H1425" s="120"/>
      <c r="I1425" s="1"/>
      <c r="J1425" s="1"/>
      <c r="K1425" s="1"/>
      <c r="L1425" s="1"/>
      <c r="M1425" s="1"/>
      <c r="N1425" s="1"/>
    </row>
    <row r="1426" spans="1:14" s="119" customFormat="1" ht="12.75" x14ac:dyDescent="0.2">
      <c r="A1426" s="114"/>
      <c r="B1426" s="208"/>
      <c r="C1426" s="165"/>
      <c r="D1426" s="166"/>
      <c r="E1426" s="209"/>
      <c r="F1426" s="90"/>
      <c r="H1426" s="120"/>
      <c r="I1426" s="1"/>
      <c r="J1426" s="1"/>
      <c r="K1426" s="1"/>
      <c r="L1426" s="1"/>
      <c r="M1426" s="1"/>
      <c r="N1426" s="1"/>
    </row>
    <row r="1427" spans="1:14" s="119" customFormat="1" ht="12.75" x14ac:dyDescent="0.2">
      <c r="A1427" s="114"/>
      <c r="B1427" s="208"/>
      <c r="C1427" s="165"/>
      <c r="D1427" s="166"/>
      <c r="E1427" s="209"/>
      <c r="F1427" s="90"/>
      <c r="H1427" s="120"/>
      <c r="I1427" s="1"/>
      <c r="J1427" s="1"/>
      <c r="K1427" s="1"/>
      <c r="L1427" s="1"/>
      <c r="M1427" s="1"/>
      <c r="N1427" s="1"/>
    </row>
    <row r="1428" spans="1:14" s="119" customFormat="1" ht="12.75" x14ac:dyDescent="0.2">
      <c r="A1428" s="114"/>
      <c r="B1428" s="208"/>
      <c r="C1428" s="165"/>
      <c r="D1428" s="166"/>
      <c r="E1428" s="209"/>
      <c r="F1428" s="90"/>
      <c r="H1428" s="120"/>
      <c r="I1428" s="1"/>
      <c r="J1428" s="1"/>
      <c r="K1428" s="1"/>
      <c r="L1428" s="1"/>
      <c r="M1428" s="1"/>
      <c r="N1428" s="1"/>
    </row>
    <row r="1429" spans="1:14" s="119" customFormat="1" ht="12.75" x14ac:dyDescent="0.2">
      <c r="A1429" s="114"/>
      <c r="B1429" s="208"/>
      <c r="C1429" s="165"/>
      <c r="D1429" s="166"/>
      <c r="E1429" s="209"/>
      <c r="F1429" s="90"/>
      <c r="H1429" s="120"/>
      <c r="I1429" s="1"/>
      <c r="J1429" s="1"/>
      <c r="K1429" s="1"/>
      <c r="L1429" s="1"/>
      <c r="M1429" s="1"/>
      <c r="N1429" s="1"/>
    </row>
    <row r="1430" spans="1:14" s="119" customFormat="1" ht="12.75" x14ac:dyDescent="0.2">
      <c r="A1430" s="114"/>
      <c r="B1430" s="208"/>
      <c r="C1430" s="165"/>
      <c r="D1430" s="166"/>
      <c r="E1430" s="209"/>
      <c r="F1430" s="90"/>
      <c r="H1430" s="120"/>
      <c r="I1430" s="1"/>
      <c r="J1430" s="1"/>
      <c r="K1430" s="1"/>
      <c r="L1430" s="1"/>
      <c r="M1430" s="1"/>
      <c r="N1430" s="1"/>
    </row>
    <row r="1431" spans="1:14" s="119" customFormat="1" ht="12.75" x14ac:dyDescent="0.2">
      <c r="A1431" s="114"/>
      <c r="B1431" s="208"/>
      <c r="C1431" s="165"/>
      <c r="D1431" s="166"/>
      <c r="E1431" s="209"/>
      <c r="F1431" s="90"/>
      <c r="H1431" s="120"/>
      <c r="I1431" s="1"/>
      <c r="J1431" s="1"/>
      <c r="K1431" s="1"/>
      <c r="L1431" s="1"/>
      <c r="M1431" s="1"/>
      <c r="N1431" s="1"/>
    </row>
    <row r="1432" spans="1:14" s="119" customFormat="1" ht="12.75" x14ac:dyDescent="0.2">
      <c r="A1432" s="114"/>
      <c r="B1432" s="208"/>
      <c r="C1432" s="165"/>
      <c r="D1432" s="166"/>
      <c r="E1432" s="209"/>
      <c r="F1432" s="90"/>
      <c r="H1432" s="120"/>
      <c r="I1432" s="1"/>
      <c r="J1432" s="1"/>
      <c r="K1432" s="1"/>
      <c r="L1432" s="1"/>
      <c r="M1432" s="1"/>
      <c r="N1432" s="1"/>
    </row>
    <row r="1433" spans="1:14" s="119" customFormat="1" ht="12.75" x14ac:dyDescent="0.2">
      <c r="A1433" s="114"/>
      <c r="B1433" s="208"/>
      <c r="C1433" s="165"/>
      <c r="D1433" s="166"/>
      <c r="E1433" s="209"/>
      <c r="F1433" s="90"/>
      <c r="H1433" s="120"/>
      <c r="I1433" s="1"/>
      <c r="J1433" s="1"/>
      <c r="K1433" s="1"/>
      <c r="L1433" s="1"/>
      <c r="M1433" s="1"/>
      <c r="N1433" s="1"/>
    </row>
    <row r="1434" spans="1:14" s="119" customFormat="1" ht="12.75" x14ac:dyDescent="0.2">
      <c r="A1434" s="114"/>
      <c r="B1434" s="208"/>
      <c r="C1434" s="165"/>
      <c r="D1434" s="166"/>
      <c r="E1434" s="209"/>
      <c r="F1434" s="90"/>
      <c r="H1434" s="120"/>
      <c r="I1434" s="1"/>
      <c r="J1434" s="1"/>
      <c r="K1434" s="1"/>
      <c r="L1434" s="1"/>
      <c r="M1434" s="1"/>
      <c r="N1434" s="1"/>
    </row>
    <row r="1435" spans="1:14" s="119" customFormat="1" ht="12.75" x14ac:dyDescent="0.2">
      <c r="A1435" s="114"/>
      <c r="B1435" s="208"/>
      <c r="C1435" s="165"/>
      <c r="D1435" s="166"/>
      <c r="E1435" s="209"/>
      <c r="F1435" s="90"/>
      <c r="H1435" s="120"/>
      <c r="I1435" s="1"/>
      <c r="J1435" s="1"/>
      <c r="K1435" s="1"/>
      <c r="L1435" s="1"/>
      <c r="M1435" s="1"/>
      <c r="N1435" s="1"/>
    </row>
    <row r="1436" spans="1:14" s="119" customFormat="1" ht="12.75" x14ac:dyDescent="0.2">
      <c r="A1436" s="114"/>
      <c r="B1436" s="208"/>
      <c r="C1436" s="165"/>
      <c r="D1436" s="166"/>
      <c r="E1436" s="209"/>
      <c r="F1436" s="90"/>
      <c r="H1436" s="120"/>
      <c r="I1436" s="1"/>
      <c r="J1436" s="1"/>
      <c r="K1436" s="1"/>
      <c r="L1436" s="1"/>
      <c r="M1436" s="1"/>
      <c r="N1436" s="1"/>
    </row>
    <row r="1437" spans="1:14" s="119" customFormat="1" ht="12.75" x14ac:dyDescent="0.2">
      <c r="A1437" s="114"/>
      <c r="B1437" s="208"/>
      <c r="C1437" s="165"/>
      <c r="D1437" s="166"/>
      <c r="E1437" s="209"/>
      <c r="F1437" s="90"/>
      <c r="H1437" s="120"/>
      <c r="I1437" s="1"/>
      <c r="J1437" s="1"/>
      <c r="K1437" s="1"/>
      <c r="L1437" s="1"/>
      <c r="M1437" s="1"/>
      <c r="N1437" s="1"/>
    </row>
    <row r="1438" spans="1:14" s="119" customFormat="1" ht="12.75" x14ac:dyDescent="0.2">
      <c r="A1438" s="114"/>
      <c r="B1438" s="208"/>
      <c r="C1438" s="165"/>
      <c r="D1438" s="166"/>
      <c r="E1438" s="209"/>
      <c r="F1438" s="90"/>
      <c r="H1438" s="120"/>
      <c r="I1438" s="1"/>
      <c r="J1438" s="1"/>
      <c r="K1438" s="1"/>
      <c r="L1438" s="1"/>
      <c r="M1438" s="1"/>
      <c r="N1438" s="1"/>
    </row>
    <row r="1439" spans="1:14" s="119" customFormat="1" ht="12.75" x14ac:dyDescent="0.2">
      <c r="A1439" s="114"/>
      <c r="B1439" s="208"/>
      <c r="C1439" s="165"/>
      <c r="D1439" s="166"/>
      <c r="E1439" s="209"/>
      <c r="F1439" s="90"/>
      <c r="H1439" s="120"/>
      <c r="I1439" s="1"/>
      <c r="J1439" s="1"/>
      <c r="K1439" s="1"/>
      <c r="L1439" s="1"/>
      <c r="M1439" s="1"/>
      <c r="N1439" s="1"/>
    </row>
    <row r="1440" spans="1:14" s="119" customFormat="1" ht="12.75" x14ac:dyDescent="0.2">
      <c r="A1440" s="114"/>
      <c r="B1440" s="208"/>
      <c r="C1440" s="165"/>
      <c r="D1440" s="166"/>
      <c r="E1440" s="209"/>
      <c r="F1440" s="90"/>
      <c r="H1440" s="120"/>
      <c r="I1440" s="1"/>
      <c r="J1440" s="1"/>
      <c r="K1440" s="1"/>
      <c r="L1440" s="1"/>
      <c r="M1440" s="1"/>
      <c r="N1440" s="1"/>
    </row>
    <row r="1441" spans="1:14" s="119" customFormat="1" ht="12.75" x14ac:dyDescent="0.2">
      <c r="A1441" s="114"/>
      <c r="B1441" s="208"/>
      <c r="C1441" s="165"/>
      <c r="D1441" s="166"/>
      <c r="E1441" s="209"/>
      <c r="F1441" s="90"/>
      <c r="H1441" s="120"/>
      <c r="I1441" s="1"/>
      <c r="J1441" s="1"/>
      <c r="K1441" s="1"/>
      <c r="L1441" s="1"/>
      <c r="M1441" s="1"/>
      <c r="N1441" s="1"/>
    </row>
    <row r="1442" spans="1:14" s="119" customFormat="1" ht="12.75" x14ac:dyDescent="0.2">
      <c r="A1442" s="114"/>
      <c r="B1442" s="208"/>
      <c r="C1442" s="165"/>
      <c r="D1442" s="166"/>
      <c r="E1442" s="209"/>
      <c r="F1442" s="90"/>
      <c r="H1442" s="120"/>
      <c r="I1442" s="1"/>
      <c r="J1442" s="1"/>
      <c r="K1442" s="1"/>
      <c r="L1442" s="1"/>
      <c r="M1442" s="1"/>
      <c r="N1442" s="1"/>
    </row>
    <row r="1443" spans="1:14" s="119" customFormat="1" ht="12.75" x14ac:dyDescent="0.2">
      <c r="A1443" s="114"/>
      <c r="B1443" s="208"/>
      <c r="C1443" s="165"/>
      <c r="D1443" s="166"/>
      <c r="E1443" s="209"/>
      <c r="F1443" s="90"/>
      <c r="H1443" s="120"/>
      <c r="I1443" s="1"/>
      <c r="J1443" s="1"/>
      <c r="K1443" s="1"/>
      <c r="L1443" s="1"/>
      <c r="M1443" s="1"/>
      <c r="N1443" s="1"/>
    </row>
    <row r="1444" spans="1:14" s="119" customFormat="1" ht="12.75" x14ac:dyDescent="0.2">
      <c r="A1444" s="114"/>
      <c r="B1444" s="208"/>
      <c r="C1444" s="165"/>
      <c r="D1444" s="166"/>
      <c r="E1444" s="209"/>
      <c r="F1444" s="90"/>
      <c r="H1444" s="120"/>
      <c r="I1444" s="1"/>
      <c r="J1444" s="1"/>
      <c r="K1444" s="1"/>
      <c r="L1444" s="1"/>
      <c r="M1444" s="1"/>
      <c r="N1444" s="1"/>
    </row>
    <row r="1445" spans="1:14" s="119" customFormat="1" ht="12.75" x14ac:dyDescent="0.2">
      <c r="A1445" s="114"/>
      <c r="B1445" s="208"/>
      <c r="C1445" s="165"/>
      <c r="D1445" s="166"/>
      <c r="E1445" s="209"/>
      <c r="F1445" s="90"/>
      <c r="H1445" s="120"/>
      <c r="I1445" s="1"/>
      <c r="J1445" s="1"/>
      <c r="K1445" s="1"/>
      <c r="L1445" s="1"/>
      <c r="M1445" s="1"/>
      <c r="N1445" s="1"/>
    </row>
    <row r="1446" spans="1:14" s="119" customFormat="1" ht="12.75" x14ac:dyDescent="0.2">
      <c r="A1446" s="114"/>
      <c r="B1446" s="208"/>
      <c r="C1446" s="165"/>
      <c r="D1446" s="166"/>
      <c r="E1446" s="209"/>
      <c r="F1446" s="90"/>
      <c r="H1446" s="120"/>
      <c r="I1446" s="1"/>
      <c r="J1446" s="1"/>
      <c r="K1446" s="1"/>
      <c r="L1446" s="1"/>
      <c r="M1446" s="1"/>
      <c r="N1446" s="1"/>
    </row>
    <row r="1447" spans="1:14" s="119" customFormat="1" ht="12.75" x14ac:dyDescent="0.2">
      <c r="A1447" s="114"/>
      <c r="B1447" s="208"/>
      <c r="C1447" s="165"/>
      <c r="D1447" s="166"/>
      <c r="E1447" s="209"/>
      <c r="F1447" s="90"/>
      <c r="H1447" s="120"/>
      <c r="I1447" s="1"/>
      <c r="J1447" s="1"/>
      <c r="K1447" s="1"/>
      <c r="L1447" s="1"/>
      <c r="M1447" s="1"/>
      <c r="N1447" s="1"/>
    </row>
    <row r="1448" spans="1:14" s="119" customFormat="1" ht="12.75" x14ac:dyDescent="0.2">
      <c r="A1448" s="114"/>
      <c r="B1448" s="208"/>
      <c r="C1448" s="165"/>
      <c r="D1448" s="166"/>
      <c r="E1448" s="209"/>
      <c r="F1448" s="90"/>
      <c r="H1448" s="120"/>
      <c r="I1448" s="1"/>
      <c r="J1448" s="1"/>
      <c r="K1448" s="1"/>
      <c r="L1448" s="1"/>
      <c r="M1448" s="1"/>
      <c r="N1448" s="1"/>
    </row>
    <row r="1449" spans="1:14" s="119" customFormat="1" ht="12.75" x14ac:dyDescent="0.2">
      <c r="A1449" s="114"/>
      <c r="B1449" s="208"/>
      <c r="C1449" s="165"/>
      <c r="D1449" s="166"/>
      <c r="E1449" s="209"/>
      <c r="F1449" s="90"/>
      <c r="H1449" s="120"/>
      <c r="I1449" s="1"/>
      <c r="J1449" s="1"/>
      <c r="K1449" s="1"/>
      <c r="L1449" s="1"/>
      <c r="M1449" s="1"/>
      <c r="N1449" s="1"/>
    </row>
    <row r="1450" spans="1:14" s="119" customFormat="1" ht="12.75" x14ac:dyDescent="0.2">
      <c r="A1450" s="114"/>
      <c r="B1450" s="208"/>
      <c r="C1450" s="165"/>
      <c r="D1450" s="166"/>
      <c r="E1450" s="209"/>
      <c r="F1450" s="90"/>
      <c r="H1450" s="120"/>
      <c r="I1450" s="1"/>
      <c r="J1450" s="1"/>
      <c r="K1450" s="1"/>
      <c r="L1450" s="1"/>
      <c r="M1450" s="1"/>
      <c r="N1450" s="1"/>
    </row>
    <row r="1451" spans="1:14" s="119" customFormat="1" ht="12.75" x14ac:dyDescent="0.2">
      <c r="A1451" s="114"/>
      <c r="B1451" s="208"/>
      <c r="C1451" s="165"/>
      <c r="D1451" s="166"/>
      <c r="E1451" s="209"/>
      <c r="F1451" s="90"/>
      <c r="H1451" s="120"/>
      <c r="I1451" s="1"/>
      <c r="J1451" s="1"/>
      <c r="K1451" s="1"/>
      <c r="L1451" s="1"/>
      <c r="M1451" s="1"/>
      <c r="N1451" s="1"/>
    </row>
    <row r="1452" spans="1:14" s="119" customFormat="1" ht="12.75" x14ac:dyDescent="0.2">
      <c r="A1452" s="114"/>
      <c r="B1452" s="208"/>
      <c r="C1452" s="165"/>
      <c r="D1452" s="166"/>
      <c r="E1452" s="209"/>
      <c r="F1452" s="90"/>
      <c r="H1452" s="120"/>
      <c r="I1452" s="1"/>
      <c r="J1452" s="1"/>
      <c r="K1452" s="1"/>
      <c r="L1452" s="1"/>
      <c r="M1452" s="1"/>
      <c r="N1452" s="1"/>
    </row>
    <row r="1453" spans="1:14" s="119" customFormat="1" ht="12.75" x14ac:dyDescent="0.2">
      <c r="A1453" s="114"/>
      <c r="B1453" s="208"/>
      <c r="C1453" s="165"/>
      <c r="D1453" s="166"/>
      <c r="E1453" s="209"/>
      <c r="F1453" s="90"/>
      <c r="H1453" s="120"/>
      <c r="I1453" s="1"/>
      <c r="J1453" s="1"/>
      <c r="K1453" s="1"/>
      <c r="L1453" s="1"/>
      <c r="M1453" s="1"/>
      <c r="N1453" s="1"/>
    </row>
    <row r="1454" spans="1:14" s="119" customFormat="1" ht="12.75" x14ac:dyDescent="0.2">
      <c r="A1454" s="114"/>
      <c r="B1454" s="208"/>
      <c r="C1454" s="165"/>
      <c r="D1454" s="166"/>
      <c r="E1454" s="209"/>
      <c r="F1454" s="90"/>
      <c r="H1454" s="120"/>
      <c r="I1454" s="1"/>
      <c r="J1454" s="1"/>
      <c r="K1454" s="1"/>
      <c r="L1454" s="1"/>
      <c r="M1454" s="1"/>
      <c r="N1454" s="1"/>
    </row>
    <row r="1455" spans="1:14" s="119" customFormat="1" ht="12.75" x14ac:dyDescent="0.2">
      <c r="A1455" s="114"/>
      <c r="B1455" s="208"/>
      <c r="C1455" s="165"/>
      <c r="D1455" s="166"/>
      <c r="E1455" s="209"/>
      <c r="F1455" s="90"/>
      <c r="H1455" s="120"/>
      <c r="I1455" s="1"/>
      <c r="J1455" s="1"/>
      <c r="K1455" s="1"/>
      <c r="L1455" s="1"/>
      <c r="M1455" s="1"/>
      <c r="N1455" s="1"/>
    </row>
    <row r="1456" spans="1:14" s="119" customFormat="1" ht="12.75" x14ac:dyDescent="0.2">
      <c r="A1456" s="114"/>
      <c r="B1456" s="208"/>
      <c r="C1456" s="165"/>
      <c r="D1456" s="166"/>
      <c r="E1456" s="209"/>
      <c r="F1456" s="90"/>
      <c r="H1456" s="120"/>
      <c r="I1456" s="1"/>
      <c r="J1456" s="1"/>
      <c r="K1456" s="1"/>
      <c r="L1456" s="1"/>
      <c r="M1456" s="1"/>
      <c r="N1456" s="1"/>
    </row>
    <row r="1457" spans="1:14" s="119" customFormat="1" ht="12.75" x14ac:dyDescent="0.2">
      <c r="A1457" s="114"/>
      <c r="B1457" s="208"/>
      <c r="C1457" s="165"/>
      <c r="D1457" s="166"/>
      <c r="E1457" s="209"/>
      <c r="F1457" s="90"/>
      <c r="H1457" s="120"/>
      <c r="I1457" s="1"/>
      <c r="J1457" s="1"/>
      <c r="K1457" s="1"/>
      <c r="L1457" s="1"/>
      <c r="M1457" s="1"/>
      <c r="N1457" s="1"/>
    </row>
    <row r="1458" spans="1:14" s="119" customFormat="1" ht="12.75" x14ac:dyDescent="0.2">
      <c r="A1458" s="114"/>
      <c r="B1458" s="208"/>
      <c r="C1458" s="165"/>
      <c r="D1458" s="166"/>
      <c r="E1458" s="209"/>
      <c r="F1458" s="90"/>
      <c r="H1458" s="120"/>
      <c r="I1458" s="1"/>
      <c r="J1458" s="1"/>
      <c r="K1458" s="1"/>
      <c r="L1458" s="1"/>
      <c r="M1458" s="1"/>
      <c r="N1458" s="1"/>
    </row>
    <row r="1459" spans="1:14" s="119" customFormat="1" ht="12.75" x14ac:dyDescent="0.2">
      <c r="A1459" s="114"/>
      <c r="B1459" s="208"/>
      <c r="C1459" s="165"/>
      <c r="D1459" s="166"/>
      <c r="E1459" s="209"/>
      <c r="F1459" s="90"/>
      <c r="H1459" s="120"/>
      <c r="I1459" s="1"/>
      <c r="J1459" s="1"/>
      <c r="K1459" s="1"/>
      <c r="L1459" s="1"/>
      <c r="M1459" s="1"/>
      <c r="N1459" s="1"/>
    </row>
    <row r="1460" spans="1:14" s="119" customFormat="1" ht="12.75" x14ac:dyDescent="0.2">
      <c r="A1460" s="114"/>
      <c r="B1460" s="208"/>
      <c r="C1460" s="165"/>
      <c r="D1460" s="166"/>
      <c r="E1460" s="209"/>
      <c r="F1460" s="90"/>
      <c r="H1460" s="120"/>
      <c r="I1460" s="1"/>
      <c r="J1460" s="1"/>
      <c r="K1460" s="1"/>
      <c r="L1460" s="1"/>
      <c r="M1460" s="1"/>
      <c r="N1460" s="1"/>
    </row>
    <row r="1461" spans="1:14" s="119" customFormat="1" ht="12.75" x14ac:dyDescent="0.2">
      <c r="A1461" s="114"/>
      <c r="B1461" s="208"/>
      <c r="C1461" s="165"/>
      <c r="D1461" s="166"/>
      <c r="E1461" s="209"/>
      <c r="F1461" s="90"/>
      <c r="H1461" s="120"/>
      <c r="I1461" s="1"/>
      <c r="J1461" s="1"/>
      <c r="K1461" s="1"/>
      <c r="L1461" s="1"/>
      <c r="M1461" s="1"/>
      <c r="N1461" s="1"/>
    </row>
    <row r="1462" spans="1:14" s="119" customFormat="1" ht="12.75" x14ac:dyDescent="0.2">
      <c r="A1462" s="114"/>
      <c r="B1462" s="208"/>
      <c r="C1462" s="165"/>
      <c r="D1462" s="166"/>
      <c r="E1462" s="209"/>
      <c r="F1462" s="90"/>
      <c r="H1462" s="120"/>
      <c r="I1462" s="1"/>
      <c r="J1462" s="1"/>
      <c r="K1462" s="1"/>
      <c r="L1462" s="1"/>
      <c r="M1462" s="1"/>
      <c r="N1462" s="1"/>
    </row>
    <row r="1463" spans="1:14" s="119" customFormat="1" ht="12.75" x14ac:dyDescent="0.2">
      <c r="A1463" s="114"/>
      <c r="B1463" s="208"/>
      <c r="C1463" s="165"/>
      <c r="D1463" s="166"/>
      <c r="E1463" s="209"/>
      <c r="F1463" s="90"/>
      <c r="H1463" s="120"/>
      <c r="I1463" s="1"/>
      <c r="J1463" s="1"/>
      <c r="K1463" s="1"/>
      <c r="L1463" s="1"/>
      <c r="M1463" s="1"/>
      <c r="N1463" s="1"/>
    </row>
    <row r="1464" spans="1:14" s="119" customFormat="1" ht="12.75" x14ac:dyDescent="0.2">
      <c r="A1464" s="114"/>
      <c r="B1464" s="208"/>
      <c r="C1464" s="165"/>
      <c r="D1464" s="166"/>
      <c r="E1464" s="209"/>
      <c r="F1464" s="90"/>
      <c r="H1464" s="120"/>
      <c r="I1464" s="1"/>
      <c r="J1464" s="1"/>
      <c r="K1464" s="1"/>
      <c r="L1464" s="1"/>
      <c r="M1464" s="1"/>
      <c r="N1464" s="1"/>
    </row>
    <row r="1465" spans="1:14" s="119" customFormat="1" ht="12.75" x14ac:dyDescent="0.2">
      <c r="A1465" s="114"/>
      <c r="B1465" s="208"/>
      <c r="C1465" s="165"/>
      <c r="D1465" s="166"/>
      <c r="E1465" s="209"/>
      <c r="F1465" s="90"/>
      <c r="H1465" s="120"/>
      <c r="I1465" s="1"/>
      <c r="J1465" s="1"/>
      <c r="K1465" s="1"/>
      <c r="L1465" s="1"/>
      <c r="M1465" s="1"/>
      <c r="N1465" s="1"/>
    </row>
    <row r="1466" spans="1:14" s="119" customFormat="1" ht="12.75" x14ac:dyDescent="0.2">
      <c r="A1466" s="114"/>
      <c r="B1466" s="208"/>
      <c r="C1466" s="165"/>
      <c r="D1466" s="166"/>
      <c r="E1466" s="209"/>
      <c r="F1466" s="90"/>
      <c r="H1466" s="120"/>
      <c r="I1466" s="1"/>
      <c r="J1466" s="1"/>
      <c r="K1466" s="1"/>
      <c r="L1466" s="1"/>
      <c r="M1466" s="1"/>
      <c r="N1466" s="1"/>
    </row>
    <row r="1467" spans="1:14" s="119" customFormat="1" ht="12.75" x14ac:dyDescent="0.2">
      <c r="A1467" s="114"/>
      <c r="B1467" s="208"/>
      <c r="C1467" s="165"/>
      <c r="D1467" s="166"/>
      <c r="E1467" s="209"/>
      <c r="F1467" s="90"/>
      <c r="H1467" s="120"/>
      <c r="I1467" s="1"/>
      <c r="J1467" s="1"/>
      <c r="K1467" s="1"/>
      <c r="L1467" s="1"/>
      <c r="M1467" s="1"/>
      <c r="N1467" s="1"/>
    </row>
    <row r="1468" spans="1:14" s="119" customFormat="1" ht="12.75" x14ac:dyDescent="0.2">
      <c r="A1468" s="114"/>
      <c r="B1468" s="208"/>
      <c r="C1468" s="165"/>
      <c r="D1468" s="166"/>
      <c r="E1468" s="209"/>
      <c r="F1468" s="90"/>
      <c r="H1468" s="120"/>
      <c r="I1468" s="1"/>
      <c r="J1468" s="1"/>
      <c r="K1468" s="1"/>
      <c r="L1468" s="1"/>
      <c r="M1468" s="1"/>
      <c r="N1468" s="1"/>
    </row>
    <row r="1469" spans="1:14" s="119" customFormat="1" ht="12.75" x14ac:dyDescent="0.2">
      <c r="A1469" s="114"/>
      <c r="B1469" s="208"/>
      <c r="C1469" s="165"/>
      <c r="D1469" s="166"/>
      <c r="E1469" s="209"/>
      <c r="F1469" s="90"/>
      <c r="H1469" s="120"/>
      <c r="I1469" s="1"/>
      <c r="J1469" s="1"/>
      <c r="K1469" s="1"/>
      <c r="L1469" s="1"/>
      <c r="M1469" s="1"/>
      <c r="N1469" s="1"/>
    </row>
    <row r="1470" spans="1:14" s="119" customFormat="1" ht="12.75" x14ac:dyDescent="0.2">
      <c r="A1470" s="114"/>
      <c r="B1470" s="208"/>
      <c r="C1470" s="165"/>
      <c r="D1470" s="166"/>
      <c r="E1470" s="209"/>
      <c r="F1470" s="90"/>
      <c r="H1470" s="120"/>
      <c r="I1470" s="1"/>
      <c r="J1470" s="1"/>
      <c r="K1470" s="1"/>
      <c r="L1470" s="1"/>
      <c r="M1470" s="1"/>
      <c r="N1470" s="1"/>
    </row>
    <row r="1471" spans="1:14" s="119" customFormat="1" ht="12.75" x14ac:dyDescent="0.2">
      <c r="A1471" s="114"/>
      <c r="B1471" s="208"/>
      <c r="C1471" s="165"/>
      <c r="D1471" s="166"/>
      <c r="E1471" s="209"/>
      <c r="F1471" s="90"/>
      <c r="H1471" s="120"/>
      <c r="I1471" s="1"/>
      <c r="J1471" s="1"/>
      <c r="K1471" s="1"/>
      <c r="L1471" s="1"/>
      <c r="M1471" s="1"/>
      <c r="N1471" s="1"/>
    </row>
    <row r="1472" spans="1:14" s="119" customFormat="1" ht="12.75" x14ac:dyDescent="0.2">
      <c r="A1472" s="114"/>
      <c r="B1472" s="208"/>
      <c r="C1472" s="165"/>
      <c r="D1472" s="166"/>
      <c r="E1472" s="209"/>
      <c r="F1472" s="90"/>
      <c r="H1472" s="120"/>
      <c r="I1472" s="1"/>
      <c r="J1472" s="1"/>
      <c r="K1472" s="1"/>
      <c r="L1472" s="1"/>
      <c r="M1472" s="1"/>
      <c r="N1472" s="1"/>
    </row>
    <row r="1473" spans="1:14" s="119" customFormat="1" ht="12.75" x14ac:dyDescent="0.2">
      <c r="A1473" s="114"/>
      <c r="B1473" s="208"/>
      <c r="C1473" s="165"/>
      <c r="D1473" s="166"/>
      <c r="E1473" s="209"/>
      <c r="F1473" s="90"/>
      <c r="H1473" s="120"/>
      <c r="I1473" s="1"/>
      <c r="J1473" s="1"/>
      <c r="K1473" s="1"/>
      <c r="L1473" s="1"/>
      <c r="M1473" s="1"/>
      <c r="N1473" s="1"/>
    </row>
    <row r="1474" spans="1:14" s="119" customFormat="1" ht="12.75" x14ac:dyDescent="0.2">
      <c r="A1474" s="114"/>
      <c r="B1474" s="208"/>
      <c r="C1474" s="165"/>
      <c r="D1474" s="166"/>
      <c r="E1474" s="209"/>
      <c r="F1474" s="90"/>
      <c r="H1474" s="120"/>
      <c r="I1474" s="1"/>
      <c r="J1474" s="1"/>
      <c r="K1474" s="1"/>
      <c r="L1474" s="1"/>
      <c r="M1474" s="1"/>
      <c r="N1474" s="1"/>
    </row>
    <row r="1475" spans="1:14" s="119" customFormat="1" ht="12.75" x14ac:dyDescent="0.2">
      <c r="A1475" s="114"/>
      <c r="B1475" s="208"/>
      <c r="C1475" s="165"/>
      <c r="D1475" s="166"/>
      <c r="E1475" s="209"/>
      <c r="F1475" s="90"/>
      <c r="H1475" s="120"/>
      <c r="I1475" s="1"/>
      <c r="J1475" s="1"/>
      <c r="K1475" s="1"/>
      <c r="L1475" s="1"/>
      <c r="M1475" s="1"/>
      <c r="N1475" s="1"/>
    </row>
    <row r="1476" spans="1:14" s="119" customFormat="1" ht="12.75" x14ac:dyDescent="0.2">
      <c r="A1476" s="114"/>
      <c r="B1476" s="208"/>
      <c r="C1476" s="165"/>
      <c r="D1476" s="166"/>
      <c r="E1476" s="209"/>
      <c r="F1476" s="90"/>
      <c r="H1476" s="120"/>
      <c r="I1476" s="1"/>
      <c r="J1476" s="1"/>
      <c r="K1476" s="1"/>
      <c r="L1476" s="1"/>
      <c r="M1476" s="1"/>
      <c r="N1476" s="1"/>
    </row>
    <row r="1477" spans="1:14" s="119" customFormat="1" ht="12.75" x14ac:dyDescent="0.2">
      <c r="A1477" s="114"/>
      <c r="B1477" s="208"/>
      <c r="C1477" s="165"/>
      <c r="D1477" s="166"/>
      <c r="E1477" s="209"/>
      <c r="F1477" s="90"/>
      <c r="H1477" s="120"/>
      <c r="I1477" s="1"/>
      <c r="J1477" s="1"/>
      <c r="K1477" s="1"/>
      <c r="L1477" s="1"/>
      <c r="M1477" s="1"/>
      <c r="N1477" s="1"/>
    </row>
    <row r="1478" spans="1:14" s="119" customFormat="1" ht="12.75" x14ac:dyDescent="0.2">
      <c r="A1478" s="114"/>
      <c r="B1478" s="208"/>
      <c r="C1478" s="165"/>
      <c r="D1478" s="166"/>
      <c r="E1478" s="209"/>
      <c r="F1478" s="90"/>
      <c r="H1478" s="120"/>
      <c r="I1478" s="1"/>
      <c r="J1478" s="1"/>
      <c r="K1478" s="1"/>
      <c r="L1478" s="1"/>
      <c r="M1478" s="1"/>
      <c r="N1478" s="1"/>
    </row>
    <row r="1479" spans="1:14" s="119" customFormat="1" ht="12.75" x14ac:dyDescent="0.2">
      <c r="A1479" s="114"/>
      <c r="B1479" s="208"/>
      <c r="C1479" s="165"/>
      <c r="D1479" s="166"/>
      <c r="E1479" s="209"/>
      <c r="F1479" s="90"/>
      <c r="H1479" s="120"/>
      <c r="I1479" s="1"/>
      <c r="J1479" s="1"/>
      <c r="K1479" s="1"/>
      <c r="L1479" s="1"/>
      <c r="M1479" s="1"/>
      <c r="N1479" s="1"/>
    </row>
    <row r="1480" spans="1:14" s="119" customFormat="1" ht="12.75" x14ac:dyDescent="0.2">
      <c r="A1480" s="114"/>
      <c r="B1480" s="208"/>
      <c r="C1480" s="165"/>
      <c r="D1480" s="166"/>
      <c r="E1480" s="209"/>
      <c r="F1480" s="90"/>
      <c r="H1480" s="120"/>
      <c r="I1480" s="1"/>
      <c r="J1480" s="1"/>
      <c r="K1480" s="1"/>
      <c r="L1480" s="1"/>
      <c r="M1480" s="1"/>
      <c r="N1480" s="1"/>
    </row>
    <row r="1481" spans="1:14" s="119" customFormat="1" ht="12.75" x14ac:dyDescent="0.2">
      <c r="A1481" s="114"/>
      <c r="B1481" s="208"/>
      <c r="C1481" s="165"/>
      <c r="D1481" s="166"/>
      <c r="E1481" s="209"/>
      <c r="F1481" s="90"/>
      <c r="H1481" s="120"/>
      <c r="I1481" s="1"/>
      <c r="J1481" s="1"/>
      <c r="K1481" s="1"/>
      <c r="L1481" s="1"/>
      <c r="M1481" s="1"/>
      <c r="N1481" s="1"/>
    </row>
    <row r="1482" spans="1:14" s="119" customFormat="1" ht="12.75" x14ac:dyDescent="0.2">
      <c r="A1482" s="114"/>
      <c r="B1482" s="208"/>
      <c r="C1482" s="165"/>
      <c r="D1482" s="166"/>
      <c r="E1482" s="209"/>
      <c r="F1482" s="90"/>
      <c r="H1482" s="120"/>
      <c r="I1482" s="1"/>
      <c r="J1482" s="1"/>
      <c r="K1482" s="1"/>
      <c r="L1482" s="1"/>
      <c r="M1482" s="1"/>
      <c r="N1482" s="1"/>
    </row>
    <row r="1483" spans="1:14" s="119" customFormat="1" ht="12.75" x14ac:dyDescent="0.2">
      <c r="A1483" s="114"/>
      <c r="B1483" s="208"/>
      <c r="C1483" s="165"/>
      <c r="D1483" s="166"/>
      <c r="E1483" s="209"/>
      <c r="F1483" s="90"/>
      <c r="H1483" s="120"/>
      <c r="I1483" s="1"/>
      <c r="J1483" s="1"/>
      <c r="K1483" s="1"/>
      <c r="L1483" s="1"/>
      <c r="M1483" s="1"/>
      <c r="N1483" s="1"/>
    </row>
    <row r="1484" spans="1:14" s="119" customFormat="1" ht="12.75" x14ac:dyDescent="0.2">
      <c r="A1484" s="114"/>
      <c r="B1484" s="208"/>
      <c r="C1484" s="165"/>
      <c r="D1484" s="166"/>
      <c r="E1484" s="209"/>
      <c r="F1484" s="90"/>
      <c r="H1484" s="120"/>
      <c r="I1484" s="1"/>
      <c r="J1484" s="1"/>
      <c r="K1484" s="1"/>
      <c r="L1484" s="1"/>
      <c r="M1484" s="1"/>
      <c r="N1484" s="1"/>
    </row>
    <row r="1485" spans="1:14" s="119" customFormat="1" ht="12.75" x14ac:dyDescent="0.2">
      <c r="A1485" s="114"/>
      <c r="B1485" s="208"/>
      <c r="C1485" s="165"/>
      <c r="D1485" s="166"/>
      <c r="E1485" s="209"/>
      <c r="F1485" s="90"/>
      <c r="H1485" s="120"/>
      <c r="I1485" s="1"/>
      <c r="J1485" s="1"/>
      <c r="K1485" s="1"/>
      <c r="L1485" s="1"/>
      <c r="M1485" s="1"/>
      <c r="N1485" s="1"/>
    </row>
    <row r="1486" spans="1:14" s="119" customFormat="1" ht="12.75" x14ac:dyDescent="0.2">
      <c r="A1486" s="114"/>
      <c r="B1486" s="208"/>
      <c r="C1486" s="165"/>
      <c r="D1486" s="166"/>
      <c r="E1486" s="209"/>
      <c r="F1486" s="90"/>
      <c r="H1486" s="120"/>
      <c r="I1486" s="1"/>
      <c r="J1486" s="1"/>
      <c r="K1486" s="1"/>
      <c r="L1486" s="1"/>
      <c r="M1486" s="1"/>
      <c r="N1486" s="1"/>
    </row>
    <row r="1487" spans="1:14" s="119" customFormat="1" ht="12.75" x14ac:dyDescent="0.2">
      <c r="A1487" s="114"/>
      <c r="B1487" s="208"/>
      <c r="C1487" s="165"/>
      <c r="D1487" s="166"/>
      <c r="E1487" s="209"/>
      <c r="F1487" s="90"/>
      <c r="H1487" s="120"/>
      <c r="I1487" s="1"/>
      <c r="J1487" s="1"/>
      <c r="K1487" s="1"/>
      <c r="L1487" s="1"/>
      <c r="M1487" s="1"/>
      <c r="N1487" s="1"/>
    </row>
    <row r="1488" spans="1:14" s="119" customFormat="1" ht="12.75" x14ac:dyDescent="0.2">
      <c r="A1488" s="114"/>
      <c r="B1488" s="208"/>
      <c r="C1488" s="165"/>
      <c r="D1488" s="166"/>
      <c r="E1488" s="209"/>
      <c r="F1488" s="90"/>
      <c r="H1488" s="120"/>
      <c r="I1488" s="1"/>
      <c r="J1488" s="1"/>
      <c r="K1488" s="1"/>
      <c r="L1488" s="1"/>
      <c r="M1488" s="1"/>
      <c r="N1488" s="1"/>
    </row>
    <row r="1489" spans="1:14" s="119" customFormat="1" ht="12.75" x14ac:dyDescent="0.2">
      <c r="A1489" s="114"/>
      <c r="B1489" s="208"/>
      <c r="C1489" s="165"/>
      <c r="D1489" s="166"/>
      <c r="E1489" s="209"/>
      <c r="F1489" s="90"/>
      <c r="H1489" s="120"/>
      <c r="I1489" s="1"/>
      <c r="J1489" s="1"/>
      <c r="K1489" s="1"/>
      <c r="L1489" s="1"/>
      <c r="M1489" s="1"/>
      <c r="N1489" s="1"/>
    </row>
    <row r="1490" spans="1:14" s="119" customFormat="1" ht="12.75" x14ac:dyDescent="0.2">
      <c r="A1490" s="114"/>
      <c r="B1490" s="208"/>
      <c r="C1490" s="165"/>
      <c r="D1490" s="166"/>
      <c r="E1490" s="209"/>
      <c r="F1490" s="90"/>
      <c r="H1490" s="120"/>
      <c r="I1490" s="1"/>
      <c r="J1490" s="1"/>
      <c r="K1490" s="1"/>
      <c r="L1490" s="1"/>
      <c r="M1490" s="1"/>
      <c r="N1490" s="1"/>
    </row>
    <row r="1491" spans="1:14" s="119" customFormat="1" ht="12.75" x14ac:dyDescent="0.2">
      <c r="A1491" s="114"/>
      <c r="B1491" s="208"/>
      <c r="C1491" s="165"/>
      <c r="D1491" s="166"/>
      <c r="E1491" s="209"/>
      <c r="F1491" s="90"/>
      <c r="H1491" s="120"/>
      <c r="I1491" s="1"/>
      <c r="J1491" s="1"/>
      <c r="K1491" s="1"/>
      <c r="L1491" s="1"/>
      <c r="M1491" s="1"/>
      <c r="N1491" s="1"/>
    </row>
    <row r="1492" spans="1:14" s="119" customFormat="1" ht="12.75" x14ac:dyDescent="0.2">
      <c r="A1492" s="114"/>
      <c r="B1492" s="208"/>
      <c r="C1492" s="165"/>
      <c r="D1492" s="166"/>
      <c r="E1492" s="209"/>
      <c r="F1492" s="90"/>
      <c r="H1492" s="120"/>
      <c r="I1492" s="1"/>
      <c r="J1492" s="1"/>
      <c r="K1492" s="1"/>
      <c r="L1492" s="1"/>
      <c r="M1492" s="1"/>
      <c r="N1492" s="1"/>
    </row>
    <row r="1493" spans="1:14" s="119" customFormat="1" ht="12.75" x14ac:dyDescent="0.2">
      <c r="A1493" s="114"/>
      <c r="B1493" s="208"/>
      <c r="C1493" s="165"/>
      <c r="D1493" s="166"/>
      <c r="E1493" s="209"/>
      <c r="F1493" s="90"/>
      <c r="H1493" s="120"/>
      <c r="I1493" s="1"/>
      <c r="J1493" s="1"/>
      <c r="K1493" s="1"/>
      <c r="L1493" s="1"/>
      <c r="M1493" s="1"/>
      <c r="N1493" s="1"/>
    </row>
    <row r="1494" spans="1:14" s="119" customFormat="1" ht="12.75" x14ac:dyDescent="0.2">
      <c r="A1494" s="114"/>
      <c r="B1494" s="208"/>
      <c r="C1494" s="165"/>
      <c r="D1494" s="166"/>
      <c r="E1494" s="209"/>
      <c r="F1494" s="90"/>
      <c r="H1494" s="120"/>
      <c r="I1494" s="1"/>
      <c r="J1494" s="1"/>
      <c r="K1494" s="1"/>
      <c r="L1494" s="1"/>
      <c r="M1494" s="1"/>
      <c r="N1494" s="1"/>
    </row>
    <row r="1495" spans="1:14" s="119" customFormat="1" ht="12.75" x14ac:dyDescent="0.2">
      <c r="A1495" s="114"/>
      <c r="B1495" s="208"/>
      <c r="C1495" s="165"/>
      <c r="D1495" s="166"/>
      <c r="E1495" s="209"/>
      <c r="F1495" s="90"/>
      <c r="H1495" s="120"/>
      <c r="I1495" s="1"/>
      <c r="J1495" s="1"/>
      <c r="K1495" s="1"/>
      <c r="L1495" s="1"/>
      <c r="M1495" s="1"/>
      <c r="N1495" s="1"/>
    </row>
    <row r="1496" spans="1:14" s="119" customFormat="1" ht="12.75" x14ac:dyDescent="0.2">
      <c r="A1496" s="114"/>
      <c r="B1496" s="208"/>
      <c r="C1496" s="165"/>
      <c r="D1496" s="166"/>
      <c r="E1496" s="209"/>
      <c r="F1496" s="90"/>
      <c r="H1496" s="120"/>
      <c r="I1496" s="1"/>
      <c r="J1496" s="1"/>
      <c r="K1496" s="1"/>
      <c r="L1496" s="1"/>
      <c r="M1496" s="1"/>
      <c r="N1496" s="1"/>
    </row>
    <row r="1497" spans="1:14" s="119" customFormat="1" ht="12.75" x14ac:dyDescent="0.2">
      <c r="A1497" s="114"/>
      <c r="B1497" s="208"/>
      <c r="C1497" s="165"/>
      <c r="D1497" s="166"/>
      <c r="E1497" s="209"/>
      <c r="F1497" s="90"/>
      <c r="H1497" s="120"/>
      <c r="I1497" s="1"/>
      <c r="J1497" s="1"/>
      <c r="K1497" s="1"/>
      <c r="L1497" s="1"/>
      <c r="M1497" s="1"/>
      <c r="N1497" s="1"/>
    </row>
    <row r="1498" spans="1:14" s="119" customFormat="1" ht="12.75" x14ac:dyDescent="0.2">
      <c r="A1498" s="114"/>
      <c r="B1498" s="208"/>
      <c r="C1498" s="165"/>
      <c r="D1498" s="166"/>
      <c r="E1498" s="209"/>
      <c r="F1498" s="90"/>
      <c r="H1498" s="120"/>
      <c r="I1498" s="1"/>
      <c r="J1498" s="1"/>
      <c r="K1498" s="1"/>
      <c r="L1498" s="1"/>
      <c r="M1498" s="1"/>
      <c r="N1498" s="1"/>
    </row>
    <row r="1499" spans="1:14" s="119" customFormat="1" ht="12.75" x14ac:dyDescent="0.2">
      <c r="A1499" s="114"/>
      <c r="B1499" s="208"/>
      <c r="C1499" s="165"/>
      <c r="D1499" s="166"/>
      <c r="E1499" s="209"/>
      <c r="F1499" s="90"/>
      <c r="H1499" s="120"/>
      <c r="I1499" s="1"/>
      <c r="J1499" s="1"/>
      <c r="K1499" s="1"/>
      <c r="L1499" s="1"/>
      <c r="M1499" s="1"/>
      <c r="N1499" s="1"/>
    </row>
    <row r="1500" spans="1:14" s="119" customFormat="1" ht="12.75" x14ac:dyDescent="0.2">
      <c r="A1500" s="114"/>
      <c r="B1500" s="208"/>
      <c r="C1500" s="165"/>
      <c r="D1500" s="166"/>
      <c r="E1500" s="209"/>
      <c r="F1500" s="90"/>
      <c r="H1500" s="120"/>
      <c r="I1500" s="1"/>
      <c r="J1500" s="1"/>
      <c r="K1500" s="1"/>
      <c r="L1500" s="1"/>
      <c r="M1500" s="1"/>
      <c r="N1500" s="1"/>
    </row>
    <row r="1501" spans="1:14" s="119" customFormat="1" ht="12.75" x14ac:dyDescent="0.2">
      <c r="A1501" s="114"/>
      <c r="B1501" s="208"/>
      <c r="C1501" s="165"/>
      <c r="D1501" s="166"/>
      <c r="E1501" s="209"/>
      <c r="F1501" s="90"/>
      <c r="H1501" s="120"/>
      <c r="I1501" s="1"/>
      <c r="J1501" s="1"/>
      <c r="K1501" s="1"/>
      <c r="L1501" s="1"/>
      <c r="M1501" s="1"/>
      <c r="N1501" s="1"/>
    </row>
    <row r="1502" spans="1:14" s="119" customFormat="1" ht="12.75" x14ac:dyDescent="0.2">
      <c r="A1502" s="114"/>
      <c r="B1502" s="208"/>
      <c r="C1502" s="165"/>
      <c r="D1502" s="166"/>
      <c r="E1502" s="209"/>
      <c r="F1502" s="90"/>
      <c r="H1502" s="120"/>
      <c r="I1502" s="1"/>
      <c r="J1502" s="1"/>
      <c r="K1502" s="1"/>
      <c r="L1502" s="1"/>
      <c r="M1502" s="1"/>
      <c r="N1502" s="1"/>
    </row>
    <row r="1503" spans="1:14" s="119" customFormat="1" ht="12.75" x14ac:dyDescent="0.2">
      <c r="A1503" s="114"/>
      <c r="B1503" s="208"/>
      <c r="C1503" s="165"/>
      <c r="D1503" s="166"/>
      <c r="E1503" s="209"/>
      <c r="F1503" s="90"/>
      <c r="H1503" s="120"/>
      <c r="I1503" s="1"/>
      <c r="J1503" s="1"/>
      <c r="K1503" s="1"/>
      <c r="L1503" s="1"/>
      <c r="M1503" s="1"/>
      <c r="N1503" s="1"/>
    </row>
    <row r="1504" spans="1:14" s="119" customFormat="1" ht="12.75" x14ac:dyDescent="0.2">
      <c r="A1504" s="114"/>
      <c r="B1504" s="208"/>
      <c r="C1504" s="165"/>
      <c r="D1504" s="166"/>
      <c r="E1504" s="209"/>
      <c r="F1504" s="90"/>
      <c r="H1504" s="120"/>
      <c r="I1504" s="1"/>
      <c r="J1504" s="1"/>
      <c r="K1504" s="1"/>
      <c r="L1504" s="1"/>
      <c r="M1504" s="1"/>
      <c r="N1504" s="1"/>
    </row>
    <row r="1505" spans="1:14" s="119" customFormat="1" ht="12.75" x14ac:dyDescent="0.2">
      <c r="A1505" s="114"/>
      <c r="B1505" s="208"/>
      <c r="C1505" s="165"/>
      <c r="D1505" s="166"/>
      <c r="E1505" s="209"/>
      <c r="F1505" s="90"/>
      <c r="H1505" s="120"/>
      <c r="I1505" s="1"/>
      <c r="J1505" s="1"/>
      <c r="K1505" s="1"/>
      <c r="L1505" s="1"/>
      <c r="M1505" s="1"/>
      <c r="N1505" s="1"/>
    </row>
    <row r="1506" spans="1:14" s="119" customFormat="1" ht="12.75" x14ac:dyDescent="0.2">
      <c r="A1506" s="114"/>
      <c r="B1506" s="208"/>
      <c r="C1506" s="165"/>
      <c r="D1506" s="166"/>
      <c r="E1506" s="209"/>
      <c r="F1506" s="90"/>
      <c r="H1506" s="120"/>
      <c r="I1506" s="1"/>
      <c r="J1506" s="1"/>
      <c r="K1506" s="1"/>
      <c r="L1506" s="1"/>
      <c r="M1506" s="1"/>
      <c r="N1506" s="1"/>
    </row>
    <row r="1507" spans="1:14" s="119" customFormat="1" ht="12.75" x14ac:dyDescent="0.2">
      <c r="A1507" s="114"/>
      <c r="B1507" s="208"/>
      <c r="C1507" s="165"/>
      <c r="D1507" s="166"/>
      <c r="E1507" s="209"/>
      <c r="F1507" s="90"/>
      <c r="H1507" s="120"/>
      <c r="I1507" s="1"/>
      <c r="J1507" s="1"/>
      <c r="K1507" s="1"/>
      <c r="L1507" s="1"/>
      <c r="M1507" s="1"/>
      <c r="N1507" s="1"/>
    </row>
    <row r="1508" spans="1:14" s="119" customFormat="1" ht="12.75" x14ac:dyDescent="0.2">
      <c r="A1508" s="114"/>
      <c r="B1508" s="208"/>
      <c r="C1508" s="165"/>
      <c r="D1508" s="166"/>
      <c r="E1508" s="209"/>
      <c r="F1508" s="90"/>
      <c r="H1508" s="120"/>
      <c r="I1508" s="1"/>
      <c r="J1508" s="1"/>
      <c r="K1508" s="1"/>
      <c r="L1508" s="1"/>
      <c r="M1508" s="1"/>
      <c r="N1508" s="1"/>
    </row>
    <row r="1509" spans="1:14" s="119" customFormat="1" ht="12.75" x14ac:dyDescent="0.2">
      <c r="A1509" s="114"/>
      <c r="B1509" s="208"/>
      <c r="C1509" s="165"/>
      <c r="D1509" s="166"/>
      <c r="E1509" s="209"/>
      <c r="F1509" s="90"/>
      <c r="H1509" s="120"/>
      <c r="I1509" s="1"/>
      <c r="J1509" s="1"/>
      <c r="K1509" s="1"/>
      <c r="L1509" s="1"/>
      <c r="M1509" s="1"/>
      <c r="N1509" s="1"/>
    </row>
    <row r="1510" spans="1:14" s="119" customFormat="1" ht="12.75" x14ac:dyDescent="0.2">
      <c r="A1510" s="114"/>
      <c r="B1510" s="208"/>
      <c r="C1510" s="165"/>
      <c r="D1510" s="166"/>
      <c r="E1510" s="209"/>
      <c r="F1510" s="90"/>
      <c r="H1510" s="120"/>
      <c r="I1510" s="1"/>
      <c r="J1510" s="1"/>
      <c r="K1510" s="1"/>
      <c r="L1510" s="1"/>
      <c r="M1510" s="1"/>
      <c r="N1510" s="1"/>
    </row>
    <row r="1511" spans="1:14" s="119" customFormat="1" ht="12.75" x14ac:dyDescent="0.2">
      <c r="A1511" s="114"/>
      <c r="B1511" s="208"/>
      <c r="C1511" s="165"/>
      <c r="D1511" s="166"/>
      <c r="E1511" s="209"/>
      <c r="F1511" s="90"/>
      <c r="H1511" s="120"/>
      <c r="I1511" s="1"/>
      <c r="J1511" s="1"/>
      <c r="K1511" s="1"/>
      <c r="L1511" s="1"/>
      <c r="M1511" s="1"/>
      <c r="N1511" s="1"/>
    </row>
    <row r="1512" spans="1:14" s="119" customFormat="1" ht="12.75" x14ac:dyDescent="0.2">
      <c r="A1512" s="114"/>
      <c r="B1512" s="208"/>
      <c r="C1512" s="165"/>
      <c r="D1512" s="166"/>
      <c r="E1512" s="209"/>
      <c r="F1512" s="90"/>
      <c r="H1512" s="120"/>
      <c r="I1512" s="1"/>
      <c r="J1512" s="1"/>
      <c r="K1512" s="1"/>
      <c r="L1512" s="1"/>
      <c r="M1512" s="1"/>
      <c r="N1512" s="1"/>
    </row>
    <row r="1513" spans="1:14" s="119" customFormat="1" ht="12.75" x14ac:dyDescent="0.2">
      <c r="A1513" s="114"/>
      <c r="B1513" s="208"/>
      <c r="C1513" s="165"/>
      <c r="D1513" s="166"/>
      <c r="E1513" s="209"/>
      <c r="F1513" s="90"/>
      <c r="H1513" s="120"/>
      <c r="I1513" s="1"/>
      <c r="J1513" s="1"/>
      <c r="K1513" s="1"/>
      <c r="L1513" s="1"/>
      <c r="M1513" s="1"/>
      <c r="N1513" s="1"/>
    </row>
    <row r="1514" spans="1:14" s="119" customFormat="1" ht="12.75" x14ac:dyDescent="0.2">
      <c r="A1514" s="114"/>
      <c r="B1514" s="208"/>
      <c r="C1514" s="165"/>
      <c r="D1514" s="166"/>
      <c r="E1514" s="209"/>
      <c r="F1514" s="90"/>
      <c r="H1514" s="120"/>
      <c r="I1514" s="1"/>
      <c r="J1514" s="1"/>
      <c r="K1514" s="1"/>
      <c r="L1514" s="1"/>
      <c r="M1514" s="1"/>
      <c r="N1514" s="1"/>
    </row>
    <row r="1515" spans="1:14" s="119" customFormat="1" ht="12.75" x14ac:dyDescent="0.2">
      <c r="A1515" s="114"/>
      <c r="B1515" s="208"/>
      <c r="C1515" s="165"/>
      <c r="D1515" s="166"/>
      <c r="E1515" s="209"/>
      <c r="F1515" s="90"/>
      <c r="H1515" s="120"/>
      <c r="I1515" s="1"/>
      <c r="J1515" s="1"/>
      <c r="K1515" s="1"/>
      <c r="L1515" s="1"/>
      <c r="M1515" s="1"/>
      <c r="N1515" s="1"/>
    </row>
    <row r="1516" spans="1:14" s="119" customFormat="1" ht="12.75" x14ac:dyDescent="0.2">
      <c r="A1516" s="114"/>
      <c r="B1516" s="208"/>
      <c r="C1516" s="165"/>
      <c r="D1516" s="166"/>
      <c r="E1516" s="209"/>
      <c r="F1516" s="90"/>
      <c r="H1516" s="120"/>
      <c r="I1516" s="1"/>
      <c r="J1516" s="1"/>
      <c r="K1516" s="1"/>
      <c r="L1516" s="1"/>
      <c r="M1516" s="1"/>
      <c r="N1516" s="1"/>
    </row>
    <row r="1517" spans="1:14" s="119" customFormat="1" ht="12.75" x14ac:dyDescent="0.2">
      <c r="A1517" s="114"/>
      <c r="B1517" s="208"/>
      <c r="C1517" s="165"/>
      <c r="D1517" s="166"/>
      <c r="E1517" s="209"/>
      <c r="F1517" s="90"/>
      <c r="H1517" s="120"/>
      <c r="I1517" s="1"/>
      <c r="J1517" s="1"/>
      <c r="K1517" s="1"/>
      <c r="L1517" s="1"/>
      <c r="M1517" s="1"/>
      <c r="N1517" s="1"/>
    </row>
    <row r="1518" spans="1:14" s="119" customFormat="1" ht="12.75" x14ac:dyDescent="0.2">
      <c r="A1518" s="114"/>
      <c r="B1518" s="208"/>
      <c r="C1518" s="165"/>
      <c r="D1518" s="166"/>
      <c r="E1518" s="209"/>
      <c r="F1518" s="90"/>
      <c r="H1518" s="120"/>
      <c r="I1518" s="1"/>
      <c r="J1518" s="1"/>
      <c r="K1518" s="1"/>
      <c r="L1518" s="1"/>
      <c r="M1518" s="1"/>
      <c r="N1518" s="1"/>
    </row>
    <row r="1519" spans="1:14" s="119" customFormat="1" ht="12.75" x14ac:dyDescent="0.2">
      <c r="A1519" s="114"/>
      <c r="B1519" s="208"/>
      <c r="C1519" s="165"/>
      <c r="D1519" s="166"/>
      <c r="E1519" s="209"/>
      <c r="F1519" s="90"/>
      <c r="H1519" s="120"/>
      <c r="I1519" s="1"/>
      <c r="J1519" s="1"/>
      <c r="K1519" s="1"/>
      <c r="L1519" s="1"/>
      <c r="M1519" s="1"/>
      <c r="N1519" s="1"/>
    </row>
    <row r="1520" spans="1:14" s="119" customFormat="1" ht="12.75" x14ac:dyDescent="0.2">
      <c r="A1520" s="114"/>
      <c r="B1520" s="208"/>
      <c r="C1520" s="165"/>
      <c r="D1520" s="166"/>
      <c r="E1520" s="209"/>
      <c r="F1520" s="90"/>
      <c r="H1520" s="120"/>
      <c r="I1520" s="1"/>
      <c r="J1520" s="1"/>
      <c r="K1520" s="1"/>
      <c r="L1520" s="1"/>
      <c r="M1520" s="1"/>
      <c r="N1520" s="1"/>
    </row>
    <row r="1521" spans="1:14" s="119" customFormat="1" ht="12.75" x14ac:dyDescent="0.2">
      <c r="A1521" s="114"/>
      <c r="B1521" s="208"/>
      <c r="C1521" s="165"/>
      <c r="D1521" s="166"/>
      <c r="E1521" s="209"/>
      <c r="F1521" s="90"/>
      <c r="H1521" s="120"/>
      <c r="I1521" s="1"/>
      <c r="J1521" s="1"/>
      <c r="K1521" s="1"/>
      <c r="L1521" s="1"/>
      <c r="M1521" s="1"/>
      <c r="N1521" s="1"/>
    </row>
    <row r="1522" spans="1:14" s="119" customFormat="1" ht="12.75" x14ac:dyDescent="0.2">
      <c r="A1522" s="114"/>
      <c r="B1522" s="208"/>
      <c r="C1522" s="165"/>
      <c r="D1522" s="166"/>
      <c r="E1522" s="209"/>
      <c r="F1522" s="90"/>
      <c r="H1522" s="120"/>
      <c r="I1522" s="1"/>
      <c r="J1522" s="1"/>
      <c r="K1522" s="1"/>
      <c r="L1522" s="1"/>
      <c r="M1522" s="1"/>
      <c r="N1522" s="1"/>
    </row>
    <row r="1523" spans="1:14" s="119" customFormat="1" ht="12.75" x14ac:dyDescent="0.2">
      <c r="A1523" s="114"/>
      <c r="B1523" s="208"/>
      <c r="C1523" s="165"/>
      <c r="D1523" s="166"/>
      <c r="E1523" s="209"/>
      <c r="F1523" s="90"/>
      <c r="H1523" s="120"/>
      <c r="I1523" s="1"/>
      <c r="J1523" s="1"/>
      <c r="K1523" s="1"/>
      <c r="L1523" s="1"/>
      <c r="M1523" s="1"/>
      <c r="N1523" s="1"/>
    </row>
    <row r="1524" spans="1:14" s="119" customFormat="1" ht="12.75" x14ac:dyDescent="0.2">
      <c r="A1524" s="114"/>
      <c r="B1524" s="208"/>
      <c r="C1524" s="165"/>
      <c r="D1524" s="166"/>
      <c r="E1524" s="209"/>
      <c r="F1524" s="90"/>
      <c r="H1524" s="120"/>
      <c r="I1524" s="1"/>
      <c r="J1524" s="1"/>
      <c r="K1524" s="1"/>
      <c r="L1524" s="1"/>
      <c r="M1524" s="1"/>
      <c r="N1524" s="1"/>
    </row>
    <row r="1525" spans="1:14" s="119" customFormat="1" ht="12.75" x14ac:dyDescent="0.2">
      <c r="A1525" s="114"/>
      <c r="B1525" s="208"/>
      <c r="C1525" s="165"/>
      <c r="D1525" s="166"/>
      <c r="E1525" s="209"/>
      <c r="F1525" s="90"/>
      <c r="H1525" s="120"/>
      <c r="I1525" s="1"/>
      <c r="J1525" s="1"/>
      <c r="K1525" s="1"/>
      <c r="L1525" s="1"/>
      <c r="M1525" s="1"/>
      <c r="N1525" s="1"/>
    </row>
    <row r="1526" spans="1:14" s="119" customFormat="1" ht="12.75" x14ac:dyDescent="0.2">
      <c r="A1526" s="114"/>
      <c r="B1526" s="208"/>
      <c r="C1526" s="165"/>
      <c r="D1526" s="166"/>
      <c r="E1526" s="209"/>
      <c r="F1526" s="90"/>
      <c r="H1526" s="120"/>
      <c r="I1526" s="1"/>
      <c r="J1526" s="1"/>
      <c r="K1526" s="1"/>
      <c r="L1526" s="1"/>
      <c r="M1526" s="1"/>
      <c r="N1526" s="1"/>
    </row>
    <row r="1527" spans="1:14" s="119" customFormat="1" ht="12.75" x14ac:dyDescent="0.2">
      <c r="A1527" s="114"/>
      <c r="B1527" s="208"/>
      <c r="C1527" s="165"/>
      <c r="D1527" s="166"/>
      <c r="E1527" s="209"/>
      <c r="F1527" s="90"/>
      <c r="H1527" s="120"/>
      <c r="I1527" s="1"/>
      <c r="J1527" s="1"/>
      <c r="K1527" s="1"/>
      <c r="L1527" s="1"/>
      <c r="M1527" s="1"/>
      <c r="N1527" s="1"/>
    </row>
    <row r="1528" spans="1:14" s="119" customFormat="1" ht="12.75" x14ac:dyDescent="0.2">
      <c r="A1528" s="114"/>
      <c r="B1528" s="208"/>
      <c r="C1528" s="165"/>
      <c r="D1528" s="166"/>
      <c r="E1528" s="209"/>
      <c r="F1528" s="90"/>
      <c r="H1528" s="120"/>
      <c r="I1528" s="1"/>
      <c r="J1528" s="1"/>
      <c r="K1528" s="1"/>
      <c r="L1528" s="1"/>
      <c r="M1528" s="1"/>
      <c r="N1528" s="1"/>
    </row>
    <row r="1529" spans="1:14" s="119" customFormat="1" ht="12.75" x14ac:dyDescent="0.2">
      <c r="A1529" s="114"/>
      <c r="B1529" s="208"/>
      <c r="C1529" s="165"/>
      <c r="D1529" s="166"/>
      <c r="E1529" s="209"/>
      <c r="F1529" s="90"/>
      <c r="H1529" s="120"/>
      <c r="I1529" s="1"/>
      <c r="J1529" s="1"/>
      <c r="K1529" s="1"/>
      <c r="L1529" s="1"/>
      <c r="M1529" s="1"/>
      <c r="N1529" s="1"/>
    </row>
    <row r="1530" spans="1:14" s="119" customFormat="1" ht="12.75" x14ac:dyDescent="0.2">
      <c r="A1530" s="114"/>
      <c r="B1530" s="208"/>
      <c r="C1530" s="165"/>
      <c r="D1530" s="166"/>
      <c r="E1530" s="209"/>
      <c r="F1530" s="90"/>
      <c r="H1530" s="120"/>
      <c r="I1530" s="1"/>
      <c r="J1530" s="1"/>
      <c r="K1530" s="1"/>
      <c r="L1530" s="1"/>
      <c r="M1530" s="1"/>
      <c r="N1530" s="1"/>
    </row>
    <row r="1531" spans="1:14" s="119" customFormat="1" ht="12.75" x14ac:dyDescent="0.2">
      <c r="A1531" s="114"/>
      <c r="B1531" s="208"/>
      <c r="C1531" s="165"/>
      <c r="D1531" s="166"/>
      <c r="E1531" s="209"/>
      <c r="F1531" s="90"/>
      <c r="H1531" s="120"/>
      <c r="I1531" s="1"/>
      <c r="J1531" s="1"/>
      <c r="K1531" s="1"/>
      <c r="L1531" s="1"/>
      <c r="M1531" s="1"/>
      <c r="N1531" s="1"/>
    </row>
    <row r="1532" spans="1:14" s="119" customFormat="1" ht="12.75" x14ac:dyDescent="0.2">
      <c r="A1532" s="114"/>
      <c r="B1532" s="208"/>
      <c r="C1532" s="165"/>
      <c r="D1532" s="166"/>
      <c r="E1532" s="209"/>
      <c r="F1532" s="90"/>
      <c r="H1532" s="120"/>
      <c r="I1532" s="1"/>
      <c r="J1532" s="1"/>
      <c r="K1532" s="1"/>
      <c r="L1532" s="1"/>
      <c r="M1532" s="1"/>
      <c r="N1532" s="1"/>
    </row>
    <row r="1533" spans="1:14" s="119" customFormat="1" ht="12.75" x14ac:dyDescent="0.2">
      <c r="A1533" s="114"/>
      <c r="B1533" s="208"/>
      <c r="C1533" s="165"/>
      <c r="D1533" s="166"/>
      <c r="E1533" s="209"/>
      <c r="F1533" s="90"/>
      <c r="H1533" s="120"/>
      <c r="I1533" s="1"/>
      <c r="J1533" s="1"/>
      <c r="K1533" s="1"/>
      <c r="L1533" s="1"/>
      <c r="M1533" s="1"/>
      <c r="N1533" s="1"/>
    </row>
    <row r="1534" spans="1:14" s="119" customFormat="1" ht="12.75" x14ac:dyDescent="0.2">
      <c r="A1534" s="114"/>
      <c r="B1534" s="208"/>
      <c r="C1534" s="165"/>
      <c r="D1534" s="166"/>
      <c r="E1534" s="209"/>
      <c r="F1534" s="90"/>
      <c r="H1534" s="120"/>
      <c r="I1534" s="1"/>
      <c r="J1534" s="1"/>
      <c r="K1534" s="1"/>
      <c r="L1534" s="1"/>
      <c r="M1534" s="1"/>
      <c r="N1534" s="1"/>
    </row>
    <row r="1535" spans="1:14" s="119" customFormat="1" ht="12.75" x14ac:dyDescent="0.2">
      <c r="A1535" s="114"/>
      <c r="B1535" s="208"/>
      <c r="C1535" s="165"/>
      <c r="D1535" s="166"/>
      <c r="E1535" s="209"/>
      <c r="F1535" s="90"/>
      <c r="H1535" s="120"/>
      <c r="I1535" s="1"/>
      <c r="J1535" s="1"/>
      <c r="K1535" s="1"/>
      <c r="L1535" s="1"/>
      <c r="M1535" s="1"/>
      <c r="N1535" s="1"/>
    </row>
    <row r="1536" spans="1:14" s="119" customFormat="1" ht="12.75" x14ac:dyDescent="0.2">
      <c r="A1536" s="114"/>
      <c r="B1536" s="208"/>
      <c r="C1536" s="165"/>
      <c r="D1536" s="166"/>
      <c r="E1536" s="209"/>
      <c r="F1536" s="90"/>
      <c r="H1536" s="120"/>
      <c r="I1536" s="1"/>
      <c r="J1536" s="1"/>
      <c r="K1536" s="1"/>
      <c r="L1536" s="1"/>
      <c r="M1536" s="1"/>
      <c r="N1536" s="1"/>
    </row>
    <row r="1537" spans="1:14" s="119" customFormat="1" ht="12.75" x14ac:dyDescent="0.2">
      <c r="A1537" s="114"/>
      <c r="B1537" s="208"/>
      <c r="C1537" s="165"/>
      <c r="D1537" s="166"/>
      <c r="E1537" s="209"/>
      <c r="F1537" s="90"/>
      <c r="H1537" s="120"/>
      <c r="I1537" s="1"/>
      <c r="J1537" s="1"/>
      <c r="K1537" s="1"/>
      <c r="L1537" s="1"/>
      <c r="M1537" s="1"/>
      <c r="N1537" s="1"/>
    </row>
    <row r="1538" spans="1:14" s="119" customFormat="1" ht="12.75" x14ac:dyDescent="0.2">
      <c r="A1538" s="114"/>
      <c r="B1538" s="208"/>
      <c r="C1538" s="165"/>
      <c r="D1538" s="166"/>
      <c r="E1538" s="209"/>
      <c r="F1538" s="90"/>
      <c r="H1538" s="120"/>
      <c r="I1538" s="1"/>
      <c r="J1538" s="1"/>
      <c r="K1538" s="1"/>
      <c r="L1538" s="1"/>
      <c r="M1538" s="1"/>
      <c r="N1538" s="1"/>
    </row>
    <row r="1539" spans="1:14" s="119" customFormat="1" ht="12.75" x14ac:dyDescent="0.2">
      <c r="A1539" s="114"/>
      <c r="B1539" s="208"/>
      <c r="C1539" s="165"/>
      <c r="D1539" s="166"/>
      <c r="E1539" s="209"/>
      <c r="F1539" s="90"/>
      <c r="H1539" s="120"/>
      <c r="I1539" s="1"/>
      <c r="J1539" s="1"/>
      <c r="K1539" s="1"/>
      <c r="L1539" s="1"/>
      <c r="M1539" s="1"/>
      <c r="N1539" s="1"/>
    </row>
  </sheetData>
  <sheetProtection password="C901" sheet="1" objects="1" scenarios="1"/>
  <pageMargins left="0.9055118110236221" right="0.51181102362204722" top="0.94488188976377963" bottom="0.94488188976377963" header="0.31496062992125984" footer="0.31496062992125984"/>
  <pageSetup paperSize="9" orientation="portrait" r:id="rId1"/>
  <headerFooter>
    <oddHeader>&amp;Ckanalizacija Gortina&amp;R&amp;A</oddHeader>
    <oddFooter>&amp;R&amp;P</oddFooter>
  </headerFooter>
  <colBreaks count="1" manualBreakCount="1">
    <brk id="10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20</vt:i4>
      </vt:variant>
      <vt:variant>
        <vt:lpstr>Imenovani obsegi</vt:lpstr>
      </vt:variant>
      <vt:variant>
        <vt:i4>18</vt:i4>
      </vt:variant>
    </vt:vector>
  </HeadingPairs>
  <TitlesOfParts>
    <vt:vector size="38" baseType="lpstr">
      <vt:lpstr>GLAVA</vt:lpstr>
      <vt:lpstr>REKAPITULACIJA</vt:lpstr>
      <vt:lpstr>Kanal_F-2_1</vt:lpstr>
      <vt:lpstr>Kanal_F-2_2</vt:lpstr>
      <vt:lpstr>Kanal_F-2_3</vt:lpstr>
      <vt:lpstr>Kanal_F-2_4</vt:lpstr>
      <vt:lpstr>Kanal_F-2_5</vt:lpstr>
      <vt:lpstr>Kanal_F-2_6</vt:lpstr>
      <vt:lpstr>Kanal_F-2_7</vt:lpstr>
      <vt:lpstr>KP_faza_II</vt:lpstr>
      <vt:lpstr>Kanal_M-2_2</vt:lpstr>
      <vt:lpstr>Kanal_M-2_3</vt:lpstr>
      <vt:lpstr>Kanal_M-2_4</vt:lpstr>
      <vt:lpstr>MP_faza_II</vt:lpstr>
      <vt:lpstr>Kanal_F-3_2</vt:lpstr>
      <vt:lpstr>Kanal_F-3_3</vt:lpstr>
      <vt:lpstr>Kanal_F-3_4</vt:lpstr>
      <vt:lpstr>Kanal_F-3_5</vt:lpstr>
      <vt:lpstr>Kanal_F-3_6</vt:lpstr>
      <vt:lpstr>KP_faza_III</vt:lpstr>
      <vt:lpstr>'Kanal_F-2_1'!Tiskanje_naslovov</vt:lpstr>
      <vt:lpstr>'Kanal_F-2_2'!Tiskanje_naslovov</vt:lpstr>
      <vt:lpstr>'Kanal_F-2_3'!Tiskanje_naslovov</vt:lpstr>
      <vt:lpstr>'Kanal_F-2_4'!Tiskanje_naslovov</vt:lpstr>
      <vt:lpstr>'Kanal_F-2_5'!Tiskanje_naslovov</vt:lpstr>
      <vt:lpstr>'Kanal_F-2_6'!Tiskanje_naslovov</vt:lpstr>
      <vt:lpstr>'Kanal_F-2_7'!Tiskanje_naslovov</vt:lpstr>
      <vt:lpstr>'Kanal_F-3_2'!Tiskanje_naslovov</vt:lpstr>
      <vt:lpstr>'Kanal_F-3_3'!Tiskanje_naslovov</vt:lpstr>
      <vt:lpstr>'Kanal_F-3_4'!Tiskanje_naslovov</vt:lpstr>
      <vt:lpstr>'Kanal_F-3_5'!Tiskanje_naslovov</vt:lpstr>
      <vt:lpstr>'Kanal_F-3_6'!Tiskanje_naslovov</vt:lpstr>
      <vt:lpstr>'Kanal_M-2_2'!Tiskanje_naslovov</vt:lpstr>
      <vt:lpstr>'Kanal_M-2_3'!Tiskanje_naslovov</vt:lpstr>
      <vt:lpstr>'Kanal_M-2_4'!Tiskanje_naslovov</vt:lpstr>
      <vt:lpstr>KP_faza_II!Tiskanje_naslovov</vt:lpstr>
      <vt:lpstr>KP_faza_III!Tiskanje_naslovov</vt:lpstr>
      <vt:lpstr>MP_faza_II!Tiskanje_naslovov</vt:lpstr>
    </vt:vector>
  </TitlesOfParts>
  <Company>PUV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Mitja Conradi</dc:creator>
  <cp:lastModifiedBy>Branko Malek</cp:lastModifiedBy>
  <cp:lastPrinted>2014-01-15T10:29:39Z</cp:lastPrinted>
  <dcterms:created xsi:type="dcterms:W3CDTF">1999-01-05T07:42:21Z</dcterms:created>
  <dcterms:modified xsi:type="dcterms:W3CDTF">2014-01-28T12:27:27Z</dcterms:modified>
</cp:coreProperties>
</file>