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35" yWindow="4995" windowWidth="18795" windowHeight="12750" activeTab="7"/>
  </bookViews>
  <sheets>
    <sheet name="ZBIR" sheetId="4" r:id="rId1"/>
    <sheet name="SPLOŠNO" sheetId="9" r:id="rId2"/>
    <sheet name="I. Cesta" sheetId="2" r:id="rId3"/>
    <sheet name="II. Met. kanal." sheetId="7" r:id="rId4"/>
    <sheet name="III. Fek. kanal." sheetId="6" r:id="rId5"/>
    <sheet name="IV. Vodovod" sheetId="5" r:id="rId6"/>
    <sheet name="V. NN, JR" sheetId="8" r:id="rId7"/>
    <sheet name="VI. TK" sheetId="3" r:id="rId8"/>
  </sheets>
  <definedNames>
    <definedName name="_xlnm.Print_Area" localSheetId="2">'I. Cesta'!$A$1:$F$163</definedName>
    <definedName name="_xlnm.Print_Area" localSheetId="0">ZBIR!$A$1:$E$44</definedName>
    <definedName name="_xlnm.Print_Titles" localSheetId="2">'I. Cesta'!#REF!</definedName>
  </definedNames>
  <calcPr calcId="125725"/>
</workbook>
</file>

<file path=xl/calcChain.xml><?xml version="1.0" encoding="utf-8"?>
<calcChain xmlns="http://schemas.openxmlformats.org/spreadsheetml/2006/main">
  <c r="F59" i="6"/>
  <c r="F145" i="3" l="1"/>
  <c r="F142"/>
  <c r="F139"/>
  <c r="F136"/>
  <c r="F133"/>
  <c r="F130"/>
  <c r="F127"/>
  <c r="F124"/>
  <c r="F121"/>
  <c r="F114"/>
  <c r="F111"/>
  <c r="F108"/>
  <c r="F105"/>
  <c r="F98"/>
  <c r="F95"/>
  <c r="F92"/>
  <c r="F89"/>
  <c r="F86"/>
  <c r="F83"/>
  <c r="F80"/>
  <c r="F77"/>
  <c r="F74"/>
  <c r="F71"/>
  <c r="F68"/>
  <c r="F65"/>
  <c r="F62"/>
  <c r="F59"/>
  <c r="F56"/>
  <c r="F53"/>
  <c r="F46"/>
  <c r="F43"/>
  <c r="F40"/>
  <c r="F37"/>
  <c r="F34"/>
  <c r="F31"/>
  <c r="F28"/>
  <c r="F25"/>
  <c r="F22"/>
  <c r="F19"/>
  <c r="F16"/>
  <c r="F9"/>
  <c r="F7"/>
  <c r="F5"/>
  <c r="F147" l="1"/>
  <c r="F156" s="1"/>
  <c r="F116"/>
  <c r="F155" s="1"/>
  <c r="F100"/>
  <c r="F154" s="1"/>
  <c r="F48"/>
  <c r="F153" s="1"/>
  <c r="F11"/>
  <c r="C20" i="4"/>
  <c r="F158" i="8"/>
  <c r="F160"/>
  <c r="F163"/>
  <c r="F165"/>
  <c r="F167"/>
  <c r="F169"/>
  <c r="F171"/>
  <c r="F173"/>
  <c r="F175"/>
  <c r="F177"/>
  <c r="F179"/>
  <c r="F181"/>
  <c r="F156"/>
  <c r="F150"/>
  <c r="F148"/>
  <c r="F146"/>
  <c r="F144"/>
  <c r="F142"/>
  <c r="F123"/>
  <c r="F124"/>
  <c r="F125"/>
  <c r="F126"/>
  <c r="F127"/>
  <c r="F128"/>
  <c r="F129"/>
  <c r="F130"/>
  <c r="F131"/>
  <c r="F132"/>
  <c r="F133"/>
  <c r="F134"/>
  <c r="F122"/>
  <c r="F137" s="1"/>
  <c r="F188" s="1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87"/>
  <c r="F57"/>
  <c r="F59"/>
  <c r="F60"/>
  <c r="F61"/>
  <c r="F62"/>
  <c r="F63"/>
  <c r="F64"/>
  <c r="F65"/>
  <c r="F67"/>
  <c r="F68"/>
  <c r="F69"/>
  <c r="F70"/>
  <c r="F71"/>
  <c r="F55"/>
  <c r="F49"/>
  <c r="F47"/>
  <c r="F45"/>
  <c r="F43"/>
  <c r="F41"/>
  <c r="F3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7"/>
  <c r="F34" s="1"/>
  <c r="F77" s="1"/>
  <c r="D98" i="7"/>
  <c r="B20" i="4"/>
  <c r="C19"/>
  <c r="B19"/>
  <c r="C18"/>
  <c r="B18"/>
  <c r="C16"/>
  <c r="B16"/>
  <c r="B187" i="8"/>
  <c r="B190"/>
  <c r="B189"/>
  <c r="B188"/>
  <c r="A190"/>
  <c r="A189"/>
  <c r="A188"/>
  <c r="A187"/>
  <c r="B79"/>
  <c r="B78"/>
  <c r="B77"/>
  <c r="A79"/>
  <c r="A78"/>
  <c r="A77"/>
  <c r="F152" i="3"/>
  <c r="C17" i="4"/>
  <c r="B17"/>
  <c r="B101" i="6"/>
  <c r="B102"/>
  <c r="B15" i="4"/>
  <c r="C15"/>
  <c r="B160" i="2"/>
  <c r="F118" i="8" l="1"/>
  <c r="F187" s="1"/>
  <c r="F183"/>
  <c r="F190" s="1"/>
  <c r="F152"/>
  <c r="F189" s="1"/>
  <c r="F73"/>
  <c r="F79" s="1"/>
  <c r="F51"/>
  <c r="F78" s="1"/>
  <c r="F158" i="3"/>
  <c r="E20" i="4" s="1"/>
  <c r="B111" i="5"/>
  <c r="B110"/>
  <c r="B109"/>
  <c r="B108"/>
  <c r="B107"/>
  <c r="F93"/>
  <c r="F90"/>
  <c r="F88"/>
  <c r="F85"/>
  <c r="F77"/>
  <c r="F72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6"/>
  <c r="F45"/>
  <c r="F44"/>
  <c r="F34"/>
  <c r="F31"/>
  <c r="F28"/>
  <c r="F25"/>
  <c r="F22"/>
  <c r="F19"/>
  <c r="F11"/>
  <c r="F8"/>
  <c r="F191" i="8" l="1"/>
  <c r="F95" i="5"/>
  <c r="F110" s="1"/>
  <c r="F13"/>
  <c r="F107" s="1"/>
  <c r="F80" i="8"/>
  <c r="F79" i="5"/>
  <c r="F36"/>
  <c r="F193" i="8" l="1"/>
  <c r="E19" i="4" s="1"/>
  <c r="F101" i="5"/>
  <c r="F108"/>
  <c r="B100" i="6"/>
  <c r="B99"/>
  <c r="B98"/>
  <c r="F84"/>
  <c r="F81"/>
  <c r="F78"/>
  <c r="F86" s="1"/>
  <c r="F101" s="1"/>
  <c r="F70"/>
  <c r="F65"/>
  <c r="F54"/>
  <c r="F50"/>
  <c r="F40"/>
  <c r="F37"/>
  <c r="F34"/>
  <c r="F31"/>
  <c r="F28"/>
  <c r="F25"/>
  <c r="F22"/>
  <c r="F19"/>
  <c r="F11"/>
  <c r="F8"/>
  <c r="F13" l="1"/>
  <c r="F72"/>
  <c r="F42"/>
  <c r="F99" s="1"/>
  <c r="F92" l="1"/>
  <c r="F94" s="1"/>
  <c r="F102" s="1"/>
  <c r="B116" i="7"/>
  <c r="B115"/>
  <c r="B114"/>
  <c r="B113"/>
  <c r="B112"/>
  <c r="F98"/>
  <c r="F95"/>
  <c r="F92"/>
  <c r="F84"/>
  <c r="F79"/>
  <c r="F76"/>
  <c r="F71"/>
  <c r="F66"/>
  <c r="F63"/>
  <c r="F58"/>
  <c r="F57"/>
  <c r="F56"/>
  <c r="F55"/>
  <c r="F52"/>
  <c r="F51"/>
  <c r="F50"/>
  <c r="F47"/>
  <c r="F37"/>
  <c r="F34"/>
  <c r="F31"/>
  <c r="F28"/>
  <c r="F25"/>
  <c r="F22"/>
  <c r="F19"/>
  <c r="F11"/>
  <c r="F8"/>
  <c r="F100" l="1"/>
  <c r="F115" s="1"/>
  <c r="F86"/>
  <c r="F114" s="1"/>
  <c r="F13"/>
  <c r="F39"/>
  <c r="F113" s="1"/>
  <c r="F106" l="1"/>
  <c r="F108" s="1"/>
  <c r="F116" s="1"/>
  <c r="F133" i="2"/>
  <c r="F126"/>
  <c r="B161" l="1"/>
  <c r="B159"/>
  <c r="B158"/>
  <c r="B157"/>
  <c r="B156"/>
  <c r="B155"/>
  <c r="F140"/>
  <c r="F130"/>
  <c r="F123"/>
  <c r="F120"/>
  <c r="F117"/>
  <c r="F114"/>
  <c r="F105"/>
  <c r="F100"/>
  <c r="F91"/>
  <c r="F88"/>
  <c r="F85"/>
  <c r="F81"/>
  <c r="F78"/>
  <c r="F75"/>
  <c r="F71"/>
  <c r="F68"/>
  <c r="F59"/>
  <c r="F55"/>
  <c r="F52"/>
  <c r="F48"/>
  <c r="F45"/>
  <c r="F41"/>
  <c r="F37"/>
  <c r="F34"/>
  <c r="F31"/>
  <c r="F21"/>
  <c r="F18"/>
  <c r="F15"/>
  <c r="F10"/>
  <c r="F7"/>
  <c r="F135" l="1"/>
  <c r="F159" s="1"/>
  <c r="F107"/>
  <c r="F158" s="1"/>
  <c r="F61"/>
  <c r="F156" s="1"/>
  <c r="F23"/>
  <c r="F155" s="1"/>
  <c r="F93"/>
  <c r="F157" s="1"/>
  <c r="F142"/>
  <c r="F160" s="1"/>
  <c r="F148" l="1"/>
  <c r="F150" s="1"/>
  <c r="F161" s="1"/>
  <c r="F100" i="6"/>
  <c r="F98"/>
  <c r="F103" s="1"/>
  <c r="E17" i="4" s="1"/>
  <c r="F112" i="7"/>
  <c r="F118" s="1"/>
  <c r="E16" i="4" s="1"/>
  <c r="F109" i="5"/>
  <c r="F103"/>
  <c r="F111" s="1"/>
  <c r="F162" i="2" l="1"/>
  <c r="E15" i="4" s="1"/>
  <c r="F113" i="5"/>
  <c r="E18" i="4" s="1"/>
  <c r="E22" l="1"/>
  <c r="E24" s="1"/>
  <c r="E26" s="1"/>
  <c r="E28" l="1"/>
  <c r="E30" s="1"/>
</calcChain>
</file>

<file path=xl/sharedStrings.xml><?xml version="1.0" encoding="utf-8"?>
<sst xmlns="http://schemas.openxmlformats.org/spreadsheetml/2006/main" count="901" uniqueCount="478">
  <si>
    <t>1 PREDDELA</t>
  </si>
  <si>
    <t>1.1 Geodetska dela</t>
  </si>
  <si>
    <t>Obnova in zavarovanje zakoličbe osi trase ostale javne ceste v gričevnatem terenu</t>
  </si>
  <si>
    <t>Postavitev in zavarovanje prečnega profila ostale javne ceste v gričevnatem terenu</t>
  </si>
  <si>
    <t>1.2 Čiščenje terena</t>
  </si>
  <si>
    <t>Porušitev in odstranitev makadamskega vozišča v debelini nad 20 cm</t>
  </si>
  <si>
    <t>Porušitev in odstranitev prepusta iz cevi s premerom do 60 cm</t>
  </si>
  <si>
    <t>2 ZEMELJSKA DELA</t>
  </si>
  <si>
    <t>2.1 Izkopi</t>
  </si>
  <si>
    <t xml:space="preserve">Površinski izkop plodne zemljine - 1. kategorije - strojno z nakladanjem </t>
  </si>
  <si>
    <t>2.2 Planum temeljnih tal</t>
  </si>
  <si>
    <t xml:space="preserve">Ureditev planuma temeljnih tal slabo nosilne zemljine - 2. kategorije </t>
  </si>
  <si>
    <t>2.4 Nasipi, zasipi, klini, posteljica in glinasti naboj</t>
  </si>
  <si>
    <t xml:space="preserve">Izdelava nasipa iz zrnate kamnine - 3. kategorije z dobavo iz gramoznice </t>
  </si>
  <si>
    <t>2.5 Brežine in zelenice</t>
  </si>
  <si>
    <t>Humuziranje brežine brez valjanja, v debelini do 15 cm - strojno</t>
  </si>
  <si>
    <t>2.9 Prevozi, razprostiranje in ureditev deponij materiala</t>
  </si>
  <si>
    <t>Razprostiranje odvečne slabo nosilne zemljine - 2. kategorije</t>
  </si>
  <si>
    <t>3 VOZIŠČNE KONSTRUKCIJE</t>
  </si>
  <si>
    <t>3.1 Nosilne plasti</t>
  </si>
  <si>
    <t>3.2 Obrabne plasti</t>
  </si>
  <si>
    <t>Pobrizg podlage s cestogradbenim bitumnom B v kolicini 0,7 kg/m2</t>
  </si>
  <si>
    <t>3.5 Robni elementi vozišč</t>
  </si>
  <si>
    <t>Dobava in vgraditev predfabriciranega dvignjenega robnika iz cementnega betona  s prerezom 8/12 cm</t>
  </si>
  <si>
    <t>Dobava in vgraditev predfabriciranega dvignjenega robnika iz cementnega betona  s prerezom 15/25 cm</t>
  </si>
  <si>
    <t>3.6 Bankine</t>
  </si>
  <si>
    <t>4 ODVODNJAVANJE</t>
  </si>
  <si>
    <t>4.1 Površinsko odvodnjavanje</t>
  </si>
  <si>
    <t>4.2 Globinsko odvodnjavanje - drenaže</t>
  </si>
  <si>
    <t>Izdelava temelja iz cementnega betona C 12/15, globine 100 cm, premera 30 cm</t>
  </si>
  <si>
    <t>Dobava in vgraditev stebrička za prometni znak iz vroče cinkane jeklene cevi s premerom 64 mm, dolge 3000 mm</t>
  </si>
  <si>
    <t>Dobava in pritrditev okroglega prometnega znaka, podloga iz vroče cinkane jeklene pločevine, znak z odsevno folijo 1. vrste, premera 600 mm</t>
  </si>
  <si>
    <t>PREDDELA SKUPAJ:</t>
  </si>
  <si>
    <t>ZEMELJSKA DELA SKUPAJ:</t>
  </si>
  <si>
    <t>VOZIŠČNE KONSTRUKCIJE SKUPAJ:</t>
  </si>
  <si>
    <t>ODVODNJAVANJE SKUPAJ:</t>
  </si>
  <si>
    <t>OPREMA CEST SKUPAJ:</t>
  </si>
  <si>
    <t>TUJE STORITVE SKUPAJ:</t>
  </si>
  <si>
    <t>Izdelava bankine iz drobljenca, široke do 1,00 m</t>
  </si>
  <si>
    <t>Porušitev obstoječe žične ograje, vključno z odvozom na trajno deponijo</t>
  </si>
  <si>
    <t>Široki izkop  zemljine - 3. kategorije - strojno z nakladanjem</t>
  </si>
  <si>
    <t>Izkop zemljine - 3. kategorije za temelje, kanalske rove, prepuste, jaške in drenaže, širine do 1,0 m in globine do 1,0 m - strojno, planiranje dna ročno</t>
  </si>
  <si>
    <t>Izdelava  obrabne in zaporne plasti bituminizirane zmesi AC 11 surf B70/100 A3 (Z4) v debelini 5cm.</t>
  </si>
  <si>
    <t>Izdelava nosilne plasti bituminizirane zmesi AC 32 base B 50/70 A2 v debelini 10 cm</t>
  </si>
  <si>
    <t>Izdelava mulde iz asfalta (meterial enak kot na vozišču) širine 0,5m globine 0,05m</t>
  </si>
  <si>
    <t>Izdelava vzdolžne in prečne drenaže, globoke do 1,0 m, na planumu izkopa, z gibljivimi plastičnimi cevmi premera 15 cm</t>
  </si>
  <si>
    <t>Dobava in pritrditev pravokotnega prometnega znaka, ohišje iz vroče cinkane jeklene pločevine, osvetlitev od znotraj, dolžina stranice a = 600 mm</t>
  </si>
  <si>
    <t>Izdelava  tankoslojne vzdolžne označbe na vozišču z enokomponentno  belo, vključno 250 g/m2 posipa z drobci / kroglicami stekla, strojno, debelina plasti suhe snovi 200 mikrometra, širina črte 12 cm</t>
  </si>
  <si>
    <t xml:space="preserve"> </t>
  </si>
  <si>
    <t>Betonerska dela skupaj</t>
  </si>
  <si>
    <t>Dobava in pritrditev prometnega znaka STOP, podloga iz vroče cinkane jeklene pločevine, znak z odsevno folijo 1. vrste, a=60cm</t>
  </si>
  <si>
    <t>Zakoličba lokacij kontrolnih jaškov</t>
  </si>
  <si>
    <t>kos</t>
  </si>
  <si>
    <t xml:space="preserve">Zakoličba in zavarovanje trase meteornega kanala. </t>
  </si>
  <si>
    <t>m1</t>
  </si>
  <si>
    <t>2 ZEMELJSKA DELA IN TEMELJENJE</t>
  </si>
  <si>
    <t>ZEMELJSKA DELA IN TEMELJENJE SKUPAJ:</t>
  </si>
  <si>
    <t xml:space="preserve">Izkopi za kanalske rove in jaške širine do 1,3 m in globine do 2,0 m v težki zemljini, vključno z vertikalnim razpiranjem pri globini nad 1 m in potrebnim črpanjem vode v času gradnje.                    </t>
  </si>
  <si>
    <t>m3</t>
  </si>
  <si>
    <t xml:space="preserve">Izkopi za kanalske rove in jaške širine do 1,3 m in globine od 2,0 do 4,0 m v težki zemljini, vključno z vertikalnim razpiranjem pri globini nad 1 m in potrebnim črpanjem vode v času gradnje.                    </t>
  </si>
  <si>
    <t>Planum naravnih temeljnih tal v težki zemljini, ročno planiranje in strojno utrjevanje dna gradbene jame v točnosti +- 3cm.</t>
  </si>
  <si>
    <t>m2</t>
  </si>
  <si>
    <t>Dobava in vgraditev peščenega materiala granulacije 0 do 16 mm za peščeno ležišče cevi (POSTELJICA) s sprotno višinsko kontrolo do predpisane kote dna cevi (10cm + D/10) z komprimacijo do stopnje 97% SPP, vključno z nabavo in transportom materiala.</t>
  </si>
  <si>
    <t>Dobava in vgraditev peščenega materiala granulacije 0 do 32 mm s komprimacijo, v coni cevovoda v debelini 30 cm nad temenom, s komprimacijo v plasteh po 20 cm, zbitost 95% po proctorju, vključno z nabavo in transportom materiala.</t>
  </si>
  <si>
    <t>Zasipanje kanala izven cone cevovoda iz naravno pridobljenega prodno peščenega nasipnega materiala v plasteh d=20 cm in komprimacijo do stopnje 95% po proctorju, vključno z nabavo in transportom materiala. Opomba: v kolikor geomehanik ugotovi na licu mesta ustreznost izkopanega materila se lahko uporabi kvaliteten nasipni material iz izkopa.</t>
  </si>
  <si>
    <t>Odvoz težke zemljine iz izkopa na trajno deponijo z razprostiranjem.</t>
  </si>
  <si>
    <t>3 ODVODNJAVANJE IN MONTAŽNA DELA</t>
  </si>
  <si>
    <t>ODVODNJAVANJE IN MONT. DELA SKUPAJ:</t>
  </si>
  <si>
    <t>GRAVITACIJSKI VOD</t>
  </si>
  <si>
    <t xml:space="preserve">Izdelava, transport in polaganje gladkih polnostenskih PP kanalizacijskih cevi na podolžno plast iz peska, klase SN 12, izdelane v skladu s standardom SIST EN 13476-3, vključno s spojkami in tesnili.                                                                            </t>
  </si>
  <si>
    <t>PP DN 200</t>
  </si>
  <si>
    <t xml:space="preserve">Izdelava, transport in polaganje betonskih in armiranobetonskih (AB) kanalizacijskih cevi na podolžno plast iz peska, izdelane v skladu s standardom SIST EN 1916, vključno s spojkami in tesnili.                                                                            </t>
  </si>
  <si>
    <t>BC DN 300</t>
  </si>
  <si>
    <t>BC DN 400</t>
  </si>
  <si>
    <t>BC DN 500</t>
  </si>
  <si>
    <t xml:space="preserve">Polno obbetoniranje cevi kanalizacijskega voda s cementnim betonom C25/30, v debelini 13 cm, z dobavo in transportom betona.                                                      </t>
  </si>
  <si>
    <t>DN 200</t>
  </si>
  <si>
    <t>DN 300</t>
  </si>
  <si>
    <t>DN 400</t>
  </si>
  <si>
    <t>DN 500</t>
  </si>
  <si>
    <t>JAŠKI</t>
  </si>
  <si>
    <t>Izdelava tipskega revizijskega jaška vgrajenega na podložno plast iz cementnega betona; h = 1,0 - 1,5 m. Opomba: požiralnik</t>
  </si>
  <si>
    <t>PP DN 500 mm, po standardu SIST EN 1917</t>
  </si>
  <si>
    <t xml:space="preserve">Izdelava tipskega revizijskega jaška vgrajenega na podložno plast iz cementnega betona; h = 2,0 - 2,5 m. </t>
  </si>
  <si>
    <t>AB DN 1000 mm, po standardu SIST EN 1917</t>
  </si>
  <si>
    <t>Križanja z drugimi komunalnimi vodi</t>
  </si>
  <si>
    <t>Plinovod</t>
  </si>
  <si>
    <t>POKROVI</t>
  </si>
  <si>
    <t xml:space="preserve">Dobava in vgraditev pokrova iz duktilne litine z nosilnostjo 400 kN, krožnega prereza s premerom 600 mm, vključno z razbremenilno betonsko ploščo (povozni pokrov).                          </t>
  </si>
  <si>
    <t>Dobava in vgraditev pokrova iz duktilne litine z nosilnostjo 400 kN, prereza 400/400 mm.                                    Opomba: duktil rešetka.</t>
  </si>
  <si>
    <t>PRIKLJUČEVANJA NA JAŠKE IN POŽIRALNIKE</t>
  </si>
  <si>
    <t>Izdelava priključevanja prečnih cevi iz PP  na projektiran revizijski jašek iz polipropilena  DN 500 mm vključno z obdelavo vseh stikov in priključkov.</t>
  </si>
  <si>
    <t>ura</t>
  </si>
  <si>
    <t>Nadzor upravljavca kanalizacije</t>
  </si>
  <si>
    <t>kom</t>
  </si>
  <si>
    <t>Izdelava geodetskega posnetka kanalizacije po končani gradnji</t>
  </si>
  <si>
    <t>Zakoličba lokacij kontrolnih jaškov, čistilnih jaškov, L.O., požiralnikov in črpališč s situativnim in višinskim zavarovanjem.</t>
  </si>
  <si>
    <t>Zakoličba in zavarovanje trase meteornega (komunalnega) kanala. Primarni kanal L=1500 m, sek. kanal L=450 m.</t>
  </si>
  <si>
    <t>Črpanje vode v času gradnje</t>
  </si>
  <si>
    <t>ur</t>
  </si>
  <si>
    <t xml:space="preserve">Izdelava, transport in polaganje gladkih polnostenskih PVC kanalizacijskih cevi na podolžno plast iz peska, klase SN 8, izdelane v skladu s standardom SIST EN 1401-1, vključno s spojkami in tesnili.                                                                            </t>
  </si>
  <si>
    <t>PVC DN 300</t>
  </si>
  <si>
    <t xml:space="preserve">Izdelava, transport in polaganje gladkih polnostenskih PVC kanalizacijskih cevi na podolžno plast iz peska, klase SN 8, izdelane v skladu s standardom SIST EN 1401-1, vključno s spojkami in tesnili.  OPOMABA:  HIŠNI PRIKLJUČKI SE IZVEDEJO DO PRIVAT ZEMLJIŠČA - KOMPLET                                                                     </t>
  </si>
  <si>
    <t>PVC DN 200</t>
  </si>
  <si>
    <t xml:space="preserve">Izdelava tipskega revizijskega jaška vgrajenega na podložno plast iz cementnega betona; </t>
  </si>
  <si>
    <t>3 MONTAŽNA DELA</t>
  </si>
  <si>
    <t>MONTAŽNA DELA SKUPAJ:</t>
  </si>
  <si>
    <t>CEVOVOD</t>
  </si>
  <si>
    <t xml:space="preserve">Nabava, dobava,vgradnja cevi iz duktilne litine GGG klase K9po EN 545 zunanja zaščita vroče cinkanje, notranja zaščita  EC, v kompletu z tesnilnim in pritrdilnim materialom PN 16bar. </t>
  </si>
  <si>
    <t>DN200</t>
  </si>
  <si>
    <t>DN80</t>
  </si>
  <si>
    <t>DN100</t>
  </si>
  <si>
    <t>Dobava, vgradnja fazonskih kosadov, armatur iz duktilne litine , vključno z potrebnim spojnim, tesnilnim in pritrdilnim nerjavečim materialom. Po EN 545</t>
  </si>
  <si>
    <t>X DN200</t>
  </si>
  <si>
    <t>EV DN200</t>
  </si>
  <si>
    <t>T 200/50</t>
  </si>
  <si>
    <t>EV DN50</t>
  </si>
  <si>
    <t>ZR DN50</t>
  </si>
  <si>
    <t>F DN200</t>
  </si>
  <si>
    <t>MMA 200/80</t>
  </si>
  <si>
    <t>EV DN80</t>
  </si>
  <si>
    <t>E DN80</t>
  </si>
  <si>
    <t>F DN80</t>
  </si>
  <si>
    <t>N DN80</t>
  </si>
  <si>
    <t>FF DN80/1000mm</t>
  </si>
  <si>
    <t>NH DN80</t>
  </si>
  <si>
    <t>T 200/80</t>
  </si>
  <si>
    <t>FFK DN200/11°</t>
  </si>
  <si>
    <t>FFK DN200/45°</t>
  </si>
  <si>
    <t>E DN200</t>
  </si>
  <si>
    <t>PH DN80</t>
  </si>
  <si>
    <t>MMA 200/100</t>
  </si>
  <si>
    <t>EV DN100</t>
  </si>
  <si>
    <t>X DN100</t>
  </si>
  <si>
    <t>Navezava hišnih priključkov v kompletu z navrtalnim oklepom, cestnim zaklopnikom, PE cevjo l=10m1, PN 10 bar vgradno garnituro, cestno kapo in navezavo na obstoječ hišni priključek</t>
  </si>
  <si>
    <t>Nadzor upravljavca vodovoda</t>
  </si>
  <si>
    <t xml:space="preserve">Tlačni preizkus cevovoda </t>
  </si>
  <si>
    <t>Dobava in polaganje signalnega tlaka nad cevovodom</t>
  </si>
  <si>
    <t>Investitor:</t>
  </si>
  <si>
    <r>
      <t>Objekt:</t>
    </r>
    <r>
      <rPr>
        <b/>
        <sz val="12"/>
        <rFont val="Arial"/>
        <family val="2"/>
        <charset val="238"/>
      </rPr>
      <t xml:space="preserve"> </t>
    </r>
  </si>
  <si>
    <t>Z B I R   VSEH DEL</t>
  </si>
  <si>
    <t>Vrsta del</t>
  </si>
  <si>
    <t>€</t>
  </si>
  <si>
    <t xml:space="preserve">NETO VREDNOST </t>
  </si>
  <si>
    <t xml:space="preserve">DDV  </t>
  </si>
  <si>
    <t>SKUPAJ z DDV</t>
  </si>
  <si>
    <t>Občina Muta</t>
  </si>
  <si>
    <t>Glavni trg 17, 2366 Muta</t>
  </si>
  <si>
    <t xml:space="preserve">RAZŠIRITEV IN OBNOVA </t>
  </si>
  <si>
    <t>1</t>
  </si>
  <si>
    <r>
      <t xml:space="preserve">Izvedba vseh potrebnih del pri izvedbi križanja komunalnega kanala z </t>
    </r>
    <r>
      <rPr>
        <b/>
        <sz val="10"/>
        <color indexed="8"/>
        <rFont val="Arial"/>
        <family val="2"/>
        <charset val="238"/>
      </rPr>
      <t>obstoječim</t>
    </r>
    <r>
      <rPr>
        <sz val="10"/>
        <color indexed="8"/>
        <rFont val="Arial"/>
        <family val="2"/>
        <charset val="238"/>
      </rPr>
      <t xml:space="preserve"> komunalnim vodom  vključno z potrebnim zavarovanjem. </t>
    </r>
  </si>
  <si>
    <t>Vgraditev posteljice v debelini plasti do 20 cm iz zrnate kamnine - 3. kategorije, zmrzlinsko odporen</t>
  </si>
  <si>
    <t>Izdelava obrabne in zaporne plasti bituminizirane zmesi AC 11 surf, B70/100 A4, A5 v debelini 4cm.
Pločnik.</t>
  </si>
  <si>
    <t>Izdelava tankoslojne označbe na vozišču z enokomponentno  belo, vključno 250 g/m2 posipa z drobci / kroglicami stekla, strojno, debelina plasti suhe snovi 200 mikrometra, (površinske označbe kot so prehodi za pešce)</t>
  </si>
  <si>
    <t>CESTA</t>
  </si>
  <si>
    <t>I</t>
  </si>
  <si>
    <t>2</t>
  </si>
  <si>
    <t>3</t>
  </si>
  <si>
    <t>4</t>
  </si>
  <si>
    <t>5</t>
  </si>
  <si>
    <t>km</t>
  </si>
  <si>
    <t>2.1.</t>
  </si>
  <si>
    <t>2.2.</t>
  </si>
  <si>
    <t>6</t>
  </si>
  <si>
    <t>7</t>
  </si>
  <si>
    <t>8</t>
  </si>
  <si>
    <t>9</t>
  </si>
  <si>
    <t>5 OPREMA CEST</t>
  </si>
  <si>
    <t>5.1 Pokončna oprema cest</t>
  </si>
  <si>
    <t>5.2 Označbe na voziščih</t>
  </si>
  <si>
    <t>6 BETONERSKA DELA</t>
  </si>
  <si>
    <t>ZBIR CESTE</t>
  </si>
  <si>
    <t>%</t>
  </si>
  <si>
    <t>7 RAZNO</t>
  </si>
  <si>
    <t>SKUPAJ CESTE</t>
  </si>
  <si>
    <t>FEKALNA KANALIZACIJA</t>
  </si>
  <si>
    <t>II</t>
  </si>
  <si>
    <t>RAZNO SKUPAJ</t>
  </si>
  <si>
    <t>SKUPAJ FEKALNA KANALIZACIJA</t>
  </si>
  <si>
    <t>4 TUJE STORITVE</t>
  </si>
  <si>
    <t>5 RAZNO</t>
  </si>
  <si>
    <t>11000000</t>
  </si>
  <si>
    <t>KABLI</t>
  </si>
  <si>
    <t>11200061</t>
  </si>
  <si>
    <t>KABEL TK 59 3X4X0.8 M</t>
  </si>
  <si>
    <t>11200033</t>
  </si>
  <si>
    <t>KABEL TK 59 10X4X0.6 GM</t>
  </si>
  <si>
    <t>11200034</t>
  </si>
  <si>
    <t>KABEL TK 59 15X4X0.6 GM</t>
  </si>
  <si>
    <t>17000000</t>
  </si>
  <si>
    <t>GRADBENA DELA</t>
  </si>
  <si>
    <t>21100001</t>
  </si>
  <si>
    <t>Trasiranje nove ali obstoječe trase zemeljskega kabla, TK linije oz. kabelske kanalizacije z uprabo obstoječih načrtov in iskalca kablov oz po projektu</t>
  </si>
  <si>
    <t>21300003</t>
  </si>
  <si>
    <t>Izdelava 1x3 (3x1) cevne kab. kanalizacije iz cevi fi 110mm ali 125mm na globini 0.8 m oz. 1,2 m na obdelovalnih površinah in 0,6 m v zemljišču V. ktg. (vrh zgornjega roba cevi), izkop v zemljišču III. do V. ktg., dobava peska (granul. 4-8 mm) in zaščita cevi s peskom v sloju 10 cm nad cevmi, zasip kanala z utrditvijo v slojih po 20-25 cm, dobava in položitev opozorilnega traku, nakladanje in odvoz odvečnega materiala ter stroški začasne in končne deponije, čiščenje trase, brez dobave cevi</t>
  </si>
  <si>
    <t>17515001</t>
  </si>
  <si>
    <t>Dobava in vzdolžno rezanje cevi PVC 0 110/103.6mm, zajetje obstoječega kabla v razrezano cev in povezovanje cevi z objemkami</t>
  </si>
  <si>
    <t>21300023</t>
  </si>
  <si>
    <t>Dobava in ročno vgrajevanje betona C12/15 (MB15) za obbetoniranje kabelske kanalizacije</t>
  </si>
  <si>
    <t>17710013</t>
  </si>
  <si>
    <t>Izkop jame za kabelski jašek dimenzije 1,2x1,2x1,2m, izdelava stenskega in stropnega opaža (enostranski), dobava in namestitev armature, betoniranje sten in stropa z betonom C20/25, razopaženje, betoniranje dna jaška z betonom C16/20, montaža lahkega LŽ pokrova in obbetoniranje z C8/10, odvoz odkopanega materiala, ometavanje in finalna obdelava jaška, v zemljišču 4. ktg. - brez dobave LŽ pokrova.</t>
  </si>
  <si>
    <t>20610001</t>
  </si>
  <si>
    <t>Samo dobava LŽ lahkega enojnega pokrova z napisom TELEKOM SLOVENIJE</t>
  </si>
  <si>
    <t>21500023</t>
  </si>
  <si>
    <t>Samo montaža sohe L=1050mm in premične konzole L=355mm</t>
  </si>
  <si>
    <t>21500027</t>
  </si>
  <si>
    <t>Zaščita kablov v kabelskem jašku zaradi večjih gradbenih posegov</t>
  </si>
  <si>
    <t>21500028</t>
  </si>
  <si>
    <t>Dodatek za zajem obstoječih kablov v kabelskem jašku (neglede na število obstoječih kablov in cevi)</t>
  </si>
  <si>
    <t>21600001</t>
  </si>
  <si>
    <t>Odstranitev stare TK omarice in montaža novega betonskega stebrička STO-A za TK omaro, z betoniranjem ali vijačenjem,  PTO-A1 ali PTO-A2, nakladanje in odvoz viška ter stroški začasne in končne deponije, čiščenje okolice</t>
  </si>
  <si>
    <t>20220001</t>
  </si>
  <si>
    <t>Dobava PVC cevi 0 110/103.6 mm in distančnikov.</t>
  </si>
  <si>
    <t>12000000</t>
  </si>
  <si>
    <t>MONTAŽNA DELA</t>
  </si>
  <si>
    <t>12440001</t>
  </si>
  <si>
    <t>Uvlačenje predvleke v plastično kab.kanalizacijo</t>
  </si>
  <si>
    <t>12440010</t>
  </si>
  <si>
    <t>Uvlačenje telef.kabla kap.do 5x4 v plastično kab.kanalizacijo.</t>
  </si>
  <si>
    <t>12440011</t>
  </si>
  <si>
    <t>Uvlačenje telef.kabla kap.od 6x4-100x4 v plastično kab.kanalizacijo.</t>
  </si>
  <si>
    <t>12100001</t>
  </si>
  <si>
    <t>Dobava in izdelava ravne spojke na kablu TK 59 kapacitete do 5x4</t>
  </si>
  <si>
    <t>12100002</t>
  </si>
  <si>
    <t>Dobava in izdelava ravne spojke na kablu TK 59 kapacitete 10x4</t>
  </si>
  <si>
    <t>12100003</t>
  </si>
  <si>
    <t>Dobava in izdelava ravne spojke na  kablu TK 59  kapacitete 15x4</t>
  </si>
  <si>
    <t>12300001</t>
  </si>
  <si>
    <t>Dobava in montaža prostostoječe TK omare PTO-A1 na betonski stebriček STO-A</t>
  </si>
  <si>
    <t>20210003</t>
  </si>
  <si>
    <t>Dobava PE/HD cevi 0 50/42 mm</t>
  </si>
  <si>
    <t>12200025</t>
  </si>
  <si>
    <t>Dobava in montaža nosilca letvic KRONE 1/10</t>
  </si>
  <si>
    <t>12200014</t>
  </si>
  <si>
    <t>Dobava in montaža napisne letvice B-15 (KRONE)</t>
  </si>
  <si>
    <t>12200016</t>
  </si>
  <si>
    <t>Dobava in montaža nosilca 3-polnih odvodnikov, komplet z odvodniki (KRONE)</t>
  </si>
  <si>
    <t>12200050</t>
  </si>
  <si>
    <t>Ranžiranje med elementi</t>
  </si>
  <si>
    <t>12200051</t>
  </si>
  <si>
    <t>Zaključitev kabla na letvico s pripravo kabla in izdelavo ožičenja</t>
  </si>
  <si>
    <t>12200052</t>
  </si>
  <si>
    <t>Dobava in montaža ranžirnih obročkov 0 30 v KR</t>
  </si>
  <si>
    <t>12300200</t>
  </si>
  <si>
    <t>Demontaža obstoječe zidne omare z obdelavo fasade</t>
  </si>
  <si>
    <t>12500001</t>
  </si>
  <si>
    <t>Izvedba ozemljitve TK omarice: polaganje ozemlj.poc.traku, dim.25x4 mm, L=25m v izkopan rov, montaža ozemlj. pletenice Cu -P/F 16mm2, l=2m opremljene z dvema čeveljčkoma KRD-16-8 in 1x križno sponko 60x60mm</t>
  </si>
  <si>
    <t>15000000</t>
  </si>
  <si>
    <t>MERITVE</t>
  </si>
  <si>
    <t>15100001</t>
  </si>
  <si>
    <t>Električne meritve kabla na bobnu  kapacitete kabla do 100x4</t>
  </si>
  <si>
    <t>15100005</t>
  </si>
  <si>
    <t>Električne meritve položenih  kabelskih dolžin (po polaganju) kapacit. do 50x4</t>
  </si>
  <si>
    <t>15100020</t>
  </si>
  <si>
    <t>Končne električne meritve merilne  službe z izdelavo merilnih rezultatov</t>
  </si>
  <si>
    <t>15300001</t>
  </si>
  <si>
    <t>Električne meritve upornosti ozemljitve</t>
  </si>
  <si>
    <t>16000000</t>
  </si>
  <si>
    <t>TEHNIČNA DOKUMENTACIJA</t>
  </si>
  <si>
    <t>16100002</t>
  </si>
  <si>
    <t>Izdelava geodetskega posnetka - do 500 m</t>
  </si>
  <si>
    <t>16200101</t>
  </si>
  <si>
    <t>Izdelava elaborata izvršilne tehnične dokumentacije kabelske kanalizacije, kjer je osnova  geodetski posnetek</t>
  </si>
  <si>
    <t>16200105</t>
  </si>
  <si>
    <t>Izdelava elaborata izvršilne tehnične dokumentacije kabla, ki poteka v kabelski kanalizaciji in je situacijska podlaga že izdelana</t>
  </si>
  <si>
    <t>16100012</t>
  </si>
  <si>
    <t>Izmera plašča jaška</t>
  </si>
  <si>
    <t>16100013</t>
  </si>
  <si>
    <t>Izmera poteka kabla v kabelskem jašku</t>
  </si>
  <si>
    <t>16200120</t>
  </si>
  <si>
    <t>Izdelava PID-a z uporabo obstoječih elaboratov izvršilno tehnične dokumentacije</t>
  </si>
  <si>
    <t>16200130</t>
  </si>
  <si>
    <t>Vnos sprememb v obstoječo izvršilno tehnično dokumentacijo</t>
  </si>
  <si>
    <t>16200135</t>
  </si>
  <si>
    <t>Izdelava načrta kabelske omarice</t>
  </si>
  <si>
    <t>16200200</t>
  </si>
  <si>
    <t>Vnos sprememb v TKIS</t>
  </si>
  <si>
    <t xml:space="preserve">    KABLI</t>
  </si>
  <si>
    <t xml:space="preserve">    GRADBENA DELA</t>
  </si>
  <si>
    <t xml:space="preserve">    MONTAŽNA DELA</t>
  </si>
  <si>
    <t xml:space="preserve">    MERITVE</t>
  </si>
  <si>
    <t xml:space="preserve">    TEHNIČNA DOKUMENTACIJA</t>
  </si>
  <si>
    <t xml:space="preserve">  METEORNA  KANALIZACIJA</t>
  </si>
  <si>
    <t>III</t>
  </si>
  <si>
    <t>SKUPAJ METEORNA KANALIZACIJA</t>
  </si>
  <si>
    <t>Razna nepredvidena dela, ki se pojavijo v času izvajanja gradnje. Rezerviran znesek. Obračun po dejanskih stroških in potrditvi nadzornega organa.</t>
  </si>
  <si>
    <t>ZBIR</t>
  </si>
  <si>
    <t>ZBIR FEKALNA KANALIZACIJA</t>
  </si>
  <si>
    <t>ZBIR METEORNA KANALIZACIJA</t>
  </si>
  <si>
    <t>Preizkus vodotesnosti, televizijska kontrola, vsa čiščenja, vsi prevozi in vsa dokumentacija potrebna za tehnični pregled kanalskih cevi DN 300,mm in jaškov po veljavnem slovenskem standardu.</t>
  </si>
  <si>
    <t>Preizkus vodotesnosti, televizijska kontrola, vsa čiščenja, vsi prevozi in vsa dokumentacija potrebna za tehnični pregled kanalskih cevi DN , 200, 300, 400, 500, mm in jaškov DN 500, 1000 mm, po veljavnem slovenskem standardu.</t>
  </si>
  <si>
    <t xml:space="preserve">  VODOVOD</t>
  </si>
  <si>
    <t>IV.</t>
  </si>
  <si>
    <t>Dezinfekcija in izpiranje cevovoda, atest vode, omrežja</t>
  </si>
  <si>
    <t>VODOVOD SKUPAJ</t>
  </si>
  <si>
    <t>NEPREDVIDENA DELA SKUPAJ</t>
  </si>
  <si>
    <t>5 NEPREDVIDENA DELA</t>
  </si>
  <si>
    <t>ZBIR VODOVOD</t>
  </si>
  <si>
    <t>SLUPAJ KABLI</t>
  </si>
  <si>
    <t>Zaščita in prestavitev TK omrežja</t>
  </si>
  <si>
    <t>VI.</t>
  </si>
  <si>
    <t>SKUPAJ GRADBENA DELA</t>
  </si>
  <si>
    <t>SKUPAJ MONTAŽNA DELA</t>
  </si>
  <si>
    <t>MERITVE SKUPAJ</t>
  </si>
  <si>
    <t>TEHNIČNA DOKUMENTACIJA SKUPAJ</t>
  </si>
  <si>
    <t>SKUPAJ TK INSTALACIJE</t>
  </si>
  <si>
    <t>V.</t>
  </si>
  <si>
    <t>NN RAZVOD</t>
  </si>
  <si>
    <t>NN OMARICA A/FK 3/4-1080 (KOMBI)</t>
  </si>
  <si>
    <t>PODSTAVEK ZA OMARICO S4</t>
  </si>
  <si>
    <t>PODSTAVEK ZA OMARICO S3</t>
  </si>
  <si>
    <t>TEMELJNA PLOŠČA KSR S5</t>
  </si>
  <si>
    <t>TEMELJNA PLOŠČA KSR S3</t>
  </si>
  <si>
    <t>PLOŠČA MONTAŽNA PS 4NT</t>
  </si>
  <si>
    <t>OKENCE ZA OMARICO F-3</t>
  </si>
  <si>
    <t>POLNILO ZA PODSTAVEK 100L MOS</t>
  </si>
  <si>
    <t>KABEL E-AY2Y-J 4X150 SM+1,5RE MM2 0,6/1KV</t>
  </si>
  <si>
    <t>m</t>
  </si>
  <si>
    <t>ČEVELJ KABEL GN.ALCU 150-12-40</t>
  </si>
  <si>
    <t>ODVODNIK PR.MOSIPO 15/275</t>
  </si>
  <si>
    <t>LETEV STIKALNA SL2 3p</t>
  </si>
  <si>
    <t xml:space="preserve">LETEV PRIKLJUČNA </t>
  </si>
  <si>
    <t>ZBIRALKA CU 30X10 MM</t>
  </si>
  <si>
    <t>kg</t>
  </si>
  <si>
    <t>ZBIRALKA CU 30X 5 MM</t>
  </si>
  <si>
    <t>ŠTEVEC MT 831-D2A42R52 5(120)A</t>
  </si>
  <si>
    <t>TOKOVNI TR. MBS ASK 231,5 , 100/5 , 1,5VA, kl. 1</t>
  </si>
  <si>
    <t>KLJUČAVNICA PROTEC CL 100 N-SG</t>
  </si>
  <si>
    <t>GAL ŠČITNIK</t>
  </si>
  <si>
    <t>TRAK OPOZORILNI PVC</t>
  </si>
  <si>
    <t>VALJANEC POCINKANI 25X4 MM</t>
  </si>
  <si>
    <t>SPONKA KRIŽNA 60X60</t>
  </si>
  <si>
    <t>ŽICA P/F 35 RUM.ZEL.</t>
  </si>
  <si>
    <t>ČEVELJ KABEL GN. CU 35-10</t>
  </si>
  <si>
    <t>KABEL NYM 3X1,5</t>
  </si>
  <si>
    <t>Material</t>
  </si>
  <si>
    <t>Gradbenomontažna dela</t>
  </si>
  <si>
    <t>Izkop in zasip jarkov za kablovode in ozemljitve, jam za drogove, sidra, omarice, KB zanke in transformatorske postaje, s potrebnim nabijanjem v plasteh po 200 mm in zatravitvijo - V zemlji II. ktg.</t>
  </si>
  <si>
    <t xml:space="preserve">m3 </t>
  </si>
  <si>
    <t>Dobava in vgradnja podlage, vštet je prevoz do 30 km - Tampon</t>
  </si>
  <si>
    <t>Nakladanje in odvoz odvečnega materiala na deponijo. Vštet je prevoz do 30 km, komunalna taksa ni všteta, potrebna je naročilnica ter izvajanje del v skladu z ISO 14001.</t>
  </si>
  <si>
    <t>Dobava in polaganje DWP cevi, vključno z dobavo materiala (cevi, distančniki, spojke) - Cevi F 110 mm</t>
  </si>
  <si>
    <t xml:space="preserve">m        </t>
  </si>
  <si>
    <t>Vgrajevanje betona, ročno razmetavanje, ravnanje podlage temeljne plošče, obbetoniranje cevi Uporaba betona MB 15</t>
  </si>
  <si>
    <t>Izdelava jaškov po načrtu, vključno z dobavo materiala, razen LŽ pokrova - Plastični jašek Fi 1000 x 1500 mm</t>
  </si>
  <si>
    <t xml:space="preserve">kos      </t>
  </si>
  <si>
    <t>Elektromontažna dela</t>
  </si>
  <si>
    <t>Polaganje kabla 1kV v kabelski jarek, Al vodnik presek do 150mm2</t>
  </si>
  <si>
    <t xml:space="preserve">m </t>
  </si>
  <si>
    <t>Polaganje kabla 1kV v kabelsko kanalizacijo, Al vodnik presek do 150mm2</t>
  </si>
  <si>
    <t>Polaganje pocinkanega valjanca FeZn v izkopani jarek</t>
  </si>
  <si>
    <t>Montaža ključavnice</t>
  </si>
  <si>
    <t xml:space="preserve">kom </t>
  </si>
  <si>
    <t>Montaža NN odvodnika prenapetosti</t>
  </si>
  <si>
    <t>Montaža prostostoječe kabelske omarice na temelj</t>
  </si>
  <si>
    <t>Montaža varovalčne letve NH</t>
  </si>
  <si>
    <t>Montaža tropolne varovalčne letve</t>
  </si>
  <si>
    <t>Montaža zbiralnic s podpornimi izolatorji v omarico</t>
  </si>
  <si>
    <t xml:space="preserve">gar </t>
  </si>
  <si>
    <t>Izdelava kabelskega končnika, montaža kabel čevljev in priklop na priključno mesto, presek vodnika 150mm2</t>
  </si>
  <si>
    <t>Polaganje opozorilnega traka</t>
  </si>
  <si>
    <t>Montaža električnega števca</t>
  </si>
  <si>
    <t xml:space="preserve">kom      </t>
  </si>
  <si>
    <t xml:space="preserve">Montaža tokovnega transformatorja </t>
  </si>
  <si>
    <t>NN RAZVOD in JAVNA RAZSVETLJAVA</t>
  </si>
  <si>
    <t>1.</t>
  </si>
  <si>
    <t>1.1.</t>
  </si>
  <si>
    <t>1.2.</t>
  </si>
  <si>
    <t>1.3.</t>
  </si>
  <si>
    <t>Zaščita kabla s plastičnim profilom GAL 120 / 800 mm  in  150 / 1000 mm vožnja, prenos in polaganje</t>
  </si>
  <si>
    <t>Elektromontažna dela skupaj</t>
  </si>
  <si>
    <t>Gradbenomontažna dela skupaj</t>
  </si>
  <si>
    <t>Material skupaj</t>
  </si>
  <si>
    <t>ZBIR NN RAZVODI</t>
  </si>
  <si>
    <t>SKUPAJ NN RAZVODI</t>
  </si>
  <si>
    <t>JAVNA RAZSVETLJAVA</t>
  </si>
  <si>
    <t>KABEL E-AY2Y-J 4X35 RM+1,5RE MM2 0,6/1KV</t>
  </si>
  <si>
    <t>ČEVELJ KABEL GN.ALCU  35-12-21</t>
  </si>
  <si>
    <t>ŠTEVEC TRIF.DIR.MT371-D1A54 5(</t>
  </si>
  <si>
    <t>KONTAKTOR KNL 16-20/220V</t>
  </si>
  <si>
    <t>FOTOSONDA ZA LUXOMAT</t>
  </si>
  <si>
    <t>LUXOMAT ISLALUX-RC</t>
  </si>
  <si>
    <t>STIKALO 1P 1-0-2 20A</t>
  </si>
  <si>
    <t>STIKALO TIMER - ČASOVNO</t>
  </si>
  <si>
    <t xml:space="preserve">AVTOMATSKA VAR. I/10A </t>
  </si>
  <si>
    <t>LETEV VS</t>
  </si>
  <si>
    <t>ŽICA   P        1,5  ČRNA</t>
  </si>
  <si>
    <t>ŽICA   P        1,5  MODRA</t>
  </si>
  <si>
    <t>ŽICA   P        2,5  MODRA</t>
  </si>
  <si>
    <t>ŽICA   P        2,5  RUM.ZEL.</t>
  </si>
  <si>
    <t>ŽICA  P/F     16    ČRNA</t>
  </si>
  <si>
    <t>ŽICA  P/F     16    MODRA</t>
  </si>
  <si>
    <t>ŽICA  P/F     16    RUM.ZEL.</t>
  </si>
  <si>
    <t>LOČILNIK VAROV.HVL00 160A</t>
  </si>
  <si>
    <t>LOČILNIK VAROV.PK 100/1 160A</t>
  </si>
  <si>
    <t>ŽICA  P/F     35    RUM.ZEL.</t>
  </si>
  <si>
    <t>ČEVELJ KABEL GN. CU 16-10</t>
  </si>
  <si>
    <t>Material omare za J.R. skupaj</t>
  </si>
  <si>
    <t>KANDELABER POC. BREZ LOKA 10 M</t>
  </si>
  <si>
    <t>SPONKA PRIK.S POKROV.-POC.KAND.</t>
  </si>
  <si>
    <t>SVETILKA UL.ST100-150</t>
  </si>
  <si>
    <t>ŽARNICA ME-HG CMH 150W E40</t>
  </si>
  <si>
    <t>ŽARNICA NATRIJEVA VTNA HST 150 W/C E40</t>
  </si>
  <si>
    <t>KABEL PP00-A 4X 16+2,5 1 KV</t>
  </si>
  <si>
    <t>ČEVELJ KABEL GN.ALCU  16- 10</t>
  </si>
  <si>
    <t>POKROV LTŽ 80x80 250KN</t>
  </si>
  <si>
    <t>TESNILO VSTOPNO FI 110</t>
  </si>
  <si>
    <t>Material za J.R. skupaj</t>
  </si>
  <si>
    <t>Izdelava temelja - Za visokotipski kandelaber, vključno z dobavo materiala</t>
  </si>
  <si>
    <t xml:space="preserve">kos </t>
  </si>
  <si>
    <t>Polaganje cevi za J.R. FI 50 mm, vključno z dobavo materiala</t>
  </si>
  <si>
    <t>2.3.</t>
  </si>
  <si>
    <t>Postavitev visokega kandelabra na izdelan betonski temelj (sestava kandelabra, montaža svetilke, montaža plošče z varovalko, priklop na električno omrežje)</t>
  </si>
  <si>
    <t>Polaganje kabla 1kV v kabelsko kanalizacijo, Al vodnik presek do 35mm2</t>
  </si>
  <si>
    <t>Montaža varovalnega elementa</t>
  </si>
  <si>
    <t>Montaža tropolnega podstavka varovalk NV</t>
  </si>
  <si>
    <t>Izdelava kabelskega končnika, montaža kabel čevljev in priklop na priključno mesto, presek vodnika 35mm2</t>
  </si>
  <si>
    <t xml:space="preserve">gar      </t>
  </si>
  <si>
    <t>Demontaža visokega kandelabra</t>
  </si>
  <si>
    <t>ZBIR JAVNA RAZSVETLJAVA</t>
  </si>
  <si>
    <t>2.4.</t>
  </si>
  <si>
    <t>SKUPAJ JAVNA RAZSVETLJAVA</t>
  </si>
  <si>
    <t>Material za J.R.</t>
  </si>
  <si>
    <t>Material omare za J.R.</t>
  </si>
  <si>
    <t>SKUPAJ NN IN JR</t>
  </si>
  <si>
    <t>SPLOŠNA DOLOČILA</t>
  </si>
  <si>
    <t xml:space="preserve">Splošni tehnični pogoji v skladu z veljavno zakonodajo veljajo za vse vrste del pri gradnji cest, </t>
  </si>
  <si>
    <t xml:space="preserve">ki so opisana v predračunu in za vsa preostala dela, ki bi bila še potrebna za popolno izvedbo </t>
  </si>
  <si>
    <t>pogodbenega dela.</t>
  </si>
  <si>
    <t>V ceni na enoto je v predračunu potrebno upoštevati še:</t>
  </si>
  <si>
    <t>PRI PREDDELIH</t>
  </si>
  <si>
    <t>Zakoličevanje trase in drugih objektov, vse meritve v zvezi s prenašanjem podatkov iz načrta v</t>
  </si>
  <si>
    <t>naravo ali obratno.</t>
  </si>
  <si>
    <t>Vzdrževanje zakoličenih označb na terenu v trajanju gradnje do predaje.</t>
  </si>
  <si>
    <t>Postavitev in odstranitev začasnih objektov potrebnih za organizacijo gradbišča.</t>
  </si>
  <si>
    <t>PRI ZEMELJSKIH DELIH IN TEMELJENJU</t>
  </si>
  <si>
    <t>Vsa potrebna opravila, ki so predpisana in določena z veljavnimi predpisi iz varstva pri delu.</t>
  </si>
  <si>
    <t>Vse izkope je potrebno vršiti po predvidenih višinskih kotah in naklonih po projektu oz. po zahtevah</t>
  </si>
  <si>
    <t>nadzornega organa.</t>
  </si>
  <si>
    <t xml:space="preserve">Pri izvedbi del je potrebno zavarovati obstoječe objekte, komunikacije, naprave in rastline ter </t>
  </si>
  <si>
    <t>zagotoviti redno vzdrževanje uporabljenih javnih površin in dostopnih javnih poti.</t>
  </si>
  <si>
    <t xml:space="preserve">Delo mora biti organizirano tako, da v primeru slabega vremena (neurja) ne pride do škode na že </t>
  </si>
  <si>
    <t xml:space="preserve">opravljenem delu in sosednjih objektih. V ta namen mora izvajalec stalno skrbeti za primerno </t>
  </si>
  <si>
    <t>odtekanje vseh vod.</t>
  </si>
  <si>
    <t>Planum temeljnih tal mora ustrezati predpisanim pogojem.</t>
  </si>
  <si>
    <t>Upoštevati je potrebno vse posebne tehnične pogoje po veljavni zakonodaji.</t>
  </si>
  <si>
    <t>PRI VOZIŠČNIH KONSTRUKCIJAH</t>
  </si>
  <si>
    <t>Dela je potrebno izvajati v temparaturah in vremenskih pogojih, ki so predpiani v tehničnih pogojih</t>
  </si>
  <si>
    <t>za vsako fazo posebej.</t>
  </si>
  <si>
    <t>Izvajati je potrebno predhodne tehnološke, tekoče in kontrolne preiskave.</t>
  </si>
  <si>
    <t>Uporabo sredstev za zleplenje plasti in za zaščito površine plasti.</t>
  </si>
  <si>
    <t xml:space="preserve">Vgrajevanje mešanice ali bituminizirane zmesi mora biti praviloma strojno. </t>
  </si>
  <si>
    <t xml:space="preserve">Pri vgrajevanju v več plasteh morajo biti vzdolžni stiki med seboj zamaknjeni za najmanj 20 cm, </t>
  </si>
  <si>
    <t>prečni pa najmanj 50 cm.</t>
  </si>
  <si>
    <t xml:space="preserve">Celoten postopek proizvodnje, prevoza, vgrajevanja in zgoščevanja mešanice sme trajati največ </t>
  </si>
  <si>
    <t>dve uri.</t>
  </si>
  <si>
    <t xml:space="preserve">Robnike je pottrebno vgrajevati na ustrezno oblikovan temelj iz betona MB 15 v debelini najmanj </t>
  </si>
  <si>
    <t>15 cm.</t>
  </si>
  <si>
    <t>Izvajalec mora predložiti ustrezna dokazila o izvoru in primerni kakovosti vseh vgrajenih materialov.</t>
  </si>
  <si>
    <t>PRI ODVODNJAVANJU IN OPREMI CESTE</t>
  </si>
  <si>
    <t>Dela se izvajajo v skladu z veljavnimi tehničnimi predpisi.</t>
  </si>
  <si>
    <t>Po končanih delih je potrebno izvesti čiščenje in pranje kanalizacije ter čiščenje celotnega gradbišča.</t>
  </si>
  <si>
    <t>UREDITEV CEST</t>
  </si>
  <si>
    <t>IC MUTA</t>
  </si>
  <si>
    <t>Doplačilo za zatravitev s semenom in vzdrževanje do popolne zazelenitve</t>
  </si>
  <si>
    <t>Izdelava nosilne plasti prodca v debelini do 40 cm</t>
  </si>
  <si>
    <t>Izdelava in polaganje AB zaščitnih plošč iz cementnega betona dimenzij (d x š x v) 1x1x0.2m (Zaščita obstoječih komunalnih vodov)</t>
  </si>
  <si>
    <t>DROBNI MATERIAL 3% - zejeto v enotnih cenah</t>
  </si>
  <si>
    <t>DROBNI MATERIAL - zajeto v enotnih cenah</t>
  </si>
  <si>
    <t>INDUSTRIJSKE CONE MUTA</t>
  </si>
  <si>
    <t>par</t>
  </si>
  <si>
    <t xml:space="preserve">km </t>
  </si>
  <si>
    <t>UGODNOSTI IZVAJALCA - POPUST</t>
  </si>
  <si>
    <t>Datum:</t>
  </si>
  <si>
    <t>Opcija ponudbe:</t>
  </si>
  <si>
    <t>Ponudnik:</t>
  </si>
  <si>
    <t>Opombe:</t>
  </si>
  <si>
    <t>POPIS ZA RAZPIS</t>
  </si>
</sst>
</file>

<file path=xl/styles.xml><?xml version="1.0" encoding="utf-8"?>
<styleSheet xmlns="http://schemas.openxmlformats.org/spreadsheetml/2006/main">
  <numFmts count="6">
    <numFmt numFmtId="164" formatCode="#,##0.00\ &quot;€&quot;"/>
    <numFmt numFmtId="165" formatCode="#,##0.00\ [$€-1]"/>
    <numFmt numFmtId="166" formatCode="#,##0.00\ \€"/>
    <numFmt numFmtId="167" formatCode="#,##0.00;;"/>
    <numFmt numFmtId="168" formatCode="d/m/yyyy;@"/>
    <numFmt numFmtId="169" formatCode="#,##0.00;\-#,##0.00;;"/>
  </numFmts>
  <fonts count="24">
    <font>
      <sz val="10"/>
      <name val="Arial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301">
    <xf numFmtId="0" fontId="0" fillId="0" borderId="0" xfId="0"/>
    <xf numFmtId="0" fontId="8" fillId="0" borderId="0" xfId="3" applyFont="1" applyProtection="1"/>
    <xf numFmtId="167" fontId="5" fillId="0" borderId="0" xfId="4" applyNumberFormat="1" applyFont="1" applyProtection="1"/>
    <xf numFmtId="4" fontId="5" fillId="0" borderId="0" xfId="4" applyNumberFormat="1" applyFont="1" applyBorder="1" applyProtection="1"/>
    <xf numFmtId="0" fontId="8" fillId="0" borderId="0" xfId="3" applyFont="1" applyAlignment="1" applyProtection="1">
      <alignment horizontal="left"/>
    </xf>
    <xf numFmtId="167" fontId="10" fillId="0" borderId="0" xfId="4" applyNumberFormat="1" applyFont="1" applyProtection="1"/>
    <xf numFmtId="0" fontId="11" fillId="0" borderId="0" xfId="4" applyFont="1" applyProtection="1"/>
    <xf numFmtId="0" fontId="5" fillId="0" borderId="0" xfId="4" applyFont="1" applyProtection="1"/>
    <xf numFmtId="0" fontId="5" fillId="0" borderId="0" xfId="5" applyFont="1" applyProtection="1"/>
    <xf numFmtId="4" fontId="5" fillId="0" borderId="0" xfId="5" applyNumberFormat="1" applyFont="1" applyProtection="1"/>
    <xf numFmtId="167" fontId="10" fillId="0" borderId="0" xfId="5" applyNumberFormat="1" applyFont="1" applyAlignment="1" applyProtection="1">
      <alignment horizontal="right"/>
    </xf>
    <xf numFmtId="4" fontId="5" fillId="0" borderId="0" xfId="5" applyNumberFormat="1" applyFont="1" applyBorder="1" applyProtection="1"/>
    <xf numFmtId="0" fontId="13" fillId="0" borderId="0" xfId="5" applyFont="1" applyAlignment="1" applyProtection="1">
      <alignment horizontal="center"/>
    </xf>
    <xf numFmtId="0" fontId="11" fillId="0" borderId="0" xfId="5" applyFont="1" applyAlignment="1" applyProtection="1">
      <alignment horizontal="center"/>
    </xf>
    <xf numFmtId="4" fontId="5" fillId="0" borderId="0" xfId="5" applyNumberFormat="1" applyFont="1" applyBorder="1" applyAlignment="1" applyProtection="1">
      <alignment vertical="center"/>
    </xf>
    <xf numFmtId="2" fontId="10" fillId="0" borderId="0" xfId="5" applyNumberFormat="1" applyFont="1" applyBorder="1" applyAlignment="1" applyProtection="1">
      <alignment vertical="center"/>
    </xf>
    <xf numFmtId="167" fontId="10" fillId="0" borderId="0" xfId="5" applyNumberFormat="1" applyFont="1" applyFill="1" applyBorder="1" applyAlignment="1" applyProtection="1">
      <alignment horizontal="right" vertical="center"/>
    </xf>
    <xf numFmtId="2" fontId="9" fillId="0" borderId="4" xfId="5" applyNumberFormat="1" applyFont="1" applyBorder="1" applyAlignment="1" applyProtection="1">
      <alignment horizontal="left" vertical="center" indent="1"/>
    </xf>
    <xf numFmtId="4" fontId="9" fillId="0" borderId="7" xfId="5" applyNumberFormat="1" applyFont="1" applyBorder="1" applyAlignment="1" applyProtection="1">
      <alignment vertical="center"/>
    </xf>
    <xf numFmtId="167" fontId="9" fillId="0" borderId="2" xfId="5" applyNumberFormat="1" applyFont="1" applyBorder="1" applyAlignment="1" applyProtection="1">
      <alignment horizontal="right" vertical="center"/>
    </xf>
    <xf numFmtId="167" fontId="10" fillId="0" borderId="0" xfId="5" applyNumberFormat="1" applyFont="1" applyBorder="1" applyAlignment="1" applyProtection="1">
      <alignment horizontal="right" vertical="center"/>
    </xf>
    <xf numFmtId="4" fontId="10" fillId="0" borderId="0" xfId="5" applyNumberFormat="1" applyFont="1" applyBorder="1" applyAlignment="1" applyProtection="1">
      <alignment horizontal="right" vertical="center"/>
    </xf>
    <xf numFmtId="0" fontId="15" fillId="0" borderId="0" xfId="3" applyFont="1" applyFill="1" applyProtection="1"/>
    <xf numFmtId="4" fontId="15" fillId="0" borderId="0" xfId="3" applyNumberFormat="1" applyFont="1" applyFill="1" applyBorder="1" applyProtection="1"/>
    <xf numFmtId="4" fontId="15" fillId="0" borderId="0" xfId="3" applyNumberFormat="1" applyFont="1" applyFill="1" applyProtection="1"/>
    <xf numFmtId="0" fontId="17" fillId="0" borderId="0" xfId="0" applyFont="1" applyFill="1" applyBorder="1" applyAlignment="1" applyProtection="1">
      <alignment wrapText="1"/>
    </xf>
    <xf numFmtId="168" fontId="15" fillId="0" borderId="0" xfId="3" applyNumberFormat="1" applyFont="1" applyFill="1" applyAlignment="1" applyProtection="1">
      <alignment horizontal="right" indent="1"/>
    </xf>
    <xf numFmtId="4" fontId="5" fillId="0" borderId="0" xfId="3" applyNumberFormat="1" applyFont="1" applyFill="1" applyBorder="1" applyProtection="1"/>
    <xf numFmtId="49" fontId="5" fillId="0" borderId="0" xfId="0" applyNumberFormat="1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horizontal="left" vertical="top" wrapText="1"/>
    </xf>
    <xf numFmtId="4" fontId="5" fillId="0" borderId="0" xfId="0" applyNumberFormat="1" applyFont="1" applyFill="1" applyAlignment="1" applyProtection="1">
      <alignment horizontal="right" vertical="top" wrapText="1"/>
    </xf>
    <xf numFmtId="0" fontId="10" fillId="0" borderId="0" xfId="0" applyFont="1" applyFill="1" applyAlignment="1" applyProtection="1">
      <alignment horizontal="left" vertical="top" wrapText="1"/>
    </xf>
    <xf numFmtId="49" fontId="5" fillId="0" borderId="11" xfId="0" applyNumberFormat="1" applyFont="1" applyFill="1" applyBorder="1" applyAlignment="1" applyProtection="1">
      <alignment horizontal="center" vertical="top"/>
    </xf>
    <xf numFmtId="4" fontId="5" fillId="0" borderId="11" xfId="0" applyNumberFormat="1" applyFont="1" applyFill="1" applyBorder="1" applyAlignment="1" applyProtection="1">
      <alignment horizontal="right" vertical="top" wrapText="1"/>
    </xf>
    <xf numFmtId="0" fontId="10" fillId="0" borderId="11" xfId="0" applyFont="1" applyFill="1" applyBorder="1" applyAlignment="1" applyProtection="1">
      <alignment horizontal="left" vertical="top" wrapText="1"/>
    </xf>
    <xf numFmtId="4" fontId="8" fillId="0" borderId="0" xfId="3" applyNumberFormat="1" applyFont="1" applyFill="1" applyBorder="1" applyProtection="1"/>
    <xf numFmtId="2" fontId="11" fillId="0" borderId="8" xfId="5" applyNumberFormat="1" applyFont="1" applyFill="1" applyBorder="1" applyAlignment="1" applyProtection="1">
      <alignment horizontal="left" vertical="center" wrapText="1" indent="1"/>
    </xf>
    <xf numFmtId="4" fontId="14" fillId="0" borderId="9" xfId="5" applyNumberFormat="1" applyFont="1" applyFill="1" applyBorder="1" applyAlignment="1" applyProtection="1">
      <alignment horizontal="left" vertical="center"/>
    </xf>
    <xf numFmtId="4" fontId="14" fillId="0" borderId="0" xfId="3" applyNumberFormat="1" applyFont="1" applyFill="1" applyBorder="1" applyProtection="1"/>
    <xf numFmtId="4" fontId="9" fillId="0" borderId="5" xfId="5" applyNumberFormat="1" applyFont="1" applyBorder="1" applyAlignment="1" applyProtection="1">
      <alignment horizontal="center" vertical="center"/>
    </xf>
    <xf numFmtId="167" fontId="9" fillId="0" borderId="5" xfId="5" applyNumberFormat="1" applyFont="1" applyBorder="1" applyAlignment="1" applyProtection="1">
      <alignment horizontal="center" vertical="center"/>
    </xf>
    <xf numFmtId="4" fontId="8" fillId="0" borderId="0" xfId="5" applyNumberFormat="1" applyFont="1" applyBorder="1" applyAlignment="1" applyProtection="1">
      <alignment vertical="center"/>
    </xf>
    <xf numFmtId="2" fontId="9" fillId="0" borderId="12" xfId="5" applyNumberFormat="1" applyFont="1" applyFill="1" applyBorder="1" applyAlignment="1" applyProtection="1">
      <alignment horizontal="left" vertical="center" wrapText="1" indent="1"/>
    </xf>
    <xf numFmtId="4" fontId="8" fillId="0" borderId="2" xfId="5" applyNumberFormat="1" applyFont="1" applyFill="1" applyBorder="1" applyAlignment="1" applyProtection="1">
      <alignment vertical="center"/>
    </xf>
    <xf numFmtId="167" fontId="9" fillId="0" borderId="2" xfId="5" applyNumberFormat="1" applyFont="1" applyFill="1" applyBorder="1" applyAlignment="1" applyProtection="1">
      <alignment horizontal="right" vertical="center"/>
    </xf>
    <xf numFmtId="167" fontId="9" fillId="0" borderId="6" xfId="5" applyNumberFormat="1" applyFont="1" applyFill="1" applyBorder="1" applyAlignment="1" applyProtection="1">
      <alignment horizontal="right" vertical="center"/>
    </xf>
    <xf numFmtId="167" fontId="9" fillId="0" borderId="3" xfId="5" applyNumberFormat="1" applyFont="1" applyFill="1" applyBorder="1" applyAlignment="1" applyProtection="1">
      <alignment horizontal="right" vertical="center"/>
    </xf>
    <xf numFmtId="2" fontId="9" fillId="0" borderId="3" xfId="5" applyNumberFormat="1" applyFont="1" applyBorder="1" applyAlignment="1" applyProtection="1">
      <alignment horizontal="left" vertical="center" indent="1"/>
    </xf>
    <xf numFmtId="10" fontId="8" fillId="0" borderId="3" xfId="6" applyNumberFormat="1" applyFont="1" applyBorder="1" applyAlignment="1" applyProtection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49" fontId="5" fillId="0" borderId="11" xfId="0" applyNumberFormat="1" applyFont="1" applyBorder="1" applyAlignment="1" applyProtection="1">
      <alignment horizontal="center" vertical="top"/>
    </xf>
    <xf numFmtId="0" fontId="8" fillId="0" borderId="0" xfId="4" applyFont="1" applyAlignment="1" applyProtection="1">
      <alignment horizontal="center"/>
    </xf>
    <xf numFmtId="2" fontId="9" fillId="0" borderId="12" xfId="5" applyNumberFormat="1" applyFont="1" applyFill="1" applyBorder="1" applyAlignment="1" applyProtection="1">
      <alignment horizontal="center" vertical="center" wrapText="1"/>
    </xf>
    <xf numFmtId="0" fontId="14" fillId="0" borderId="0" xfId="3" applyFont="1" applyAlignment="1" applyProtection="1">
      <alignment horizontal="center"/>
    </xf>
    <xf numFmtId="0" fontId="15" fillId="0" borderId="0" xfId="3" applyFont="1" applyFill="1" applyAlignment="1" applyProtection="1">
      <alignment horizontal="center"/>
    </xf>
    <xf numFmtId="0" fontId="8" fillId="0" borderId="0" xfId="3" applyFont="1" applyFill="1" applyAlignment="1" applyProtection="1">
      <alignment horizontal="center"/>
    </xf>
    <xf numFmtId="4" fontId="5" fillId="0" borderId="0" xfId="0" applyNumberFormat="1" applyFont="1" applyBorder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wrapText="1"/>
    </xf>
    <xf numFmtId="0" fontId="8" fillId="0" borderId="0" xfId="0" applyFont="1" applyBorder="1"/>
    <xf numFmtId="0" fontId="5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1" xfId="0" applyFont="1" applyBorder="1" applyAlignment="1">
      <alignment wrapText="1"/>
    </xf>
    <xf numFmtId="0" fontId="21" fillId="0" borderId="11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/>
    <xf numFmtId="4" fontId="5" fillId="0" borderId="0" xfId="0" applyNumberFormat="1" applyFont="1" applyFill="1" applyBorder="1"/>
    <xf numFmtId="0" fontId="4" fillId="0" borderId="11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wrapText="1" indent="1"/>
    </xf>
    <xf numFmtId="0" fontId="10" fillId="0" borderId="11" xfId="0" applyFont="1" applyBorder="1"/>
    <xf numFmtId="0" fontId="10" fillId="0" borderId="0" xfId="0" applyFont="1" applyBorder="1"/>
    <xf numFmtId="0" fontId="22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3" fontId="22" fillId="0" borderId="0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horizontal="left" vertical="center" indent="2"/>
    </xf>
    <xf numFmtId="0" fontId="23" fillId="0" borderId="11" xfId="0" applyFont="1" applyBorder="1" applyAlignment="1">
      <alignment horizontal="left" vertical="center" indent="2"/>
    </xf>
    <xf numFmtId="0" fontId="23" fillId="0" borderId="0" xfId="0" applyFont="1" applyBorder="1" applyAlignment="1">
      <alignment horizontal="left" vertical="center" indent="1"/>
    </xf>
    <xf numFmtId="0" fontId="23" fillId="0" borderId="11" xfId="0" applyFont="1" applyBorder="1" applyAlignment="1">
      <alignment horizontal="left" vertical="center" indent="1"/>
    </xf>
    <xf numFmtId="0" fontId="23" fillId="0" borderId="0" xfId="0" applyFont="1" applyBorder="1"/>
    <xf numFmtId="0" fontId="23" fillId="0" borderId="11" xfId="0" applyFont="1" applyBorder="1"/>
    <xf numFmtId="0" fontId="23" fillId="0" borderId="11" xfId="0" applyFont="1" applyBorder="1" applyAlignment="1">
      <alignment horizontal="left" vertical="center"/>
    </xf>
    <xf numFmtId="4" fontId="9" fillId="0" borderId="1" xfId="5" applyNumberFormat="1" applyFont="1" applyBorder="1" applyAlignment="1" applyProtection="1">
      <alignment vertical="center"/>
    </xf>
    <xf numFmtId="4" fontId="9" fillId="0" borderId="2" xfId="5" applyNumberFormat="1" applyFont="1" applyFill="1" applyBorder="1" applyAlignment="1" applyProtection="1">
      <alignment vertical="center"/>
    </xf>
    <xf numFmtId="0" fontId="11" fillId="0" borderId="0" xfId="7" applyFont="1"/>
    <xf numFmtId="0" fontId="5" fillId="0" borderId="0" xfId="7"/>
    <xf numFmtId="0" fontId="9" fillId="0" borderId="0" xfId="7" applyFont="1"/>
    <xf numFmtId="2" fontId="11" fillId="0" borderId="0" xfId="7" applyNumberFormat="1" applyFont="1"/>
    <xf numFmtId="0" fontId="5" fillId="0" borderId="0" xfId="7" applyFont="1"/>
    <xf numFmtId="0" fontId="10" fillId="0" borderId="0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4" fontId="10" fillId="0" borderId="11" xfId="0" applyNumberFormat="1" applyFont="1" applyBorder="1"/>
    <xf numFmtId="4" fontId="10" fillId="0" borderId="0" xfId="0" applyNumberFormat="1" applyFont="1" applyBorder="1"/>
    <xf numFmtId="0" fontId="5" fillId="0" borderId="0" xfId="0" applyFont="1" applyBorder="1" applyAlignment="1"/>
    <xf numFmtId="0" fontId="10" fillId="0" borderId="11" xfId="0" applyFont="1" applyBorder="1" applyAlignment="1"/>
    <xf numFmtId="0" fontId="22" fillId="0" borderId="0" xfId="0" applyFont="1" applyBorder="1" applyAlignment="1">
      <alignment wrapText="1"/>
    </xf>
    <xf numFmtId="0" fontId="10" fillId="0" borderId="0" xfId="0" applyFont="1" applyBorder="1" applyAlignment="1"/>
    <xf numFmtId="4" fontId="22" fillId="0" borderId="0" xfId="0" applyNumberFormat="1" applyFont="1" applyBorder="1" applyAlignment="1">
      <alignment horizontal="right" vertical="center" wrapText="1"/>
    </xf>
    <xf numFmtId="2" fontId="22" fillId="0" borderId="0" xfId="0" applyNumberFormat="1" applyFont="1" applyBorder="1" applyAlignment="1">
      <alignment horizontal="right" vertical="center" wrapText="1"/>
    </xf>
    <xf numFmtId="4" fontId="22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/>
    <xf numFmtId="49" fontId="5" fillId="0" borderId="0" xfId="0" applyNumberFormat="1" applyFont="1" applyFill="1" applyAlignment="1" applyProtection="1">
      <alignment horizontal="left" vertical="top"/>
    </xf>
    <xf numFmtId="49" fontId="10" fillId="0" borderId="11" xfId="0" applyNumberFormat="1" applyFont="1" applyBorder="1" applyAlignment="1" applyProtection="1">
      <alignment horizontal="left" vertical="top"/>
    </xf>
    <xf numFmtId="169" fontId="5" fillId="0" borderId="0" xfId="0" applyNumberFormat="1" applyFont="1" applyBorder="1"/>
    <xf numFmtId="169" fontId="10" fillId="0" borderId="11" xfId="0" applyNumberFormat="1" applyFont="1" applyBorder="1"/>
    <xf numFmtId="169" fontId="5" fillId="0" borderId="0" xfId="0" applyNumberFormat="1" applyFont="1" applyBorder="1" applyAlignment="1"/>
    <xf numFmtId="169" fontId="10" fillId="0" borderId="0" xfId="0" applyNumberFormat="1" applyFont="1" applyBorder="1"/>
    <xf numFmtId="169" fontId="2" fillId="0" borderId="0" xfId="0" applyNumberFormat="1" applyFont="1" applyBorder="1" applyAlignment="1">
      <alignment wrapText="1"/>
    </xf>
    <xf numFmtId="169" fontId="4" fillId="0" borderId="11" xfId="0" applyNumberFormat="1" applyFont="1" applyBorder="1" applyAlignment="1">
      <alignment wrapText="1"/>
    </xf>
    <xf numFmtId="169" fontId="5" fillId="0" borderId="0" xfId="0" applyNumberFormat="1" applyFont="1" applyFill="1" applyBorder="1"/>
    <xf numFmtId="169" fontId="10" fillId="0" borderId="0" xfId="0" applyNumberFormat="1" applyFont="1" applyFill="1" applyBorder="1"/>
    <xf numFmtId="169" fontId="4" fillId="0" borderId="0" xfId="0" applyNumberFormat="1" applyFont="1" applyFill="1" applyBorder="1"/>
    <xf numFmtId="49" fontId="5" fillId="0" borderId="11" xfId="0" applyNumberFormat="1" applyFont="1" applyBorder="1" applyAlignment="1" applyProtection="1">
      <alignment horizontal="left" vertical="top"/>
    </xf>
    <xf numFmtId="49" fontId="5" fillId="0" borderId="11" xfId="0" applyNumberFormat="1" applyFont="1" applyFill="1" applyBorder="1" applyAlignment="1" applyProtection="1">
      <alignment horizontal="left" vertical="top"/>
    </xf>
    <xf numFmtId="0" fontId="8" fillId="0" borderId="0" xfId="3" applyFont="1" applyAlignment="1" applyProtection="1">
      <alignment horizontal="center"/>
    </xf>
    <xf numFmtId="2" fontId="9" fillId="0" borderId="4" xfId="5" applyNumberFormat="1" applyFont="1" applyFill="1" applyBorder="1" applyAlignment="1" applyProtection="1">
      <alignment horizontal="left" vertical="center" indent="1"/>
    </xf>
    <xf numFmtId="2" fontId="10" fillId="0" borderId="0" xfId="5" applyNumberFormat="1" applyFont="1" applyFill="1" applyBorder="1" applyAlignment="1" applyProtection="1">
      <alignment vertical="center"/>
    </xf>
    <xf numFmtId="4" fontId="5" fillId="0" borderId="0" xfId="5" applyNumberFormat="1" applyFont="1" applyFill="1" applyBorder="1" applyAlignment="1" applyProtection="1">
      <alignment vertical="center"/>
    </xf>
    <xf numFmtId="4" fontId="10" fillId="0" borderId="0" xfId="5" applyNumberFormat="1" applyFont="1" applyFill="1" applyBorder="1" applyAlignment="1" applyProtection="1">
      <alignment horizontal="right" vertical="center"/>
    </xf>
    <xf numFmtId="0" fontId="14" fillId="0" borderId="0" xfId="3" applyFont="1" applyFill="1" applyAlignment="1" applyProtection="1">
      <alignment horizontal="center"/>
    </xf>
    <xf numFmtId="2" fontId="11" fillId="0" borderId="4" xfId="5" applyNumberFormat="1" applyFont="1" applyFill="1" applyBorder="1" applyAlignment="1" applyProtection="1">
      <alignment horizontal="left" vertical="center" indent="1"/>
    </xf>
    <xf numFmtId="4" fontId="11" fillId="0" borderId="7" xfId="5" applyNumberFormat="1" applyFont="1" applyFill="1" applyBorder="1" applyAlignment="1" applyProtection="1">
      <alignment vertical="center"/>
    </xf>
    <xf numFmtId="0" fontId="15" fillId="0" borderId="0" xfId="3" applyFont="1" applyFill="1" applyAlignment="1" applyProtection="1">
      <alignment horizontal="right"/>
    </xf>
    <xf numFmtId="4" fontId="15" fillId="0" borderId="0" xfId="3" applyNumberFormat="1" applyFont="1" applyFill="1" applyAlignment="1" applyProtection="1">
      <alignment horizontal="right" indent="1"/>
    </xf>
    <xf numFmtId="9" fontId="9" fillId="2" borderId="3" xfId="5" applyNumberFormat="1" applyFont="1" applyFill="1" applyBorder="1" applyAlignment="1" applyProtection="1">
      <alignment horizontal="center" vertical="center"/>
      <protection locked="0"/>
    </xf>
    <xf numFmtId="168" fontId="15" fillId="2" borderId="0" xfId="3" quotePrefix="1" applyNumberFormat="1" applyFont="1" applyFill="1" applyAlignment="1" applyProtection="1">
      <alignment horizontal="right" indent="1"/>
      <protection locked="0"/>
    </xf>
    <xf numFmtId="4" fontId="15" fillId="2" borderId="0" xfId="3" applyNumberFormat="1" applyFont="1" applyFill="1" applyAlignment="1" applyProtection="1">
      <alignment horizontal="right" indent="1"/>
      <protection locked="0"/>
    </xf>
    <xf numFmtId="0" fontId="15" fillId="2" borderId="0" xfId="3" applyFont="1" applyFill="1" applyProtection="1">
      <protection locked="0"/>
    </xf>
    <xf numFmtId="4" fontId="15" fillId="2" borderId="0" xfId="3" applyNumberFormat="1" applyFont="1" applyFill="1" applyProtection="1">
      <protection locked="0"/>
    </xf>
    <xf numFmtId="0" fontId="16" fillId="2" borderId="0" xfId="3" applyFont="1" applyFill="1" applyProtection="1">
      <protection locked="0"/>
    </xf>
    <xf numFmtId="0" fontId="12" fillId="0" borderId="0" xfId="4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5" fillId="0" borderId="0" xfId="0" applyFont="1" applyProtection="1"/>
    <xf numFmtId="167" fontId="5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5" fillId="0" borderId="0" xfId="3" applyFont="1" applyProtection="1"/>
    <xf numFmtId="167" fontId="5" fillId="0" borderId="0" xfId="3" applyNumberFormat="1" applyFont="1" applyProtection="1"/>
    <xf numFmtId="4" fontId="5" fillId="0" borderId="0" xfId="3" applyNumberFormat="1" applyFont="1" applyFill="1" applyBorder="1" applyAlignment="1" applyProtection="1"/>
    <xf numFmtId="0" fontId="8" fillId="0" borderId="0" xfId="0" applyFont="1" applyProtection="1"/>
    <xf numFmtId="49" fontId="9" fillId="0" borderId="3" xfId="3" applyNumberFormat="1" applyFont="1" applyBorder="1" applyAlignment="1" applyProtection="1">
      <alignment horizontal="center"/>
    </xf>
    <xf numFmtId="49" fontId="9" fillId="0" borderId="3" xfId="3" applyNumberFormat="1" applyFont="1" applyBorder="1" applyAlignment="1" applyProtection="1">
      <alignment horizontal="left"/>
    </xf>
    <xf numFmtId="49" fontId="9" fillId="0" borderId="3" xfId="0" applyNumberFormat="1" applyFont="1" applyBorder="1" applyAlignment="1" applyProtection="1">
      <alignment horizontal="center"/>
    </xf>
    <xf numFmtId="49" fontId="9" fillId="0" borderId="3" xfId="0" applyNumberFormat="1" applyFont="1" applyBorder="1" applyAlignment="1" applyProtection="1">
      <alignment horizontal="left" indent="1"/>
    </xf>
    <xf numFmtId="0" fontId="9" fillId="0" borderId="3" xfId="3" applyFont="1" applyBorder="1" applyAlignment="1" applyProtection="1">
      <alignment horizontal="center"/>
    </xf>
    <xf numFmtId="0" fontId="9" fillId="0" borderId="3" xfId="3" applyFont="1" applyBorder="1" applyAlignment="1" applyProtection="1">
      <alignment horizontal="left" indent="1"/>
    </xf>
    <xf numFmtId="0" fontId="5" fillId="0" borderId="0" xfId="3" applyFont="1" applyAlignment="1" applyProtection="1">
      <alignment horizontal="center"/>
    </xf>
    <xf numFmtId="0" fontId="14" fillId="0" borderId="0" xfId="0" applyFont="1" applyProtection="1"/>
    <xf numFmtId="0" fontId="14" fillId="0" borderId="0" xfId="0" applyFont="1" applyAlignment="1" applyProtection="1">
      <alignment horizontal="center"/>
    </xf>
    <xf numFmtId="0" fontId="16" fillId="0" borderId="0" xfId="3" applyFont="1" applyFill="1" applyProtection="1"/>
    <xf numFmtId="167" fontId="15" fillId="0" borderId="0" xfId="3" applyNumberFormat="1" applyFont="1" applyFill="1" applyProtection="1"/>
    <xf numFmtId="0" fontId="5" fillId="0" borderId="0" xfId="0" applyFont="1" applyFill="1" applyAlignment="1" applyProtection="1">
      <alignment horizontal="center"/>
    </xf>
    <xf numFmtId="49" fontId="9" fillId="0" borderId="11" xfId="0" applyNumberFormat="1" applyFont="1" applyBorder="1" applyAlignment="1" applyProtection="1">
      <alignment horizontal="center" vertical="center"/>
    </xf>
    <xf numFmtId="0" fontId="9" fillId="0" borderId="11" xfId="0" applyNumberFormat="1" applyFont="1" applyBorder="1" applyAlignment="1" applyProtection="1"/>
    <xf numFmtId="0" fontId="9" fillId="0" borderId="0" xfId="0" applyNumberFormat="1" applyFont="1" applyAlignment="1" applyProtection="1">
      <alignment horizontal="left"/>
    </xf>
    <xf numFmtId="0" fontId="9" fillId="0" borderId="0" xfId="0" applyNumberFormat="1" applyFont="1" applyAlignment="1" applyProtection="1"/>
    <xf numFmtId="169" fontId="9" fillId="0" borderId="0" xfId="0" applyNumberFormat="1" applyFont="1" applyAlignment="1" applyProtection="1">
      <alignment horizontal="right"/>
    </xf>
    <xf numFmtId="0" fontId="8" fillId="0" borderId="0" xfId="0" applyFont="1" applyAlignment="1" applyProtection="1">
      <alignment horizontal="left" vertical="top"/>
    </xf>
    <xf numFmtId="49" fontId="10" fillId="0" borderId="0" xfId="0" applyNumberFormat="1" applyFont="1" applyAlignment="1" applyProtection="1">
      <alignment horizontal="center" vertical="top"/>
    </xf>
    <xf numFmtId="0" fontId="10" fillId="0" borderId="0" xfId="0" applyFont="1" applyAlignment="1" applyProtection="1">
      <alignment horizontal="left" vertical="top" wrapText="1"/>
    </xf>
    <xf numFmtId="49" fontId="10" fillId="0" borderId="0" xfId="0" applyNumberFormat="1" applyFont="1" applyAlignment="1" applyProtection="1">
      <alignment horizontal="left" vertical="top"/>
    </xf>
    <xf numFmtId="4" fontId="10" fillId="0" borderId="0" xfId="0" applyNumberFormat="1" applyFont="1" applyAlignment="1" applyProtection="1">
      <alignment horizontal="right" vertical="top" wrapText="1"/>
    </xf>
    <xf numFmtId="0" fontId="10" fillId="0" borderId="0" xfId="0" applyNumberFormat="1" applyFont="1" applyAlignment="1" applyProtection="1">
      <alignment horizontal="right" vertical="top"/>
    </xf>
    <xf numFmtId="169" fontId="10" fillId="0" borderId="0" xfId="0" applyNumberFormat="1" applyFont="1" applyAlignment="1" applyProtection="1">
      <alignment horizontal="right" vertical="top" wrapText="1"/>
    </xf>
    <xf numFmtId="0" fontId="10" fillId="0" borderId="0" xfId="0" applyFont="1" applyAlignment="1" applyProtection="1">
      <alignment horizontal="center" vertical="top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NumberFormat="1" applyFont="1" applyFill="1" applyAlignment="1" applyProtection="1">
      <alignment horizontal="center" vertical="top"/>
    </xf>
    <xf numFmtId="169" fontId="5" fillId="0" borderId="0" xfId="0" applyNumberFormat="1" applyFont="1" applyFill="1" applyAlignment="1" applyProtection="1">
      <alignment horizontal="right" vertical="top"/>
    </xf>
    <xf numFmtId="0" fontId="10" fillId="0" borderId="0" xfId="0" applyNumberFormat="1" applyFont="1" applyFill="1" applyAlignment="1" applyProtection="1">
      <alignment horizontal="right" vertical="top"/>
    </xf>
    <xf numFmtId="169" fontId="10" fillId="0" borderId="0" xfId="0" applyNumberFormat="1" applyFont="1" applyFill="1" applyAlignment="1" applyProtection="1">
      <alignment horizontal="right" vertical="top" wrapText="1"/>
    </xf>
    <xf numFmtId="0" fontId="5" fillId="0" borderId="0" xfId="0" applyNumberFormat="1" applyFont="1" applyFill="1" applyAlignment="1" applyProtection="1">
      <alignment horizontal="right" vertical="top"/>
    </xf>
    <xf numFmtId="169" fontId="5" fillId="0" borderId="0" xfId="0" applyNumberFormat="1" applyFont="1" applyFill="1" applyAlignment="1" applyProtection="1">
      <alignment horizontal="right" vertical="top" wrapText="1"/>
    </xf>
    <xf numFmtId="0" fontId="5" fillId="0" borderId="0" xfId="0" applyFont="1" applyFill="1" applyAlignment="1" applyProtection="1">
      <alignment horizontal="left" vertical="top"/>
    </xf>
    <xf numFmtId="3" fontId="5" fillId="0" borderId="0" xfId="0" applyNumberFormat="1" applyFont="1" applyFill="1" applyAlignment="1" applyProtection="1">
      <alignment horizontal="right" vertical="top" wrapText="1"/>
    </xf>
    <xf numFmtId="164" fontId="10" fillId="0" borderId="11" xfId="0" applyNumberFormat="1" applyFont="1" applyFill="1" applyBorder="1" applyAlignment="1" applyProtection="1">
      <alignment horizontal="left" vertical="top"/>
    </xf>
    <xf numFmtId="0" fontId="5" fillId="0" borderId="11" xfId="0" applyNumberFormat="1" applyFont="1" applyFill="1" applyBorder="1" applyAlignment="1" applyProtection="1">
      <alignment horizontal="center" vertical="top"/>
    </xf>
    <xf numFmtId="169" fontId="10" fillId="0" borderId="11" xfId="0" applyNumberFormat="1" applyFont="1" applyFill="1" applyBorder="1" applyAlignment="1" applyProtection="1">
      <alignment horizontal="right" vertical="top" wrapText="1"/>
    </xf>
    <xf numFmtId="164" fontId="10" fillId="0" borderId="0" xfId="0" applyNumberFormat="1" applyFont="1" applyFill="1" applyAlignment="1" applyProtection="1">
      <alignment horizontal="left" vertical="top"/>
    </xf>
    <xf numFmtId="49" fontId="10" fillId="0" borderId="11" xfId="0" applyNumberFormat="1" applyFont="1" applyFill="1" applyBorder="1" applyAlignment="1" applyProtection="1">
      <alignment horizontal="center" vertical="top"/>
    </xf>
    <xf numFmtId="49" fontId="5" fillId="0" borderId="0" xfId="0" applyNumberFormat="1" applyFont="1" applyFill="1" applyAlignment="1" applyProtection="1">
      <alignment horizontal="left"/>
    </xf>
    <xf numFmtId="4" fontId="5" fillId="0" borderId="0" xfId="0" applyNumberFormat="1" applyFont="1" applyFill="1" applyAlignment="1" applyProtection="1">
      <alignment horizontal="right" wrapText="1"/>
    </xf>
    <xf numFmtId="169" fontId="5" fillId="0" borderId="0" xfId="0" applyNumberFormat="1" applyFont="1" applyFill="1" applyAlignment="1" applyProtection="1">
      <alignment horizontal="right" wrapText="1"/>
    </xf>
    <xf numFmtId="49" fontId="10" fillId="0" borderId="11" xfId="0" applyNumberFormat="1" applyFont="1" applyFill="1" applyBorder="1" applyAlignment="1" applyProtection="1">
      <alignment horizontal="left" vertical="top"/>
    </xf>
    <xf numFmtId="164" fontId="10" fillId="0" borderId="11" xfId="0" applyNumberFormat="1" applyFont="1" applyFill="1" applyBorder="1" applyAlignment="1" applyProtection="1">
      <alignment horizontal="right" vertical="top"/>
    </xf>
    <xf numFmtId="0" fontId="10" fillId="0" borderId="11" xfId="0" applyNumberFormat="1" applyFont="1" applyFill="1" applyBorder="1" applyAlignment="1" applyProtection="1">
      <alignment horizontal="center" vertical="top"/>
    </xf>
    <xf numFmtId="164" fontId="10" fillId="0" borderId="0" xfId="0" applyNumberFormat="1" applyFont="1" applyFill="1" applyAlignment="1" applyProtection="1">
      <alignment horizontal="right" vertical="top"/>
    </xf>
    <xf numFmtId="9" fontId="5" fillId="0" borderId="0" xfId="1" applyFont="1" applyFill="1" applyAlignment="1" applyProtection="1">
      <alignment horizontal="right" vertical="top" wrapText="1"/>
    </xf>
    <xf numFmtId="0" fontId="10" fillId="0" borderId="11" xfId="0" applyFont="1" applyFill="1" applyBorder="1" applyAlignment="1" applyProtection="1">
      <alignment horizontal="center" vertical="top" wrapText="1"/>
    </xf>
    <xf numFmtId="49" fontId="5" fillId="0" borderId="0" xfId="0" applyNumberFormat="1" applyFont="1" applyFill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/>
    </xf>
    <xf numFmtId="4" fontId="5" fillId="0" borderId="0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horizontal="right" vertical="top"/>
    </xf>
    <xf numFmtId="169" fontId="10" fillId="0" borderId="0" xfId="0" applyNumberFormat="1" applyFont="1" applyFill="1" applyBorder="1" applyAlignment="1" applyProtection="1">
      <alignment horizontal="right" vertical="top"/>
    </xf>
    <xf numFmtId="0" fontId="5" fillId="0" borderId="0" xfId="0" applyFont="1" applyFill="1" applyBorder="1" applyAlignment="1" applyProtection="1">
      <alignment horizontal="center" vertical="top"/>
    </xf>
    <xf numFmtId="49" fontId="15" fillId="0" borderId="0" xfId="0" applyNumberFormat="1" applyFont="1" applyFill="1" applyAlignment="1" applyProtection="1">
      <alignment horizontal="center" vertical="top"/>
    </xf>
    <xf numFmtId="0" fontId="16" fillId="0" borderId="7" xfId="0" applyFont="1" applyFill="1" applyBorder="1" applyAlignment="1" applyProtection="1">
      <alignment horizontal="left" vertical="top" wrapText="1"/>
    </xf>
    <xf numFmtId="165" fontId="16" fillId="0" borderId="7" xfId="0" applyNumberFormat="1" applyFont="1" applyFill="1" applyBorder="1" applyAlignment="1" applyProtection="1">
      <alignment horizontal="left" vertical="top"/>
    </xf>
    <xf numFmtId="4" fontId="15" fillId="0" borderId="7" xfId="0" applyNumberFormat="1" applyFont="1" applyFill="1" applyBorder="1" applyAlignment="1" applyProtection="1">
      <alignment horizontal="right" vertical="top" wrapText="1"/>
    </xf>
    <xf numFmtId="0" fontId="15" fillId="0" borderId="7" xfId="0" applyNumberFormat="1" applyFont="1" applyFill="1" applyBorder="1" applyAlignment="1" applyProtection="1">
      <alignment horizontal="right" vertical="top"/>
    </xf>
    <xf numFmtId="169" fontId="16" fillId="0" borderId="7" xfId="0" applyNumberFormat="1" applyFont="1" applyFill="1" applyBorder="1" applyAlignment="1" applyProtection="1">
      <alignment horizontal="right" vertical="top" wrapText="1"/>
    </xf>
    <xf numFmtId="0" fontId="15" fillId="0" borderId="0" xfId="0" applyFont="1" applyFill="1" applyAlignment="1" applyProtection="1">
      <alignment horizontal="center" vertical="top"/>
    </xf>
    <xf numFmtId="165" fontId="10" fillId="0" borderId="0" xfId="0" applyNumberFormat="1" applyFont="1" applyFill="1" applyAlignment="1" applyProtection="1">
      <alignment horizontal="left" vertical="top"/>
    </xf>
    <xf numFmtId="49" fontId="5" fillId="0" borderId="0" xfId="0" applyNumberFormat="1" applyFont="1" applyAlignment="1" applyProtection="1">
      <alignment horizontal="center" vertical="top"/>
    </xf>
    <xf numFmtId="0" fontId="5" fillId="0" borderId="0" xfId="0" applyFont="1" applyAlignment="1" applyProtection="1">
      <alignment horizontal="left" vertical="top" wrapText="1"/>
    </xf>
    <xf numFmtId="0" fontId="5" fillId="0" borderId="0" xfId="0" applyNumberFormat="1" applyFont="1" applyAlignment="1" applyProtection="1">
      <alignment horizontal="left" vertical="top"/>
    </xf>
    <xf numFmtId="4" fontId="5" fillId="0" borderId="0" xfId="0" applyNumberFormat="1" applyFont="1" applyAlignment="1" applyProtection="1">
      <alignment horizontal="right" vertical="top" wrapText="1"/>
    </xf>
    <xf numFmtId="0" fontId="5" fillId="0" borderId="0" xfId="0" applyNumberFormat="1" applyFont="1" applyAlignment="1" applyProtection="1">
      <alignment horizontal="right" vertical="top"/>
    </xf>
    <xf numFmtId="169" fontId="5" fillId="0" borderId="0" xfId="0" applyNumberFormat="1" applyFont="1" applyAlignment="1" applyProtection="1">
      <alignment horizontal="right" vertical="top" wrapText="1"/>
    </xf>
    <xf numFmtId="0" fontId="5" fillId="0" borderId="0" xfId="0" applyFont="1" applyAlignment="1" applyProtection="1">
      <alignment horizontal="center" vertical="top"/>
    </xf>
    <xf numFmtId="2" fontId="5" fillId="2" borderId="0" xfId="0" applyNumberFormat="1" applyFont="1" applyFill="1" applyAlignment="1" applyProtection="1">
      <alignment horizontal="right" vertical="top"/>
      <protection locked="0"/>
    </xf>
    <xf numFmtId="2" fontId="5" fillId="2" borderId="0" xfId="0" applyNumberFormat="1" applyFont="1" applyFill="1" applyAlignment="1" applyProtection="1">
      <alignment horizontal="right"/>
      <protection locked="0"/>
    </xf>
    <xf numFmtId="49" fontId="9" fillId="0" borderId="11" xfId="0" applyNumberFormat="1" applyFont="1" applyBorder="1" applyAlignment="1" applyProtection="1">
      <alignment horizontal="center" vertical="top"/>
    </xf>
    <xf numFmtId="49" fontId="9" fillId="0" borderId="11" xfId="0" applyNumberFormat="1" applyFont="1" applyBorder="1" applyAlignment="1" applyProtection="1">
      <alignment vertical="center" wrapText="1"/>
    </xf>
    <xf numFmtId="49" fontId="10" fillId="0" borderId="0" xfId="0" applyNumberFormat="1" applyFont="1" applyAlignment="1" applyProtection="1">
      <alignment horizontal="left" vertical="center" wrapText="1"/>
    </xf>
    <xf numFmtId="49" fontId="10" fillId="0" borderId="0" xfId="0" applyNumberFormat="1" applyFont="1" applyAlignment="1" applyProtection="1">
      <alignment vertical="center" wrapText="1"/>
    </xf>
    <xf numFmtId="0" fontId="10" fillId="0" borderId="0" xfId="0" applyNumberFormat="1" applyFont="1" applyAlignment="1" applyProtection="1">
      <alignment vertical="center" wrapText="1"/>
    </xf>
    <xf numFmtId="169" fontId="10" fillId="0" borderId="0" xfId="0" applyNumberFormat="1" applyFont="1" applyAlignment="1" applyProtection="1">
      <alignment vertical="center" wrapText="1"/>
    </xf>
    <xf numFmtId="0" fontId="10" fillId="0" borderId="11" xfId="0" applyFont="1" applyBorder="1" applyAlignment="1" applyProtection="1">
      <alignment horizontal="left" vertical="top" wrapText="1"/>
    </xf>
    <xf numFmtId="49" fontId="5" fillId="0" borderId="0" xfId="0" applyNumberFormat="1" applyFont="1" applyAlignment="1" applyProtection="1">
      <alignment horizontal="left" vertical="top"/>
    </xf>
    <xf numFmtId="169" fontId="5" fillId="0" borderId="0" xfId="0" applyNumberFormat="1" applyFont="1" applyFill="1" applyAlignment="1" applyProtection="1">
      <alignment horizontal="center" vertical="top"/>
    </xf>
    <xf numFmtId="0" fontId="5" fillId="0" borderId="0" xfId="0" applyNumberFormat="1" applyFont="1" applyAlignment="1" applyProtection="1">
      <alignment horizontal="center" vertical="top"/>
    </xf>
    <xf numFmtId="49" fontId="5" fillId="0" borderId="0" xfId="0" applyNumberFormat="1" applyFont="1" applyBorder="1" applyAlignment="1" applyProtection="1">
      <alignment horizontal="center" vertical="top"/>
    </xf>
    <xf numFmtId="0" fontId="18" fillId="0" borderId="0" xfId="0" applyFont="1" applyFill="1" applyBorder="1" applyAlignment="1" applyProtection="1">
      <alignment horizontal="left" vertical="top" wrapText="1"/>
    </xf>
    <xf numFmtId="0" fontId="18" fillId="0" borderId="0" xfId="0" applyFont="1" applyBorder="1" applyAlignment="1" applyProtection="1">
      <alignment horizontal="left" vertical="top" wrapText="1"/>
    </xf>
    <xf numFmtId="3" fontId="18" fillId="0" borderId="0" xfId="0" applyNumberFormat="1" applyFont="1" applyFill="1" applyBorder="1" applyAlignment="1" applyProtection="1">
      <alignment horizontal="right" vertical="top" wrapText="1"/>
    </xf>
    <xf numFmtId="169" fontId="5" fillId="0" borderId="0" xfId="0" applyNumberFormat="1" applyFont="1" applyFill="1" applyBorder="1" applyAlignment="1" applyProtection="1">
      <alignment horizontal="right" vertical="top" wrapText="1"/>
    </xf>
    <xf numFmtId="4" fontId="18" fillId="0" borderId="0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Border="1" applyAlignment="1" applyProtection="1">
      <alignment horizontal="right" vertical="top"/>
    </xf>
    <xf numFmtId="166" fontId="10" fillId="0" borderId="11" xfId="0" applyNumberFormat="1" applyFont="1" applyBorder="1" applyAlignment="1" applyProtection="1">
      <alignment horizontal="left" vertical="top"/>
    </xf>
    <xf numFmtId="4" fontId="5" fillId="0" borderId="11" xfId="0" applyNumberFormat="1" applyFont="1" applyBorder="1" applyAlignment="1" applyProtection="1">
      <alignment horizontal="right" vertical="top" wrapText="1"/>
    </xf>
    <xf numFmtId="0" fontId="5" fillId="0" borderId="11" xfId="0" applyNumberFormat="1" applyFont="1" applyBorder="1" applyAlignment="1" applyProtection="1">
      <alignment horizontal="right" vertical="top"/>
    </xf>
    <xf numFmtId="169" fontId="10" fillId="0" borderId="11" xfId="0" applyNumberFormat="1" applyFont="1" applyFill="1" applyBorder="1" applyAlignment="1" applyProtection="1">
      <alignment horizontal="right" vertical="top"/>
    </xf>
    <xf numFmtId="0" fontId="5" fillId="0" borderId="0" xfId="0" applyFont="1" applyFill="1" applyBorder="1" applyAlignment="1" applyProtection="1">
      <alignment horizontal="left" vertical="top" wrapText="1"/>
    </xf>
    <xf numFmtId="49" fontId="5" fillId="0" borderId="0" xfId="0" applyNumberFormat="1" applyFont="1" applyFill="1" applyBorder="1" applyAlignment="1" applyProtection="1">
      <alignment horizontal="left" vertical="top"/>
    </xf>
    <xf numFmtId="49" fontId="5" fillId="0" borderId="0" xfId="0" applyNumberFormat="1" applyFont="1" applyBorder="1" applyAlignment="1" applyProtection="1">
      <alignment horizontal="left" vertical="top"/>
    </xf>
    <xf numFmtId="0" fontId="19" fillId="0" borderId="0" xfId="0" applyFont="1" applyFill="1" applyBorder="1" applyAlignment="1" applyProtection="1">
      <alignment horizontal="left" wrapText="1"/>
    </xf>
    <xf numFmtId="0" fontId="18" fillId="0" borderId="0" xfId="0" applyFont="1" applyBorder="1" applyAlignment="1" applyProtection="1">
      <alignment vertical="top" wrapText="1"/>
    </xf>
    <xf numFmtId="4" fontId="5" fillId="0" borderId="0" xfId="0" applyNumberFormat="1" applyFont="1" applyBorder="1" applyAlignment="1" applyProtection="1">
      <alignment horizontal="right" vertical="top" wrapText="1"/>
    </xf>
    <xf numFmtId="3" fontId="5" fillId="0" borderId="0" xfId="0" applyNumberFormat="1" applyFont="1" applyBorder="1" applyAlignment="1" applyProtection="1">
      <alignment horizontal="right" vertical="top" wrapText="1"/>
    </xf>
    <xf numFmtId="0" fontId="5" fillId="0" borderId="0" xfId="2" applyFont="1" applyFill="1" applyBorder="1" applyAlignment="1" applyProtection="1">
      <alignment horizontal="left" vertical="top"/>
    </xf>
    <xf numFmtId="3" fontId="5" fillId="0" borderId="0" xfId="0" applyNumberFormat="1" applyFont="1" applyAlignment="1" applyProtection="1">
      <alignment horizontal="right" vertical="top" wrapText="1"/>
    </xf>
    <xf numFmtId="0" fontId="20" fillId="0" borderId="11" xfId="0" applyFont="1" applyFill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horizontal="left" vertical="center" wrapText="1"/>
    </xf>
    <xf numFmtId="169" fontId="10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Protection="1"/>
    <xf numFmtId="0" fontId="16" fillId="0" borderId="0" xfId="0" applyFont="1" applyFill="1" applyBorder="1" applyAlignment="1" applyProtection="1">
      <alignment horizontal="left" vertical="center" wrapText="1"/>
    </xf>
    <xf numFmtId="49" fontId="15" fillId="0" borderId="0" xfId="0" applyNumberFormat="1" applyFont="1" applyFill="1" applyBorder="1" applyAlignment="1" applyProtection="1">
      <alignment horizontal="left" vertical="top"/>
    </xf>
    <xf numFmtId="4" fontId="15" fillId="0" borderId="0" xfId="0" applyNumberFormat="1" applyFont="1" applyFill="1" applyBorder="1" applyAlignment="1" applyProtection="1">
      <alignment horizontal="right" vertical="top" wrapText="1"/>
    </xf>
    <xf numFmtId="0" fontId="15" fillId="0" borderId="0" xfId="0" applyNumberFormat="1" applyFont="1" applyFill="1" applyBorder="1" applyAlignment="1" applyProtection="1">
      <alignment horizontal="right" vertical="top"/>
    </xf>
    <xf numFmtId="169" fontId="16" fillId="0" borderId="0" xfId="0" applyNumberFormat="1" applyFont="1" applyFill="1" applyBorder="1" applyAlignment="1" applyProtection="1">
      <alignment horizontal="right" vertical="center"/>
    </xf>
    <xf numFmtId="2" fontId="5" fillId="2" borderId="0" xfId="0" applyNumberFormat="1" applyFont="1" applyFill="1" applyBorder="1" applyAlignment="1" applyProtection="1">
      <alignment horizontal="right" vertical="top"/>
      <protection locked="0"/>
    </xf>
    <xf numFmtId="2" fontId="5" fillId="0" borderId="0" xfId="0" applyNumberFormat="1" applyFont="1" applyAlignment="1" applyProtection="1">
      <alignment horizontal="right" vertical="top"/>
    </xf>
    <xf numFmtId="166" fontId="10" fillId="0" borderId="0" xfId="0" applyNumberFormat="1" applyFont="1" applyAlignment="1" applyProtection="1">
      <alignment horizontal="right" vertical="top"/>
    </xf>
    <xf numFmtId="166" fontId="5" fillId="0" borderId="0" xfId="0" applyNumberFormat="1" applyFont="1" applyAlignment="1" applyProtection="1">
      <alignment horizontal="right" vertical="top"/>
    </xf>
    <xf numFmtId="166" fontId="5" fillId="0" borderId="0" xfId="0" applyNumberFormat="1" applyFont="1" applyBorder="1" applyAlignment="1" applyProtection="1">
      <alignment horizontal="right" vertical="top"/>
    </xf>
    <xf numFmtId="166" fontId="5" fillId="0" borderId="11" xfId="0" applyNumberFormat="1" applyFont="1" applyBorder="1" applyAlignment="1" applyProtection="1">
      <alignment horizontal="right" vertical="top"/>
    </xf>
    <xf numFmtId="166" fontId="5" fillId="0" borderId="0" xfId="0" applyNumberFormat="1" applyFont="1" applyFill="1" applyBorder="1" applyAlignment="1" applyProtection="1">
      <alignment horizontal="right" vertical="top"/>
    </xf>
    <xf numFmtId="166" fontId="10" fillId="0" borderId="0" xfId="0" applyNumberFormat="1" applyFont="1" applyFill="1" applyAlignment="1" applyProtection="1">
      <alignment horizontal="right" vertical="top"/>
    </xf>
    <xf numFmtId="166" fontId="5" fillId="0" borderId="0" xfId="0" applyNumberFormat="1" applyFont="1" applyFill="1" applyAlignment="1" applyProtection="1">
      <alignment horizontal="right" vertical="top"/>
    </xf>
    <xf numFmtId="0" fontId="18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Alignment="1" applyProtection="1">
      <alignment horizontal="right" vertical="top"/>
    </xf>
    <xf numFmtId="0" fontId="5" fillId="0" borderId="11" xfId="0" applyFont="1" applyFill="1" applyBorder="1" applyAlignment="1" applyProtection="1">
      <alignment horizontal="center" vertical="top"/>
    </xf>
    <xf numFmtId="0" fontId="10" fillId="0" borderId="0" xfId="0" applyFont="1" applyBorder="1" applyAlignment="1" applyProtection="1">
      <alignment horizontal="left" vertical="center" wrapText="1"/>
    </xf>
    <xf numFmtId="169" fontId="10" fillId="0" borderId="0" xfId="0" applyNumberFormat="1" applyFont="1" applyBorder="1" applyAlignment="1" applyProtection="1">
      <alignment horizontal="right" vertical="center"/>
    </xf>
    <xf numFmtId="0" fontId="5" fillId="0" borderId="0" xfId="0" applyFont="1" applyBorder="1" applyProtection="1"/>
    <xf numFmtId="49" fontId="15" fillId="0" borderId="0" xfId="0" applyNumberFormat="1" applyFont="1" applyFill="1" applyBorder="1" applyAlignment="1" applyProtection="1">
      <alignment horizontal="center" vertical="top"/>
    </xf>
    <xf numFmtId="0" fontId="16" fillId="0" borderId="7" xfId="0" applyFont="1" applyFill="1" applyBorder="1" applyAlignment="1" applyProtection="1">
      <alignment horizontal="left" vertical="center" wrapText="1"/>
    </xf>
    <xf numFmtId="49" fontId="15" fillId="0" borderId="7" xfId="0" applyNumberFormat="1" applyFont="1" applyFill="1" applyBorder="1" applyAlignment="1" applyProtection="1">
      <alignment horizontal="left" vertical="top"/>
    </xf>
    <xf numFmtId="166" fontId="15" fillId="0" borderId="7" xfId="0" applyNumberFormat="1" applyFont="1" applyFill="1" applyBorder="1" applyAlignment="1" applyProtection="1">
      <alignment horizontal="right" vertical="top"/>
    </xf>
    <xf numFmtId="169" fontId="16" fillId="0" borderId="7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Protection="1"/>
    <xf numFmtId="49" fontId="9" fillId="0" borderId="11" xfId="0" applyNumberFormat="1" applyFont="1" applyBorder="1" applyAlignment="1" applyProtection="1">
      <alignment horizontal="left" vertical="top"/>
    </xf>
    <xf numFmtId="49" fontId="10" fillId="0" borderId="11" xfId="0" applyNumberFormat="1" applyFont="1" applyBorder="1" applyAlignment="1" applyProtection="1">
      <alignment horizontal="center" vertical="top"/>
    </xf>
    <xf numFmtId="4" fontId="10" fillId="0" borderId="11" xfId="0" applyNumberFormat="1" applyFont="1" applyBorder="1" applyAlignment="1" applyProtection="1">
      <alignment horizontal="right" vertical="top" wrapText="1"/>
    </xf>
    <xf numFmtId="0" fontId="10" fillId="0" borderId="11" xfId="0" applyNumberFormat="1" applyFont="1" applyBorder="1" applyAlignment="1" applyProtection="1">
      <alignment horizontal="right" vertical="top"/>
    </xf>
    <xf numFmtId="0" fontId="18" fillId="0" borderId="0" xfId="0" applyFont="1" applyFill="1" applyBorder="1" applyAlignment="1" applyProtection="1">
      <alignment vertical="top" wrapText="1"/>
    </xf>
    <xf numFmtId="3" fontId="5" fillId="0" borderId="0" xfId="0" applyNumberFormat="1" applyFont="1" applyFill="1" applyBorder="1" applyAlignment="1" applyProtection="1">
      <alignment horizontal="right" vertical="top" wrapText="1"/>
    </xf>
    <xf numFmtId="166" fontId="10" fillId="0" borderId="11" xfId="0" applyNumberFormat="1" applyFont="1" applyFill="1" applyBorder="1" applyAlignment="1" applyProtection="1">
      <alignment horizontal="left" vertical="top"/>
    </xf>
    <xf numFmtId="4" fontId="10" fillId="0" borderId="11" xfId="0" applyNumberFormat="1" applyFont="1" applyFill="1" applyBorder="1" applyAlignment="1" applyProtection="1">
      <alignment horizontal="right" vertical="top" wrapText="1"/>
    </xf>
    <xf numFmtId="0" fontId="10" fillId="0" borderId="11" xfId="0" applyNumberFormat="1" applyFont="1" applyFill="1" applyBorder="1" applyAlignment="1" applyProtection="1">
      <alignment horizontal="right" vertical="top"/>
    </xf>
    <xf numFmtId="4" fontId="5" fillId="2" borderId="0" xfId="0" applyNumberFormat="1" applyFont="1" applyFill="1" applyBorder="1" applyProtection="1">
      <protection locked="0"/>
    </xf>
    <xf numFmtId="4" fontId="5" fillId="2" borderId="0" xfId="0" applyNumberFormat="1" applyFont="1" applyFill="1" applyBorder="1" applyAlignment="1" applyProtection="1">
      <protection locked="0"/>
    </xf>
    <xf numFmtId="2" fontId="2" fillId="2" borderId="0" xfId="0" applyNumberFormat="1" applyFont="1" applyFill="1" applyBorder="1" applyAlignment="1" applyProtection="1">
      <alignment wrapText="1"/>
      <protection locked="0"/>
    </xf>
    <xf numFmtId="169" fontId="9" fillId="0" borderId="2" xfId="5" applyNumberFormat="1" applyFont="1" applyFill="1" applyBorder="1" applyAlignment="1" applyProtection="1">
      <alignment horizontal="right" vertical="center"/>
    </xf>
    <xf numFmtId="169" fontId="11" fillId="0" borderId="2" xfId="5" applyNumberFormat="1" applyFont="1" applyFill="1" applyBorder="1" applyAlignment="1" applyProtection="1">
      <alignment horizontal="right" vertical="center"/>
    </xf>
    <xf numFmtId="169" fontId="9" fillId="0" borderId="3" xfId="5" applyNumberFormat="1" applyFont="1" applyBorder="1" applyAlignment="1" applyProtection="1">
      <alignment horizontal="right" vertical="center"/>
    </xf>
    <xf numFmtId="169" fontId="11" fillId="0" borderId="10" xfId="5" applyNumberFormat="1" applyFont="1" applyFill="1" applyBorder="1" applyAlignment="1" applyProtection="1">
      <alignment horizontal="right" vertical="center"/>
    </xf>
    <xf numFmtId="0" fontId="5" fillId="2" borderId="0" xfId="0" applyFont="1" applyFill="1" applyProtection="1">
      <protection locked="0"/>
    </xf>
    <xf numFmtId="169" fontId="10" fillId="0" borderId="0" xfId="0" applyNumberFormat="1" applyFont="1" applyFill="1" applyBorder="1" applyAlignment="1">
      <alignment wrapText="1"/>
    </xf>
    <xf numFmtId="169" fontId="1" fillId="0" borderId="0" xfId="0" applyNumberFormat="1" applyFont="1" applyFill="1" applyBorder="1" applyAlignment="1">
      <alignment wrapText="1"/>
    </xf>
    <xf numFmtId="169" fontId="4" fillId="0" borderId="11" xfId="0" applyNumberFormat="1" applyFont="1" applyFill="1" applyBorder="1" applyAlignment="1">
      <alignment wrapText="1"/>
    </xf>
    <xf numFmtId="2" fontId="9" fillId="0" borderId="5" xfId="5" applyNumberFormat="1" applyFont="1" applyBorder="1" applyAlignment="1" applyProtection="1">
      <alignment horizontal="center" vertical="center" wrapText="1"/>
    </xf>
    <xf numFmtId="0" fontId="21" fillId="0" borderId="11" xfId="0" applyFont="1" applyBorder="1" applyAlignment="1">
      <alignment horizontal="left" wrapText="1"/>
    </xf>
  </cellXfs>
  <cellStyles count="8">
    <cellStyle name="Navadno" xfId="0" builtinId="0"/>
    <cellStyle name="Navadno 2 2" xfId="2"/>
    <cellStyle name="Navadno 5" xfId="3"/>
    <cellStyle name="Navadno_ČEBULARJEVA" xfId="7"/>
    <cellStyle name="Navadno_List1" xfId="4"/>
    <cellStyle name="Navadno_ZBIR 2" xfId="5"/>
    <cellStyle name="Odstotek" xfId="1" builtinId="5"/>
    <cellStyle name="Odstotek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view="pageBreakPreview" zoomScale="115" zoomScaleNormal="100" zoomScaleSheetLayoutView="115" workbookViewId="0">
      <selection activeCell="C6" sqref="C6"/>
    </sheetView>
  </sheetViews>
  <sheetFormatPr defaultRowHeight="12.75"/>
  <cols>
    <col min="1" max="1" width="3.5703125" style="140" customWidth="1"/>
    <col min="2" max="2" width="5" style="142" customWidth="1"/>
    <col min="3" max="3" width="45.5703125" style="140" bestFit="1" customWidth="1"/>
    <col min="4" max="4" width="10.5703125" style="140" customWidth="1"/>
    <col min="5" max="5" width="19.140625" style="140" customWidth="1"/>
    <col min="6" max="16384" width="9.140625" style="140"/>
  </cols>
  <sheetData>
    <row r="1" spans="2:6" ht="15">
      <c r="B1" s="139" t="s">
        <v>138</v>
      </c>
      <c r="E1" s="141"/>
    </row>
    <row r="2" spans="2:6" ht="15">
      <c r="C2" s="1" t="s">
        <v>146</v>
      </c>
      <c r="D2" s="143"/>
      <c r="E2" s="2"/>
      <c r="F2" s="3"/>
    </row>
    <row r="3" spans="2:6" ht="15">
      <c r="C3" s="4" t="s">
        <v>147</v>
      </c>
      <c r="D3" s="143"/>
      <c r="E3" s="2"/>
      <c r="F3" s="3"/>
    </row>
    <row r="4" spans="2:6" ht="15">
      <c r="C4" s="1"/>
      <c r="D4" s="143"/>
      <c r="E4" s="2"/>
      <c r="F4" s="3"/>
    </row>
    <row r="5" spans="2:6" ht="15.75">
      <c r="B5" s="52" t="s">
        <v>139</v>
      </c>
      <c r="D5" s="143"/>
      <c r="E5" s="5"/>
      <c r="F5" s="3"/>
    </row>
    <row r="6" spans="2:6" ht="18">
      <c r="C6" s="6" t="s">
        <v>148</v>
      </c>
      <c r="D6" s="143"/>
      <c r="E6" s="144"/>
      <c r="F6" s="143"/>
    </row>
    <row r="7" spans="2:6" ht="18">
      <c r="C7" s="6" t="s">
        <v>469</v>
      </c>
      <c r="D7" s="143"/>
      <c r="E7" s="144"/>
      <c r="F7" s="143"/>
    </row>
    <row r="8" spans="2:6">
      <c r="C8" s="7"/>
      <c r="D8" s="143"/>
      <c r="E8" s="144"/>
      <c r="F8" s="143"/>
    </row>
    <row r="9" spans="2:6">
      <c r="C9" s="7"/>
      <c r="D9" s="143"/>
      <c r="E9" s="144"/>
      <c r="F9" s="143"/>
    </row>
    <row r="10" spans="2:6" ht="20.25">
      <c r="C10" s="138" t="s">
        <v>477</v>
      </c>
      <c r="D10" s="145"/>
      <c r="E10" s="145"/>
      <c r="F10" s="143"/>
    </row>
    <row r="11" spans="2:6">
      <c r="C11" s="8"/>
      <c r="D11" s="9"/>
      <c r="E11" s="10"/>
      <c r="F11" s="11"/>
    </row>
    <row r="12" spans="2:6" ht="23.25">
      <c r="C12" s="12" t="s">
        <v>140</v>
      </c>
      <c r="D12" s="9"/>
      <c r="E12" s="10"/>
      <c r="F12" s="11"/>
    </row>
    <row r="13" spans="2:6" ht="18">
      <c r="C13" s="13"/>
      <c r="D13" s="9"/>
      <c r="E13" s="10"/>
      <c r="F13" s="11"/>
    </row>
    <row r="14" spans="2:6" s="146" customFormat="1" ht="16.5" thickBot="1">
      <c r="B14" s="299" t="s">
        <v>141</v>
      </c>
      <c r="C14" s="299"/>
      <c r="D14" s="39"/>
      <c r="E14" s="40" t="s">
        <v>142</v>
      </c>
      <c r="F14" s="41"/>
    </row>
    <row r="15" spans="2:6" s="146" customFormat="1" ht="16.5" thickTop="1">
      <c r="B15" s="53" t="str">
        <f>'I. Cesta'!A1</f>
        <v>I</v>
      </c>
      <c r="C15" s="42" t="str">
        <f>'I. Cesta'!B1</f>
        <v>CESTA</v>
      </c>
      <c r="D15" s="43"/>
      <c r="E15" s="44">
        <f>'I. Cesta'!F162</f>
        <v>0</v>
      </c>
      <c r="F15" s="41"/>
    </row>
    <row r="16" spans="2:6" s="146" customFormat="1" ht="15.75">
      <c r="B16" s="147" t="str">
        <f>'II. Met. kanal.'!A1</f>
        <v>II</v>
      </c>
      <c r="C16" s="148" t="str">
        <f>'II. Met. kanal.'!B1</f>
        <v xml:space="preserve">  METEORNA  KANALIZACIJA</v>
      </c>
      <c r="D16" s="87"/>
      <c r="E16" s="46">
        <f>'II. Met. kanal.'!F118</f>
        <v>0</v>
      </c>
      <c r="F16" s="41"/>
    </row>
    <row r="17" spans="1:6" s="146" customFormat="1" ht="15.75">
      <c r="B17" s="149" t="str">
        <f>'III. Fek. kanal.'!A1</f>
        <v>III</v>
      </c>
      <c r="C17" s="150" t="str">
        <f>'III. Fek. kanal.'!B1</f>
        <v>FEKALNA KANALIZACIJA</v>
      </c>
      <c r="D17" s="86"/>
      <c r="E17" s="45">
        <f>'III. Fek. kanal.'!F103</f>
        <v>0</v>
      </c>
      <c r="F17" s="41"/>
    </row>
    <row r="18" spans="1:6" s="146" customFormat="1" ht="15.75">
      <c r="B18" s="147" t="str">
        <f>'IV. Vodovod'!A1</f>
        <v>IV.</v>
      </c>
      <c r="C18" s="148" t="str">
        <f>'IV. Vodovod'!B1</f>
        <v xml:space="preserve">  VODOVOD</v>
      </c>
      <c r="D18" s="87"/>
      <c r="E18" s="46">
        <f>'IV. Vodovod'!F113</f>
        <v>0</v>
      </c>
      <c r="F18" s="41"/>
    </row>
    <row r="19" spans="1:6" s="146" customFormat="1" ht="15.75">
      <c r="B19" s="151" t="str">
        <f>'V. NN, JR'!A1</f>
        <v>V.</v>
      </c>
      <c r="C19" s="151" t="str">
        <f>'V. NN, JR'!B1</f>
        <v>NN RAZVOD in JAVNA RAZSVETLJAVA</v>
      </c>
      <c r="D19" s="87"/>
      <c r="E19" s="46">
        <f>'V. NN, JR'!F193</f>
        <v>0</v>
      </c>
      <c r="F19" s="41"/>
    </row>
    <row r="20" spans="1:6" s="146" customFormat="1" ht="15.75">
      <c r="B20" s="151" t="str">
        <f>'VI. TK'!A1</f>
        <v>VI.</v>
      </c>
      <c r="C20" s="152" t="str">
        <f>'VI. TK'!B1</f>
        <v>Zaščita in prestavitev TK omrežja</v>
      </c>
      <c r="D20" s="87"/>
      <c r="E20" s="46">
        <f>'VI. TK'!F158</f>
        <v>0</v>
      </c>
      <c r="F20" s="41"/>
    </row>
    <row r="21" spans="1:6">
      <c r="B21" s="153"/>
      <c r="C21" s="15"/>
      <c r="D21" s="14"/>
      <c r="E21" s="16"/>
      <c r="F21" s="14"/>
    </row>
    <row r="22" spans="1:6" ht="18">
      <c r="B22" s="54"/>
      <c r="C22" s="17" t="s">
        <v>143</v>
      </c>
      <c r="D22" s="18"/>
      <c r="E22" s="19">
        <f>SUM(E15:E21)</f>
        <v>0</v>
      </c>
      <c r="F22" s="14"/>
    </row>
    <row r="23" spans="1:6" ht="18">
      <c r="B23" s="54"/>
      <c r="C23" s="15"/>
      <c r="D23" s="14"/>
      <c r="E23" s="20"/>
      <c r="F23" s="21"/>
    </row>
    <row r="24" spans="1:6" s="146" customFormat="1" ht="15.75">
      <c r="B24" s="122"/>
      <c r="C24" s="123" t="s">
        <v>472</v>
      </c>
      <c r="D24" s="132"/>
      <c r="E24" s="291">
        <f>-E22*D24</f>
        <v>0</v>
      </c>
      <c r="F24" s="35"/>
    </row>
    <row r="25" spans="1:6" ht="14.25">
      <c r="B25" s="153"/>
      <c r="C25" s="124"/>
      <c r="D25" s="125"/>
      <c r="E25" s="126"/>
      <c r="F25" s="23"/>
    </row>
    <row r="26" spans="1:6" s="154" customFormat="1" ht="18">
      <c r="B26" s="127"/>
      <c r="C26" s="128" t="s">
        <v>143</v>
      </c>
      <c r="D26" s="129"/>
      <c r="E26" s="292">
        <f>E22+E24</f>
        <v>0</v>
      </c>
      <c r="F26" s="38"/>
    </row>
    <row r="27" spans="1:6" ht="14.25">
      <c r="B27" s="55"/>
      <c r="C27" s="15"/>
      <c r="D27" s="14"/>
      <c r="E27" s="21"/>
      <c r="F27" s="23"/>
    </row>
    <row r="28" spans="1:6" ht="15.75">
      <c r="A28" s="146"/>
      <c r="B28" s="56"/>
      <c r="C28" s="47" t="s">
        <v>144</v>
      </c>
      <c r="D28" s="48">
        <v>0.22</v>
      </c>
      <c r="E28" s="293">
        <f>E26*D28</f>
        <v>0</v>
      </c>
      <c r="F28" s="23"/>
    </row>
    <row r="29" spans="1:6" ht="15" thickBot="1">
      <c r="B29" s="55"/>
      <c r="C29" s="15"/>
      <c r="D29" s="14"/>
      <c r="E29" s="21"/>
      <c r="F29" s="23"/>
    </row>
    <row r="30" spans="1:6" ht="18.75" thickBot="1">
      <c r="A30" s="154"/>
      <c r="B30" s="155"/>
      <c r="C30" s="36" t="s">
        <v>145</v>
      </c>
      <c r="D30" s="37"/>
      <c r="E30" s="294">
        <f>SUM(E26:E28)</f>
        <v>0</v>
      </c>
      <c r="F30" s="27"/>
    </row>
    <row r="31" spans="1:6" ht="15">
      <c r="C31" s="156"/>
      <c r="D31" s="24"/>
      <c r="E31" s="157"/>
      <c r="F31" s="27"/>
    </row>
    <row r="32" spans="1:6" ht="14.25">
      <c r="B32" s="158"/>
      <c r="C32" s="130" t="s">
        <v>473</v>
      </c>
      <c r="D32" s="24"/>
      <c r="E32" s="133"/>
      <c r="F32" s="27"/>
    </row>
    <row r="33" spans="2:6" ht="14.25">
      <c r="B33" s="158"/>
      <c r="C33" s="25"/>
      <c r="D33" s="24"/>
      <c r="E33" s="26"/>
      <c r="F33" s="27"/>
    </row>
    <row r="34" spans="2:6" ht="14.25">
      <c r="B34" s="158"/>
      <c r="C34" s="130" t="s">
        <v>474</v>
      </c>
      <c r="D34" s="24"/>
      <c r="E34" s="134"/>
    </row>
    <row r="35" spans="2:6" ht="14.25">
      <c r="B35" s="158"/>
      <c r="C35" s="22"/>
      <c r="D35" s="24"/>
      <c r="E35" s="131"/>
    </row>
    <row r="36" spans="2:6" ht="14.25">
      <c r="B36" s="158"/>
      <c r="C36" s="22" t="s">
        <v>475</v>
      </c>
      <c r="D36" s="24"/>
      <c r="E36" s="131"/>
    </row>
    <row r="37" spans="2:6" ht="14.25">
      <c r="B37" s="158"/>
      <c r="C37" s="135"/>
      <c r="D37" s="136"/>
      <c r="E37" s="134"/>
    </row>
    <row r="38" spans="2:6" ht="15">
      <c r="B38" s="158"/>
      <c r="C38" s="137"/>
      <c r="D38" s="136"/>
      <c r="E38" s="134"/>
    </row>
    <row r="39" spans="2:6" ht="14.25">
      <c r="B39" s="158"/>
      <c r="C39" s="22"/>
      <c r="D39" s="24"/>
      <c r="E39" s="131"/>
    </row>
    <row r="40" spans="2:6" ht="14.25">
      <c r="B40" s="158"/>
      <c r="C40" s="22" t="s">
        <v>476</v>
      </c>
      <c r="D40" s="24"/>
      <c r="E40" s="131"/>
    </row>
    <row r="41" spans="2:6">
      <c r="C41" s="295"/>
      <c r="D41" s="295"/>
      <c r="E41" s="295"/>
    </row>
    <row r="42" spans="2:6">
      <c r="C42" s="295"/>
      <c r="D42" s="295"/>
      <c r="E42" s="295"/>
    </row>
    <row r="43" spans="2:6">
      <c r="C43" s="295"/>
      <c r="D43" s="295"/>
      <c r="E43" s="295"/>
    </row>
    <row r="44" spans="2:6">
      <c r="C44" s="295"/>
      <c r="D44" s="295"/>
      <c r="E44" s="295"/>
    </row>
  </sheetData>
  <sheetProtection password="E8FD" sheet="1" objects="1" scenarios="1"/>
  <mergeCells count="1">
    <mergeCell ref="B14:C14"/>
  </mergeCells>
  <pageMargins left="0.9055118110236221" right="0.51181102362204722" top="0.94488188976377963" bottom="0.94488188976377963" header="0.31496062992125984" footer="0.31496062992125984"/>
  <pageSetup paperSize="9" orientation="portrait" r:id="rId1"/>
  <headerFooter>
    <oddHeader>&amp;CIC Muta&amp;R&amp;A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48"/>
  <sheetViews>
    <sheetView view="pageBreakPreview" zoomScale="115" zoomScaleNormal="100" zoomScaleSheetLayoutView="115" workbookViewId="0">
      <selection activeCell="A2" sqref="A2"/>
    </sheetView>
  </sheetViews>
  <sheetFormatPr defaultRowHeight="12.75"/>
  <cols>
    <col min="1" max="1" width="86.85546875" style="89" bestFit="1" customWidth="1"/>
    <col min="2" max="8" width="9.140625" style="89"/>
    <col min="9" max="9" width="9" style="89" customWidth="1"/>
    <col min="10" max="15" width="9.140625" style="89" hidden="1" customWidth="1"/>
    <col min="16" max="264" width="9.140625" style="89"/>
    <col min="265" max="265" width="9" style="89" customWidth="1"/>
    <col min="266" max="271" width="0" style="89" hidden="1" customWidth="1"/>
    <col min="272" max="520" width="9.140625" style="89"/>
    <col min="521" max="521" width="9" style="89" customWidth="1"/>
    <col min="522" max="527" width="0" style="89" hidden="1" customWidth="1"/>
    <col min="528" max="776" width="9.140625" style="89"/>
    <col min="777" max="777" width="9" style="89" customWidth="1"/>
    <col min="778" max="783" width="0" style="89" hidden="1" customWidth="1"/>
    <col min="784" max="1032" width="9.140625" style="89"/>
    <col min="1033" max="1033" width="9" style="89" customWidth="1"/>
    <col min="1034" max="1039" width="0" style="89" hidden="1" customWidth="1"/>
    <col min="1040" max="1288" width="9.140625" style="89"/>
    <col min="1289" max="1289" width="9" style="89" customWidth="1"/>
    <col min="1290" max="1295" width="0" style="89" hidden="1" customWidth="1"/>
    <col min="1296" max="1544" width="9.140625" style="89"/>
    <col min="1545" max="1545" width="9" style="89" customWidth="1"/>
    <col min="1546" max="1551" width="0" style="89" hidden="1" customWidth="1"/>
    <col min="1552" max="1800" width="9.140625" style="89"/>
    <col min="1801" max="1801" width="9" style="89" customWidth="1"/>
    <col min="1802" max="1807" width="0" style="89" hidden="1" customWidth="1"/>
    <col min="1808" max="2056" width="9.140625" style="89"/>
    <col min="2057" max="2057" width="9" style="89" customWidth="1"/>
    <col min="2058" max="2063" width="0" style="89" hidden="1" customWidth="1"/>
    <col min="2064" max="2312" width="9.140625" style="89"/>
    <col min="2313" max="2313" width="9" style="89" customWidth="1"/>
    <col min="2314" max="2319" width="0" style="89" hidden="1" customWidth="1"/>
    <col min="2320" max="2568" width="9.140625" style="89"/>
    <col min="2569" max="2569" width="9" style="89" customWidth="1"/>
    <col min="2570" max="2575" width="0" style="89" hidden="1" customWidth="1"/>
    <col min="2576" max="2824" width="9.140625" style="89"/>
    <col min="2825" max="2825" width="9" style="89" customWidth="1"/>
    <col min="2826" max="2831" width="0" style="89" hidden="1" customWidth="1"/>
    <col min="2832" max="3080" width="9.140625" style="89"/>
    <col min="3081" max="3081" width="9" style="89" customWidth="1"/>
    <col min="3082" max="3087" width="0" style="89" hidden="1" customWidth="1"/>
    <col min="3088" max="3336" width="9.140625" style="89"/>
    <col min="3337" max="3337" width="9" style="89" customWidth="1"/>
    <col min="3338" max="3343" width="0" style="89" hidden="1" customWidth="1"/>
    <col min="3344" max="3592" width="9.140625" style="89"/>
    <col min="3593" max="3593" width="9" style="89" customWidth="1"/>
    <col min="3594" max="3599" width="0" style="89" hidden="1" customWidth="1"/>
    <col min="3600" max="3848" width="9.140625" style="89"/>
    <col min="3849" max="3849" width="9" style="89" customWidth="1"/>
    <col min="3850" max="3855" width="0" style="89" hidden="1" customWidth="1"/>
    <col min="3856" max="4104" width="9.140625" style="89"/>
    <col min="4105" max="4105" width="9" style="89" customWidth="1"/>
    <col min="4106" max="4111" width="0" style="89" hidden="1" customWidth="1"/>
    <col min="4112" max="4360" width="9.140625" style="89"/>
    <col min="4361" max="4361" width="9" style="89" customWidth="1"/>
    <col min="4362" max="4367" width="0" style="89" hidden="1" customWidth="1"/>
    <col min="4368" max="4616" width="9.140625" style="89"/>
    <col min="4617" max="4617" width="9" style="89" customWidth="1"/>
    <col min="4618" max="4623" width="0" style="89" hidden="1" customWidth="1"/>
    <col min="4624" max="4872" width="9.140625" style="89"/>
    <col min="4873" max="4873" width="9" style="89" customWidth="1"/>
    <col min="4874" max="4879" width="0" style="89" hidden="1" customWidth="1"/>
    <col min="4880" max="5128" width="9.140625" style="89"/>
    <col min="5129" max="5129" width="9" style="89" customWidth="1"/>
    <col min="5130" max="5135" width="0" style="89" hidden="1" customWidth="1"/>
    <col min="5136" max="5384" width="9.140625" style="89"/>
    <col min="5385" max="5385" width="9" style="89" customWidth="1"/>
    <col min="5386" max="5391" width="0" style="89" hidden="1" customWidth="1"/>
    <col min="5392" max="5640" width="9.140625" style="89"/>
    <col min="5641" max="5641" width="9" style="89" customWidth="1"/>
    <col min="5642" max="5647" width="0" style="89" hidden="1" customWidth="1"/>
    <col min="5648" max="5896" width="9.140625" style="89"/>
    <col min="5897" max="5897" width="9" style="89" customWidth="1"/>
    <col min="5898" max="5903" width="0" style="89" hidden="1" customWidth="1"/>
    <col min="5904" max="6152" width="9.140625" style="89"/>
    <col min="6153" max="6153" width="9" style="89" customWidth="1"/>
    <col min="6154" max="6159" width="0" style="89" hidden="1" customWidth="1"/>
    <col min="6160" max="6408" width="9.140625" style="89"/>
    <col min="6409" max="6409" width="9" style="89" customWidth="1"/>
    <col min="6410" max="6415" width="0" style="89" hidden="1" customWidth="1"/>
    <col min="6416" max="6664" width="9.140625" style="89"/>
    <col min="6665" max="6665" width="9" style="89" customWidth="1"/>
    <col min="6666" max="6671" width="0" style="89" hidden="1" customWidth="1"/>
    <col min="6672" max="6920" width="9.140625" style="89"/>
    <col min="6921" max="6921" width="9" style="89" customWidth="1"/>
    <col min="6922" max="6927" width="0" style="89" hidden="1" customWidth="1"/>
    <col min="6928" max="7176" width="9.140625" style="89"/>
    <col min="7177" max="7177" width="9" style="89" customWidth="1"/>
    <col min="7178" max="7183" width="0" style="89" hidden="1" customWidth="1"/>
    <col min="7184" max="7432" width="9.140625" style="89"/>
    <col min="7433" max="7433" width="9" style="89" customWidth="1"/>
    <col min="7434" max="7439" width="0" style="89" hidden="1" customWidth="1"/>
    <col min="7440" max="7688" width="9.140625" style="89"/>
    <col min="7689" max="7689" width="9" style="89" customWidth="1"/>
    <col min="7690" max="7695" width="0" style="89" hidden="1" customWidth="1"/>
    <col min="7696" max="7944" width="9.140625" style="89"/>
    <col min="7945" max="7945" width="9" style="89" customWidth="1"/>
    <col min="7946" max="7951" width="0" style="89" hidden="1" customWidth="1"/>
    <col min="7952" max="8200" width="9.140625" style="89"/>
    <col min="8201" max="8201" width="9" style="89" customWidth="1"/>
    <col min="8202" max="8207" width="0" style="89" hidden="1" customWidth="1"/>
    <col min="8208" max="8456" width="9.140625" style="89"/>
    <col min="8457" max="8457" width="9" style="89" customWidth="1"/>
    <col min="8458" max="8463" width="0" style="89" hidden="1" customWidth="1"/>
    <col min="8464" max="8712" width="9.140625" style="89"/>
    <col min="8713" max="8713" width="9" style="89" customWidth="1"/>
    <col min="8714" max="8719" width="0" style="89" hidden="1" customWidth="1"/>
    <col min="8720" max="8968" width="9.140625" style="89"/>
    <col min="8969" max="8969" width="9" style="89" customWidth="1"/>
    <col min="8970" max="8975" width="0" style="89" hidden="1" customWidth="1"/>
    <col min="8976" max="9224" width="9.140625" style="89"/>
    <col min="9225" max="9225" width="9" style="89" customWidth="1"/>
    <col min="9226" max="9231" width="0" style="89" hidden="1" customWidth="1"/>
    <col min="9232" max="9480" width="9.140625" style="89"/>
    <col min="9481" max="9481" width="9" style="89" customWidth="1"/>
    <col min="9482" max="9487" width="0" style="89" hidden="1" customWidth="1"/>
    <col min="9488" max="9736" width="9.140625" style="89"/>
    <col min="9737" max="9737" width="9" style="89" customWidth="1"/>
    <col min="9738" max="9743" width="0" style="89" hidden="1" customWidth="1"/>
    <col min="9744" max="9992" width="9.140625" style="89"/>
    <col min="9993" max="9993" width="9" style="89" customWidth="1"/>
    <col min="9994" max="9999" width="0" style="89" hidden="1" customWidth="1"/>
    <col min="10000" max="10248" width="9.140625" style="89"/>
    <col min="10249" max="10249" width="9" style="89" customWidth="1"/>
    <col min="10250" max="10255" width="0" style="89" hidden="1" customWidth="1"/>
    <col min="10256" max="10504" width="9.140625" style="89"/>
    <col min="10505" max="10505" width="9" style="89" customWidth="1"/>
    <col min="10506" max="10511" width="0" style="89" hidden="1" customWidth="1"/>
    <col min="10512" max="10760" width="9.140625" style="89"/>
    <col min="10761" max="10761" width="9" style="89" customWidth="1"/>
    <col min="10762" max="10767" width="0" style="89" hidden="1" customWidth="1"/>
    <col min="10768" max="11016" width="9.140625" style="89"/>
    <col min="11017" max="11017" width="9" style="89" customWidth="1"/>
    <col min="11018" max="11023" width="0" style="89" hidden="1" customWidth="1"/>
    <col min="11024" max="11272" width="9.140625" style="89"/>
    <col min="11273" max="11273" width="9" style="89" customWidth="1"/>
    <col min="11274" max="11279" width="0" style="89" hidden="1" customWidth="1"/>
    <col min="11280" max="11528" width="9.140625" style="89"/>
    <col min="11529" max="11529" width="9" style="89" customWidth="1"/>
    <col min="11530" max="11535" width="0" style="89" hidden="1" customWidth="1"/>
    <col min="11536" max="11784" width="9.140625" style="89"/>
    <col min="11785" max="11785" width="9" style="89" customWidth="1"/>
    <col min="11786" max="11791" width="0" style="89" hidden="1" customWidth="1"/>
    <col min="11792" max="12040" width="9.140625" style="89"/>
    <col min="12041" max="12041" width="9" style="89" customWidth="1"/>
    <col min="12042" max="12047" width="0" style="89" hidden="1" customWidth="1"/>
    <col min="12048" max="12296" width="9.140625" style="89"/>
    <col min="12297" max="12297" width="9" style="89" customWidth="1"/>
    <col min="12298" max="12303" width="0" style="89" hidden="1" customWidth="1"/>
    <col min="12304" max="12552" width="9.140625" style="89"/>
    <col min="12553" max="12553" width="9" style="89" customWidth="1"/>
    <col min="12554" max="12559" width="0" style="89" hidden="1" customWidth="1"/>
    <col min="12560" max="12808" width="9.140625" style="89"/>
    <col min="12809" max="12809" width="9" style="89" customWidth="1"/>
    <col min="12810" max="12815" width="0" style="89" hidden="1" customWidth="1"/>
    <col min="12816" max="13064" width="9.140625" style="89"/>
    <col min="13065" max="13065" width="9" style="89" customWidth="1"/>
    <col min="13066" max="13071" width="0" style="89" hidden="1" customWidth="1"/>
    <col min="13072" max="13320" width="9.140625" style="89"/>
    <col min="13321" max="13321" width="9" style="89" customWidth="1"/>
    <col min="13322" max="13327" width="0" style="89" hidden="1" customWidth="1"/>
    <col min="13328" max="13576" width="9.140625" style="89"/>
    <col min="13577" max="13577" width="9" style="89" customWidth="1"/>
    <col min="13578" max="13583" width="0" style="89" hidden="1" customWidth="1"/>
    <col min="13584" max="13832" width="9.140625" style="89"/>
    <col min="13833" max="13833" width="9" style="89" customWidth="1"/>
    <col min="13834" max="13839" width="0" style="89" hidden="1" customWidth="1"/>
    <col min="13840" max="14088" width="9.140625" style="89"/>
    <col min="14089" max="14089" width="9" style="89" customWidth="1"/>
    <col min="14090" max="14095" width="0" style="89" hidden="1" customWidth="1"/>
    <col min="14096" max="14344" width="9.140625" style="89"/>
    <col min="14345" max="14345" width="9" style="89" customWidth="1"/>
    <col min="14346" max="14351" width="0" style="89" hidden="1" customWidth="1"/>
    <col min="14352" max="14600" width="9.140625" style="89"/>
    <col min="14601" max="14601" width="9" style="89" customWidth="1"/>
    <col min="14602" max="14607" width="0" style="89" hidden="1" customWidth="1"/>
    <col min="14608" max="14856" width="9.140625" style="89"/>
    <col min="14857" max="14857" width="9" style="89" customWidth="1"/>
    <col min="14858" max="14863" width="0" style="89" hidden="1" customWidth="1"/>
    <col min="14864" max="15112" width="9.140625" style="89"/>
    <col min="15113" max="15113" width="9" style="89" customWidth="1"/>
    <col min="15114" max="15119" width="0" style="89" hidden="1" customWidth="1"/>
    <col min="15120" max="15368" width="9.140625" style="89"/>
    <col min="15369" max="15369" width="9" style="89" customWidth="1"/>
    <col min="15370" max="15375" width="0" style="89" hidden="1" customWidth="1"/>
    <col min="15376" max="15624" width="9.140625" style="89"/>
    <col min="15625" max="15625" width="9" style="89" customWidth="1"/>
    <col min="15626" max="15631" width="0" style="89" hidden="1" customWidth="1"/>
    <col min="15632" max="15880" width="9.140625" style="89"/>
    <col min="15881" max="15881" width="9" style="89" customWidth="1"/>
    <col min="15882" max="15887" width="0" style="89" hidden="1" customWidth="1"/>
    <col min="15888" max="16136" width="9.140625" style="89"/>
    <col min="16137" max="16137" width="9" style="89" customWidth="1"/>
    <col min="16138" max="16143" width="0" style="89" hidden="1" customWidth="1"/>
    <col min="16144" max="16384" width="9.140625" style="89"/>
  </cols>
  <sheetData>
    <row r="1" spans="1:3" ht="18">
      <c r="A1" s="88"/>
    </row>
    <row r="2" spans="1:3" ht="18">
      <c r="A2" s="88" t="s">
        <v>462</v>
      </c>
      <c r="B2" s="90"/>
      <c r="C2" s="90"/>
    </row>
    <row r="3" spans="1:3" ht="18">
      <c r="A3" s="88" t="s">
        <v>463</v>
      </c>
    </row>
    <row r="5" spans="1:3" ht="18">
      <c r="A5" s="91" t="s">
        <v>425</v>
      </c>
    </row>
    <row r="6" spans="1:3" ht="18">
      <c r="A6" s="91"/>
    </row>
    <row r="7" spans="1:3">
      <c r="A7" s="89" t="s">
        <v>426</v>
      </c>
    </row>
    <row r="8" spans="1:3">
      <c r="A8" s="89" t="s">
        <v>427</v>
      </c>
    </row>
    <row r="9" spans="1:3">
      <c r="A9" s="89" t="s">
        <v>428</v>
      </c>
    </row>
    <row r="11" spans="1:3">
      <c r="A11" s="89" t="s">
        <v>429</v>
      </c>
    </row>
    <row r="12" spans="1:3">
      <c r="A12" s="89" t="s">
        <v>430</v>
      </c>
    </row>
    <row r="13" spans="1:3">
      <c r="A13" s="89" t="s">
        <v>431</v>
      </c>
    </row>
    <row r="14" spans="1:3">
      <c r="A14" s="89" t="s">
        <v>432</v>
      </c>
    </row>
    <row r="15" spans="1:3">
      <c r="A15" s="89" t="s">
        <v>433</v>
      </c>
    </row>
    <row r="16" spans="1:3">
      <c r="A16" s="92" t="s">
        <v>434</v>
      </c>
    </row>
    <row r="18" spans="1:1">
      <c r="A18" s="89" t="s">
        <v>435</v>
      </c>
    </row>
    <row r="19" spans="1:1">
      <c r="A19" s="89" t="s">
        <v>436</v>
      </c>
    </row>
    <row r="20" spans="1:1">
      <c r="A20" s="89" t="s">
        <v>437</v>
      </c>
    </row>
    <row r="21" spans="1:1">
      <c r="A21" s="89" t="s">
        <v>438</v>
      </c>
    </row>
    <row r="22" spans="1:1">
      <c r="A22" s="89" t="s">
        <v>439</v>
      </c>
    </row>
    <row r="23" spans="1:1">
      <c r="A23" s="89" t="s">
        <v>440</v>
      </c>
    </row>
    <row r="24" spans="1:1">
      <c r="A24" s="89" t="s">
        <v>441</v>
      </c>
    </row>
    <row r="25" spans="1:1">
      <c r="A25" s="89" t="s">
        <v>442</v>
      </c>
    </row>
    <row r="26" spans="1:1">
      <c r="A26" s="89" t="s">
        <v>443</v>
      </c>
    </row>
    <row r="27" spans="1:1">
      <c r="A27" s="89" t="s">
        <v>444</v>
      </c>
    </row>
    <row r="28" spans="1:1">
      <c r="A28" s="89" t="s">
        <v>445</v>
      </c>
    </row>
    <row r="30" spans="1:1">
      <c r="A30" s="89" t="s">
        <v>446</v>
      </c>
    </row>
    <row r="31" spans="1:1">
      <c r="A31" s="89" t="s">
        <v>447</v>
      </c>
    </row>
    <row r="32" spans="1:1">
      <c r="A32" s="89" t="s">
        <v>448</v>
      </c>
    </row>
    <row r="33" spans="1:1">
      <c r="A33" s="89" t="s">
        <v>449</v>
      </c>
    </row>
    <row r="34" spans="1:1">
      <c r="A34" s="89" t="s">
        <v>450</v>
      </c>
    </row>
    <row r="35" spans="1:1">
      <c r="A35" s="89" t="s">
        <v>451</v>
      </c>
    </row>
    <row r="36" spans="1:1">
      <c r="A36" s="89" t="s">
        <v>452</v>
      </c>
    </row>
    <row r="37" spans="1:1">
      <c r="A37" s="89" t="s">
        <v>453</v>
      </c>
    </row>
    <row r="38" spans="1:1">
      <c r="A38" s="89" t="s">
        <v>454</v>
      </c>
    </row>
    <row r="39" spans="1:1">
      <c r="A39" s="89" t="s">
        <v>455</v>
      </c>
    </row>
    <row r="40" spans="1:1">
      <c r="A40" s="89" t="s">
        <v>456</v>
      </c>
    </row>
    <row r="41" spans="1:1">
      <c r="A41" s="89" t="s">
        <v>457</v>
      </c>
    </row>
    <row r="42" spans="1:1">
      <c r="A42" s="89" t="s">
        <v>458</v>
      </c>
    </row>
    <row r="45" spans="1:1">
      <c r="A45" s="89" t="s">
        <v>459</v>
      </c>
    </row>
    <row r="46" spans="1:1">
      <c r="A46" s="89" t="s">
        <v>460</v>
      </c>
    </row>
    <row r="47" spans="1:1">
      <c r="A47" s="89" t="s">
        <v>458</v>
      </c>
    </row>
    <row r="48" spans="1:1">
      <c r="A48" s="89" t="s">
        <v>461</v>
      </c>
    </row>
  </sheetData>
  <sheetProtection password="E8FD" sheet="1" objects="1" scenarios="1"/>
  <pageMargins left="0.9055118110236221" right="0.51181102362204722" top="0.94488188976377963" bottom="0.94488188976377963" header="0.31496062992125984" footer="0.31496062992125984"/>
  <pageSetup paperSize="9" orientation="portrait" r:id="rId1"/>
  <headerFooter>
    <oddHeader>&amp;CIC Muta&amp;R&amp;A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63"/>
  <sheetViews>
    <sheetView view="pageBreakPreview" zoomScale="115" zoomScaleNormal="100" zoomScaleSheetLayoutView="115" workbookViewId="0">
      <selection activeCell="B1" sqref="B1"/>
    </sheetView>
  </sheetViews>
  <sheetFormatPr defaultColWidth="8.85546875" defaultRowHeight="12.75"/>
  <cols>
    <col min="1" max="1" width="4.5703125" style="210" customWidth="1"/>
    <col min="2" max="2" width="45.140625" style="211" customWidth="1"/>
    <col min="3" max="3" width="5.85546875" style="212" customWidth="1"/>
    <col min="4" max="4" width="8.5703125" style="213" customWidth="1"/>
    <col min="5" max="5" width="11.140625" style="214" customWidth="1"/>
    <col min="6" max="6" width="13.85546875" style="215" customWidth="1"/>
    <col min="7" max="16384" width="8.85546875" style="216"/>
  </cols>
  <sheetData>
    <row r="1" spans="1:6" s="164" customFormat="1" ht="15.75">
      <c r="A1" s="159" t="s">
        <v>155</v>
      </c>
      <c r="B1" s="160" t="s">
        <v>154</v>
      </c>
      <c r="C1" s="161"/>
      <c r="D1" s="162"/>
      <c r="E1" s="162"/>
      <c r="F1" s="163"/>
    </row>
    <row r="2" spans="1:6" s="171" customFormat="1">
      <c r="A2" s="165"/>
      <c r="B2" s="166"/>
      <c r="C2" s="167"/>
      <c r="D2" s="168"/>
      <c r="E2" s="169"/>
      <c r="F2" s="170"/>
    </row>
    <row r="3" spans="1:6" s="172" customFormat="1">
      <c r="A3" s="32"/>
      <c r="B3" s="34" t="s">
        <v>0</v>
      </c>
      <c r="C3" s="109"/>
      <c r="E3" s="173"/>
      <c r="F3" s="174"/>
    </row>
    <row r="4" spans="1:6" s="172" customFormat="1">
      <c r="A4" s="28"/>
      <c r="B4" s="31"/>
      <c r="C4" s="109"/>
      <c r="D4" s="30"/>
      <c r="E4" s="175"/>
      <c r="F4" s="176"/>
    </row>
    <row r="5" spans="1:6" s="172" customFormat="1">
      <c r="A5" s="28"/>
      <c r="B5" s="31" t="s">
        <v>1</v>
      </c>
      <c r="C5" s="109"/>
      <c r="D5" s="30"/>
      <c r="E5" s="177"/>
      <c r="F5" s="178"/>
    </row>
    <row r="6" spans="1:6" s="172" customFormat="1" ht="25.5">
      <c r="A6" s="28" t="s">
        <v>149</v>
      </c>
      <c r="B6" s="29" t="s">
        <v>2</v>
      </c>
      <c r="C6" s="179"/>
      <c r="E6" s="173"/>
      <c r="F6" s="174"/>
    </row>
    <row r="7" spans="1:6" s="172" customFormat="1">
      <c r="A7" s="28"/>
      <c r="B7" s="29"/>
      <c r="C7" s="109" t="s">
        <v>160</v>
      </c>
      <c r="D7" s="30">
        <v>0.8</v>
      </c>
      <c r="E7" s="217"/>
      <c r="F7" s="178">
        <f>D7*E7</f>
        <v>0</v>
      </c>
    </row>
    <row r="8" spans="1:6" s="172" customFormat="1">
      <c r="A8" s="28"/>
      <c r="B8" s="29"/>
      <c r="C8" s="109"/>
      <c r="D8" s="30"/>
      <c r="E8" s="177"/>
      <c r="F8" s="178"/>
    </row>
    <row r="9" spans="1:6" s="172" customFormat="1" ht="25.5">
      <c r="A9" s="28" t="s">
        <v>156</v>
      </c>
      <c r="B9" s="29" t="s">
        <v>3</v>
      </c>
      <c r="C9" s="109"/>
      <c r="D9" s="30"/>
      <c r="E9" s="177"/>
      <c r="F9" s="178"/>
    </row>
    <row r="10" spans="1:6" s="172" customFormat="1">
      <c r="A10" s="28"/>
      <c r="B10" s="29"/>
      <c r="C10" s="109" t="s">
        <v>94</v>
      </c>
      <c r="D10" s="180">
        <v>47</v>
      </c>
      <c r="E10" s="217"/>
      <c r="F10" s="178">
        <f>D10*E10</f>
        <v>0</v>
      </c>
    </row>
    <row r="11" spans="1:6" s="172" customFormat="1">
      <c r="A11" s="28"/>
      <c r="B11" s="29"/>
      <c r="C11" s="109"/>
      <c r="D11" s="30"/>
      <c r="E11" s="177"/>
      <c r="F11" s="178"/>
    </row>
    <row r="12" spans="1:6" s="172" customFormat="1">
      <c r="A12" s="28"/>
      <c r="B12" s="31" t="s">
        <v>4</v>
      </c>
      <c r="C12" s="109"/>
      <c r="D12" s="30"/>
      <c r="E12" s="177"/>
      <c r="F12" s="178"/>
    </row>
    <row r="13" spans="1:6" s="172" customFormat="1">
      <c r="A13" s="28"/>
      <c r="B13" s="31"/>
      <c r="C13" s="109"/>
      <c r="D13" s="30"/>
      <c r="E13" s="177"/>
      <c r="F13" s="178"/>
    </row>
    <row r="14" spans="1:6" s="172" customFormat="1" ht="25.5">
      <c r="A14" s="28" t="s">
        <v>157</v>
      </c>
      <c r="B14" s="29" t="s">
        <v>5</v>
      </c>
      <c r="C14" s="109"/>
      <c r="D14" s="30"/>
      <c r="E14" s="177"/>
      <c r="F14" s="178"/>
    </row>
    <row r="15" spans="1:6" s="172" customFormat="1">
      <c r="A15" s="28"/>
      <c r="B15" s="29"/>
      <c r="C15" s="109" t="s">
        <v>58</v>
      </c>
      <c r="D15" s="30">
        <v>1300</v>
      </c>
      <c r="E15" s="217"/>
      <c r="F15" s="178">
        <f t="shared" ref="F15:F18" si="0">D15*E15</f>
        <v>0</v>
      </c>
    </row>
    <row r="16" spans="1:6" s="172" customFormat="1">
      <c r="A16" s="28"/>
      <c r="B16" s="29"/>
      <c r="C16" s="109"/>
      <c r="D16" s="30"/>
      <c r="E16" s="177"/>
      <c r="F16" s="178"/>
    </row>
    <row r="17" spans="1:6" s="172" customFormat="1" ht="25.5">
      <c r="A17" s="28" t="s">
        <v>158</v>
      </c>
      <c r="B17" s="29" t="s">
        <v>6</v>
      </c>
      <c r="C17" s="109"/>
      <c r="D17" s="30"/>
      <c r="E17" s="177"/>
      <c r="F17" s="178"/>
    </row>
    <row r="18" spans="1:6" s="172" customFormat="1">
      <c r="A18" s="28"/>
      <c r="B18" s="29"/>
      <c r="C18" s="109" t="s">
        <v>54</v>
      </c>
      <c r="D18" s="30">
        <v>9</v>
      </c>
      <c r="E18" s="217"/>
      <c r="F18" s="178">
        <f t="shared" si="0"/>
        <v>0</v>
      </c>
    </row>
    <row r="19" spans="1:6" s="172" customFormat="1">
      <c r="A19" s="28"/>
      <c r="B19" s="29"/>
      <c r="C19" s="109"/>
      <c r="D19" s="30"/>
      <c r="E19" s="177"/>
      <c r="F19" s="178"/>
    </row>
    <row r="20" spans="1:6" s="172" customFormat="1" ht="25.5">
      <c r="A20" s="28" t="s">
        <v>159</v>
      </c>
      <c r="B20" s="29" t="s">
        <v>39</v>
      </c>
      <c r="C20" s="109"/>
      <c r="D20" s="30"/>
      <c r="E20" s="177"/>
      <c r="F20" s="178"/>
    </row>
    <row r="21" spans="1:6" s="172" customFormat="1">
      <c r="A21" s="28"/>
      <c r="B21" s="29"/>
      <c r="C21" s="109" t="s">
        <v>54</v>
      </c>
      <c r="D21" s="30">
        <v>100</v>
      </c>
      <c r="E21" s="217"/>
      <c r="F21" s="178">
        <f>D21*E21</f>
        <v>0</v>
      </c>
    </row>
    <row r="22" spans="1:6" s="172" customFormat="1">
      <c r="A22" s="28"/>
      <c r="B22" s="29"/>
      <c r="C22" s="109"/>
      <c r="D22" s="30"/>
      <c r="E22" s="177"/>
      <c r="F22" s="178"/>
    </row>
    <row r="23" spans="1:6" s="172" customFormat="1">
      <c r="A23" s="32"/>
      <c r="B23" s="181" t="s">
        <v>32</v>
      </c>
      <c r="C23" s="121"/>
      <c r="D23" s="33"/>
      <c r="E23" s="182"/>
      <c r="F23" s="183">
        <f>SUM(F7:F22)</f>
        <v>0</v>
      </c>
    </row>
    <row r="24" spans="1:6" s="172" customFormat="1">
      <c r="A24" s="28"/>
      <c r="B24" s="29"/>
      <c r="C24" s="109"/>
      <c r="D24" s="30"/>
      <c r="E24" s="177"/>
      <c r="F24" s="178"/>
    </row>
    <row r="25" spans="1:6" s="172" customFormat="1">
      <c r="A25" s="28"/>
      <c r="B25" s="29"/>
      <c r="C25" s="109"/>
      <c r="D25" s="30"/>
      <c r="E25" s="177"/>
      <c r="F25" s="178"/>
    </row>
    <row r="26" spans="1:6" s="172" customFormat="1">
      <c r="A26" s="32"/>
      <c r="B26" s="34" t="s">
        <v>7</v>
      </c>
      <c r="C26" s="109"/>
      <c r="E26" s="173"/>
      <c r="F26" s="174"/>
    </row>
    <row r="27" spans="1:6" s="172" customFormat="1">
      <c r="A27" s="28"/>
      <c r="B27" s="31"/>
      <c r="C27" s="109"/>
      <c r="D27" s="30"/>
      <c r="E27" s="175"/>
      <c r="F27" s="176"/>
    </row>
    <row r="28" spans="1:6" s="172" customFormat="1">
      <c r="A28" s="28"/>
      <c r="B28" s="31" t="s">
        <v>8</v>
      </c>
      <c r="C28" s="109"/>
      <c r="D28" s="30"/>
      <c r="E28" s="177"/>
      <c r="F28" s="178"/>
    </row>
    <row r="29" spans="1:6" s="172" customFormat="1">
      <c r="A29" s="28"/>
      <c r="B29" s="31"/>
      <c r="C29" s="109"/>
      <c r="D29" s="30"/>
      <c r="E29" s="177"/>
      <c r="F29" s="178"/>
    </row>
    <row r="30" spans="1:6" s="172" customFormat="1" ht="25.5">
      <c r="A30" s="28" t="s">
        <v>149</v>
      </c>
      <c r="B30" s="29" t="s">
        <v>9</v>
      </c>
      <c r="C30" s="179"/>
      <c r="E30" s="173"/>
      <c r="F30" s="174"/>
    </row>
    <row r="31" spans="1:6" s="172" customFormat="1">
      <c r="A31" s="28"/>
      <c r="B31" s="29"/>
      <c r="C31" s="109" t="s">
        <v>58</v>
      </c>
      <c r="D31" s="30">
        <v>1980</v>
      </c>
      <c r="E31" s="217"/>
      <c r="F31" s="178">
        <f>D31*E31</f>
        <v>0</v>
      </c>
    </row>
    <row r="32" spans="1:6" s="172" customFormat="1">
      <c r="A32" s="28"/>
      <c r="B32" s="29"/>
      <c r="C32" s="109"/>
      <c r="D32" s="30"/>
      <c r="E32" s="177"/>
      <c r="F32" s="178"/>
    </row>
    <row r="33" spans="1:6" s="172" customFormat="1" ht="25.5">
      <c r="A33" s="28" t="s">
        <v>156</v>
      </c>
      <c r="B33" s="29" t="s">
        <v>40</v>
      </c>
      <c r="C33" s="109"/>
      <c r="D33" s="30"/>
      <c r="E33" s="177"/>
      <c r="F33" s="178"/>
    </row>
    <row r="34" spans="1:6" s="172" customFormat="1">
      <c r="A34" s="28"/>
      <c r="B34" s="29"/>
      <c r="C34" s="109" t="s">
        <v>58</v>
      </c>
      <c r="D34" s="30">
        <v>4215</v>
      </c>
      <c r="E34" s="217"/>
      <c r="F34" s="178">
        <f>D34*E34</f>
        <v>0</v>
      </c>
    </row>
    <row r="35" spans="1:6" s="172" customFormat="1">
      <c r="A35" s="28"/>
      <c r="B35" s="29"/>
      <c r="C35" s="109"/>
      <c r="D35" s="30"/>
      <c r="E35" s="177"/>
      <c r="F35" s="178"/>
    </row>
    <row r="36" spans="1:6" s="172" customFormat="1" ht="38.25">
      <c r="A36" s="28" t="s">
        <v>157</v>
      </c>
      <c r="B36" s="29" t="s">
        <v>41</v>
      </c>
      <c r="C36" s="109"/>
      <c r="D36" s="30"/>
      <c r="E36" s="177"/>
      <c r="F36" s="178"/>
    </row>
    <row r="37" spans="1:6" s="172" customFormat="1">
      <c r="A37" s="28"/>
      <c r="B37" s="29"/>
      <c r="C37" s="109" t="s">
        <v>58</v>
      </c>
      <c r="D37" s="30">
        <v>1000</v>
      </c>
      <c r="E37" s="217"/>
      <c r="F37" s="178">
        <f>D37*E37</f>
        <v>0</v>
      </c>
    </row>
    <row r="38" spans="1:6" s="172" customFormat="1">
      <c r="A38" s="28"/>
      <c r="B38" s="29"/>
      <c r="C38" s="109"/>
      <c r="D38" s="30"/>
      <c r="E38" s="177"/>
      <c r="F38" s="178"/>
    </row>
    <row r="39" spans="1:6" s="172" customFormat="1">
      <c r="A39" s="28"/>
      <c r="B39" s="31" t="s">
        <v>10</v>
      </c>
      <c r="C39" s="109"/>
      <c r="D39" s="30"/>
      <c r="E39" s="177"/>
      <c r="F39" s="178"/>
    </row>
    <row r="40" spans="1:6" s="172" customFormat="1" ht="25.5">
      <c r="A40" s="28" t="s">
        <v>158</v>
      </c>
      <c r="B40" s="29" t="s">
        <v>11</v>
      </c>
      <c r="C40" s="109"/>
      <c r="D40" s="30"/>
      <c r="E40" s="177"/>
      <c r="F40" s="178"/>
    </row>
    <row r="41" spans="1:6" s="172" customFormat="1">
      <c r="A41" s="28"/>
      <c r="B41" s="29"/>
      <c r="C41" s="109" t="s">
        <v>61</v>
      </c>
      <c r="D41" s="30">
        <v>8625</v>
      </c>
      <c r="E41" s="217"/>
      <c r="F41" s="178">
        <f>D41*E41</f>
        <v>0</v>
      </c>
    </row>
    <row r="42" spans="1:6" s="172" customFormat="1">
      <c r="A42" s="28"/>
      <c r="B42" s="29"/>
      <c r="C42" s="109"/>
      <c r="D42" s="30"/>
      <c r="E42" s="177"/>
      <c r="F42" s="178"/>
    </row>
    <row r="43" spans="1:6" s="172" customFormat="1" ht="25.5">
      <c r="A43" s="28"/>
      <c r="B43" s="31" t="s">
        <v>12</v>
      </c>
      <c r="C43" s="109"/>
      <c r="D43" s="30"/>
      <c r="E43" s="177"/>
      <c r="F43" s="178"/>
    </row>
    <row r="44" spans="1:6" s="172" customFormat="1" ht="25.5">
      <c r="A44" s="28" t="s">
        <v>159</v>
      </c>
      <c r="B44" s="29" t="s">
        <v>13</v>
      </c>
      <c r="C44" s="109"/>
      <c r="D44" s="30"/>
      <c r="E44" s="177"/>
      <c r="F44" s="178"/>
    </row>
    <row r="45" spans="1:6" s="172" customFormat="1">
      <c r="A45" s="28"/>
      <c r="B45" s="29"/>
      <c r="C45" s="109" t="s">
        <v>58</v>
      </c>
      <c r="D45" s="30">
        <v>500</v>
      </c>
      <c r="E45" s="217"/>
      <c r="F45" s="178">
        <f>D45*E45</f>
        <v>0</v>
      </c>
    </row>
    <row r="46" spans="1:6" s="172" customFormat="1">
      <c r="A46" s="28"/>
      <c r="B46" s="29"/>
      <c r="C46" s="109"/>
      <c r="D46" s="30"/>
      <c r="E46" s="177"/>
      <c r="F46" s="178"/>
    </row>
    <row r="47" spans="1:6" s="172" customFormat="1" ht="25.5">
      <c r="A47" s="28" t="s">
        <v>163</v>
      </c>
      <c r="B47" s="29" t="s">
        <v>151</v>
      </c>
      <c r="C47" s="109"/>
      <c r="D47" s="30"/>
      <c r="E47" s="177"/>
      <c r="F47" s="178"/>
    </row>
    <row r="48" spans="1:6" s="172" customFormat="1">
      <c r="A48" s="28"/>
      <c r="B48" s="29"/>
      <c r="C48" s="109" t="s">
        <v>58</v>
      </c>
      <c r="D48" s="30">
        <v>1790</v>
      </c>
      <c r="E48" s="217"/>
      <c r="F48" s="178">
        <f>D48*E48</f>
        <v>0</v>
      </c>
    </row>
    <row r="49" spans="1:6" s="172" customFormat="1">
      <c r="A49" s="28"/>
      <c r="B49" s="29"/>
      <c r="C49" s="109"/>
      <c r="D49" s="30"/>
      <c r="E49" s="177"/>
      <c r="F49" s="178"/>
    </row>
    <row r="50" spans="1:6" s="172" customFormat="1">
      <c r="A50" s="28"/>
      <c r="B50" s="31" t="s">
        <v>14</v>
      </c>
      <c r="C50" s="109"/>
      <c r="D50" s="30"/>
      <c r="E50" s="177"/>
      <c r="F50" s="178"/>
    </row>
    <row r="51" spans="1:6" s="172" customFormat="1" ht="25.5">
      <c r="A51" s="28" t="s">
        <v>164</v>
      </c>
      <c r="B51" s="29" t="s">
        <v>15</v>
      </c>
      <c r="C51" s="109"/>
      <c r="D51" s="30"/>
      <c r="E51" s="177"/>
      <c r="F51" s="178"/>
    </row>
    <row r="52" spans="1:6" s="172" customFormat="1">
      <c r="A52" s="28"/>
      <c r="B52" s="29"/>
      <c r="C52" s="109" t="s">
        <v>61</v>
      </c>
      <c r="D52" s="30">
        <v>2000</v>
      </c>
      <c r="E52" s="217"/>
      <c r="F52" s="178">
        <f>D52*E52</f>
        <v>0</v>
      </c>
    </row>
    <row r="53" spans="1:6" s="172" customFormat="1">
      <c r="A53" s="28"/>
      <c r="B53" s="29"/>
      <c r="C53" s="109"/>
      <c r="D53" s="30"/>
      <c r="E53" s="177"/>
      <c r="F53" s="178"/>
    </row>
    <row r="54" spans="1:6" s="172" customFormat="1" ht="25.5">
      <c r="A54" s="28" t="s">
        <v>165</v>
      </c>
      <c r="B54" s="29" t="s">
        <v>464</v>
      </c>
      <c r="C54" s="109"/>
      <c r="D54" s="30"/>
      <c r="E54" s="177"/>
      <c r="F54" s="178"/>
    </row>
    <row r="55" spans="1:6" s="172" customFormat="1">
      <c r="A55" s="28"/>
      <c r="B55" s="29"/>
      <c r="C55" s="109" t="s">
        <v>61</v>
      </c>
      <c r="D55" s="30">
        <v>2000</v>
      </c>
      <c r="E55" s="217"/>
      <c r="F55" s="178">
        <f>D55*E55</f>
        <v>0</v>
      </c>
    </row>
    <row r="56" spans="1:6" s="172" customFormat="1">
      <c r="A56" s="28"/>
      <c r="B56" s="29"/>
      <c r="C56" s="109"/>
      <c r="D56" s="30"/>
      <c r="E56" s="177"/>
      <c r="F56" s="178"/>
    </row>
    <row r="57" spans="1:6" s="172" customFormat="1" ht="25.5">
      <c r="A57" s="28"/>
      <c r="B57" s="31" t="s">
        <v>16</v>
      </c>
      <c r="C57" s="109"/>
      <c r="D57" s="30"/>
      <c r="E57" s="177"/>
      <c r="F57" s="178"/>
    </row>
    <row r="58" spans="1:6" s="172" customFormat="1" ht="25.5">
      <c r="A58" s="28" t="s">
        <v>166</v>
      </c>
      <c r="B58" s="29" t="s">
        <v>17</v>
      </c>
      <c r="C58" s="109"/>
      <c r="D58" s="30"/>
      <c r="E58" s="177"/>
      <c r="F58" s="178"/>
    </row>
    <row r="59" spans="1:6" s="172" customFormat="1">
      <c r="A59" s="28"/>
      <c r="B59" s="29"/>
      <c r="C59" s="109" t="s">
        <v>58</v>
      </c>
      <c r="D59" s="30">
        <v>5215</v>
      </c>
      <c r="E59" s="217"/>
      <c r="F59" s="178">
        <f>D59*E59</f>
        <v>0</v>
      </c>
    </row>
    <row r="60" spans="1:6" s="172" customFormat="1">
      <c r="A60" s="28"/>
      <c r="B60" s="29"/>
      <c r="C60" s="109"/>
      <c r="D60" s="30"/>
      <c r="E60" s="177"/>
      <c r="F60" s="178"/>
    </row>
    <row r="61" spans="1:6" s="172" customFormat="1">
      <c r="A61" s="32"/>
      <c r="B61" s="181" t="s">
        <v>33</v>
      </c>
      <c r="C61" s="121"/>
      <c r="D61" s="33"/>
      <c r="E61" s="182"/>
      <c r="F61" s="183">
        <f>SUM(F31:F60)</f>
        <v>0</v>
      </c>
    </row>
    <row r="62" spans="1:6" s="172" customFormat="1">
      <c r="A62" s="28"/>
      <c r="B62" s="29"/>
      <c r="C62" s="109"/>
      <c r="D62" s="30"/>
      <c r="E62" s="177"/>
      <c r="F62" s="178"/>
    </row>
    <row r="63" spans="1:6" s="172" customFormat="1">
      <c r="A63" s="28"/>
      <c r="B63" s="29"/>
      <c r="C63" s="109"/>
      <c r="D63" s="30"/>
      <c r="E63" s="177"/>
      <c r="F63" s="178"/>
    </row>
    <row r="64" spans="1:6" s="172" customFormat="1">
      <c r="A64" s="32"/>
      <c r="B64" s="34" t="s">
        <v>18</v>
      </c>
      <c r="C64" s="179"/>
      <c r="E64" s="173"/>
      <c r="F64" s="174"/>
    </row>
    <row r="65" spans="1:6" s="172" customFormat="1">
      <c r="A65" s="28"/>
      <c r="B65" s="31"/>
      <c r="C65" s="109"/>
      <c r="D65" s="30"/>
      <c r="E65" s="175"/>
      <c r="F65" s="176"/>
    </row>
    <row r="66" spans="1:6" s="172" customFormat="1">
      <c r="A66" s="28"/>
      <c r="B66" s="31" t="s">
        <v>19</v>
      </c>
      <c r="C66" s="109"/>
      <c r="D66" s="30"/>
      <c r="E66" s="177"/>
      <c r="F66" s="178"/>
    </row>
    <row r="67" spans="1:6" s="172" customFormat="1">
      <c r="A67" s="28" t="s">
        <v>149</v>
      </c>
      <c r="B67" s="29" t="s">
        <v>465</v>
      </c>
      <c r="C67" s="179"/>
      <c r="E67" s="173"/>
      <c r="F67" s="174"/>
    </row>
    <row r="68" spans="1:6" s="172" customFormat="1">
      <c r="A68" s="28"/>
      <c r="B68" s="29"/>
      <c r="C68" s="109" t="s">
        <v>58</v>
      </c>
      <c r="D68" s="30">
        <v>3830</v>
      </c>
      <c r="E68" s="217"/>
      <c r="F68" s="178">
        <f>D68*E68</f>
        <v>0</v>
      </c>
    </row>
    <row r="69" spans="1:6" s="172" customFormat="1">
      <c r="A69" s="28"/>
      <c r="B69" s="29"/>
      <c r="C69" s="109"/>
      <c r="D69" s="30"/>
      <c r="E69" s="177"/>
      <c r="F69" s="178"/>
    </row>
    <row r="70" spans="1:6" s="172" customFormat="1" ht="25.5">
      <c r="A70" s="28" t="s">
        <v>156</v>
      </c>
      <c r="B70" s="29" t="s">
        <v>43</v>
      </c>
      <c r="C70" s="109"/>
      <c r="D70" s="30"/>
      <c r="E70" s="177"/>
      <c r="F70" s="178"/>
    </row>
    <row r="71" spans="1:6" s="172" customFormat="1">
      <c r="A71" s="28"/>
      <c r="B71" s="29"/>
      <c r="C71" s="109" t="s">
        <v>61</v>
      </c>
      <c r="D71" s="30">
        <v>6965</v>
      </c>
      <c r="E71" s="217"/>
      <c r="F71" s="178">
        <f>D71*E71</f>
        <v>0</v>
      </c>
    </row>
    <row r="72" spans="1:6" s="172" customFormat="1">
      <c r="A72" s="28"/>
      <c r="B72" s="29"/>
      <c r="C72" s="109"/>
      <c r="D72" s="30"/>
      <c r="E72" s="177"/>
      <c r="F72" s="178"/>
    </row>
    <row r="73" spans="1:6" s="172" customFormat="1">
      <c r="A73" s="28"/>
      <c r="B73" s="31" t="s">
        <v>20</v>
      </c>
      <c r="C73" s="109"/>
      <c r="D73" s="30"/>
      <c r="E73" s="177"/>
      <c r="F73" s="178"/>
    </row>
    <row r="74" spans="1:6" s="172" customFormat="1" ht="25.5">
      <c r="A74" s="28" t="s">
        <v>157</v>
      </c>
      <c r="B74" s="29" t="s">
        <v>42</v>
      </c>
      <c r="C74" s="109"/>
      <c r="D74" s="30"/>
      <c r="E74" s="177"/>
      <c r="F74" s="178"/>
    </row>
    <row r="75" spans="1:6" s="172" customFormat="1">
      <c r="A75" s="28"/>
      <c r="B75" s="29"/>
      <c r="C75" s="109" t="s">
        <v>61</v>
      </c>
      <c r="D75" s="30">
        <v>6965</v>
      </c>
      <c r="E75" s="217"/>
      <c r="F75" s="178">
        <f>D75*E75</f>
        <v>0</v>
      </c>
    </row>
    <row r="76" spans="1:6" s="172" customFormat="1">
      <c r="A76" s="28"/>
      <c r="B76" s="29"/>
      <c r="C76" s="109"/>
      <c r="D76" s="30"/>
      <c r="E76" s="177"/>
      <c r="F76" s="178"/>
    </row>
    <row r="77" spans="1:6" s="172" customFormat="1" ht="38.25">
      <c r="A77" s="28" t="s">
        <v>158</v>
      </c>
      <c r="B77" s="29" t="s">
        <v>152</v>
      </c>
      <c r="C77" s="109"/>
      <c r="D77" s="30"/>
      <c r="E77" s="177"/>
      <c r="F77" s="178"/>
    </row>
    <row r="78" spans="1:6" s="172" customFormat="1">
      <c r="A78" s="28"/>
      <c r="B78" s="29"/>
      <c r="C78" s="109" t="s">
        <v>61</v>
      </c>
      <c r="D78" s="30">
        <v>1500</v>
      </c>
      <c r="E78" s="217"/>
      <c r="F78" s="178">
        <f>D78*E78</f>
        <v>0</v>
      </c>
    </row>
    <row r="79" spans="1:6" s="172" customFormat="1">
      <c r="A79" s="28"/>
      <c r="B79" s="29"/>
      <c r="C79" s="109"/>
      <c r="D79" s="30"/>
      <c r="E79" s="177"/>
      <c r="F79" s="178"/>
    </row>
    <row r="80" spans="1:6" s="172" customFormat="1" ht="25.5">
      <c r="A80" s="28" t="s">
        <v>159</v>
      </c>
      <c r="B80" s="29" t="s">
        <v>21</v>
      </c>
      <c r="C80" s="109"/>
      <c r="D80" s="30"/>
      <c r="E80" s="177"/>
      <c r="F80" s="178"/>
    </row>
    <row r="81" spans="1:6" s="172" customFormat="1">
      <c r="A81" s="28"/>
      <c r="B81" s="29"/>
      <c r="C81" s="109" t="s">
        <v>61</v>
      </c>
      <c r="D81" s="30">
        <v>8465</v>
      </c>
      <c r="E81" s="217"/>
      <c r="F81" s="178">
        <f>D81*E81</f>
        <v>0</v>
      </c>
    </row>
    <row r="82" spans="1:6" s="172" customFormat="1">
      <c r="A82" s="28"/>
      <c r="B82" s="29"/>
      <c r="C82" s="109"/>
      <c r="D82" s="30"/>
      <c r="E82" s="177"/>
      <c r="F82" s="178"/>
    </row>
    <row r="83" spans="1:6" s="172" customFormat="1">
      <c r="A83" s="28"/>
      <c r="B83" s="31" t="s">
        <v>22</v>
      </c>
      <c r="C83" s="109"/>
      <c r="D83" s="30"/>
      <c r="E83" s="177"/>
      <c r="F83" s="178"/>
    </row>
    <row r="84" spans="1:6" s="172" customFormat="1" ht="25.5">
      <c r="A84" s="28" t="s">
        <v>163</v>
      </c>
      <c r="B84" s="29" t="s">
        <v>23</v>
      </c>
      <c r="C84" s="109"/>
      <c r="D84" s="30"/>
      <c r="E84" s="177"/>
      <c r="F84" s="178"/>
    </row>
    <row r="85" spans="1:6" s="172" customFormat="1">
      <c r="A85" s="28"/>
      <c r="B85" s="29"/>
      <c r="C85" s="109" t="s">
        <v>54</v>
      </c>
      <c r="D85" s="30">
        <v>1010</v>
      </c>
      <c r="E85" s="217"/>
      <c r="F85" s="178">
        <f>D85*E85</f>
        <v>0</v>
      </c>
    </row>
    <row r="86" spans="1:6" s="172" customFormat="1">
      <c r="A86" s="28"/>
      <c r="B86" s="29"/>
      <c r="C86" s="109"/>
      <c r="D86" s="30"/>
      <c r="E86" s="177"/>
      <c r="F86" s="178"/>
    </row>
    <row r="87" spans="1:6" s="172" customFormat="1" ht="38.25">
      <c r="A87" s="28" t="s">
        <v>164</v>
      </c>
      <c r="B87" s="29" t="s">
        <v>24</v>
      </c>
      <c r="C87" s="109"/>
      <c r="D87" s="30"/>
      <c r="E87" s="177"/>
      <c r="F87" s="178"/>
    </row>
    <row r="88" spans="1:6" s="172" customFormat="1">
      <c r="A88" s="28"/>
      <c r="B88" s="29"/>
      <c r="C88" s="109" t="s">
        <v>54</v>
      </c>
      <c r="D88" s="30">
        <v>1020</v>
      </c>
      <c r="E88" s="217"/>
      <c r="F88" s="178">
        <f>D88*E88</f>
        <v>0</v>
      </c>
    </row>
    <row r="89" spans="1:6" s="172" customFormat="1">
      <c r="A89" s="28"/>
      <c r="B89" s="31" t="s">
        <v>25</v>
      </c>
      <c r="C89" s="109"/>
      <c r="D89" s="30"/>
      <c r="E89" s="177"/>
      <c r="F89" s="178"/>
    </row>
    <row r="90" spans="1:6" s="172" customFormat="1">
      <c r="A90" s="28" t="s">
        <v>165</v>
      </c>
      <c r="B90" s="29" t="s">
        <v>38</v>
      </c>
      <c r="C90" s="109"/>
      <c r="D90" s="30"/>
      <c r="E90" s="177"/>
      <c r="F90" s="178"/>
    </row>
    <row r="91" spans="1:6" s="172" customFormat="1">
      <c r="A91" s="28"/>
      <c r="B91" s="29"/>
      <c r="C91" s="109" t="s">
        <v>54</v>
      </c>
      <c r="D91" s="30">
        <v>1010</v>
      </c>
      <c r="E91" s="217"/>
      <c r="F91" s="178">
        <f>D91*E91</f>
        <v>0</v>
      </c>
    </row>
    <row r="92" spans="1:6" s="172" customFormat="1">
      <c r="A92" s="28"/>
      <c r="B92" s="29"/>
      <c r="C92" s="109"/>
      <c r="D92" s="30"/>
      <c r="E92" s="177"/>
      <c r="F92" s="178"/>
    </row>
    <row r="93" spans="1:6" s="172" customFormat="1">
      <c r="A93" s="32"/>
      <c r="B93" s="181" t="s">
        <v>34</v>
      </c>
      <c r="C93" s="121"/>
      <c r="D93" s="33"/>
      <c r="E93" s="182"/>
      <c r="F93" s="183">
        <f>SUM(F68:F91)</f>
        <v>0</v>
      </c>
    </row>
    <row r="94" spans="1:6" s="172" customFormat="1">
      <c r="A94" s="28"/>
      <c r="B94" s="29"/>
      <c r="C94" s="109"/>
      <c r="D94" s="30"/>
      <c r="E94" s="177"/>
      <c r="F94" s="178"/>
    </row>
    <row r="95" spans="1:6" s="172" customFormat="1">
      <c r="A95" s="28"/>
      <c r="B95" s="29"/>
      <c r="C95" s="109"/>
      <c r="D95" s="30"/>
      <c r="E95" s="177"/>
      <c r="F95" s="178"/>
    </row>
    <row r="96" spans="1:6" s="172" customFormat="1">
      <c r="A96" s="32"/>
      <c r="B96" s="34" t="s">
        <v>26</v>
      </c>
      <c r="C96" s="179"/>
      <c r="E96" s="173"/>
      <c r="F96" s="174"/>
    </row>
    <row r="97" spans="1:6" s="172" customFormat="1">
      <c r="A97" s="28"/>
      <c r="B97" s="31"/>
      <c r="C97" s="109"/>
      <c r="D97" s="30"/>
      <c r="E97" s="175"/>
      <c r="F97" s="176"/>
    </row>
    <row r="98" spans="1:6" s="172" customFormat="1">
      <c r="A98" s="28"/>
      <c r="B98" s="31" t="s">
        <v>27</v>
      </c>
      <c r="C98" s="109"/>
      <c r="D98" s="30"/>
      <c r="E98" s="177"/>
      <c r="F98" s="178"/>
    </row>
    <row r="99" spans="1:6" s="172" customFormat="1" ht="25.5">
      <c r="A99" s="28" t="s">
        <v>149</v>
      </c>
      <c r="B99" s="29" t="s">
        <v>44</v>
      </c>
      <c r="C99" s="179"/>
      <c r="E99" s="173"/>
      <c r="F99" s="174"/>
    </row>
    <row r="100" spans="1:6" s="172" customFormat="1">
      <c r="A100" s="28"/>
      <c r="B100" s="29"/>
      <c r="C100" s="109" t="s">
        <v>54</v>
      </c>
      <c r="D100" s="30">
        <v>55</v>
      </c>
      <c r="E100" s="217"/>
      <c r="F100" s="178">
        <f>D100*E100</f>
        <v>0</v>
      </c>
    </row>
    <row r="101" spans="1:6" s="172" customFormat="1">
      <c r="A101" s="28"/>
      <c r="B101" s="29"/>
      <c r="C101" s="109"/>
      <c r="D101" s="30"/>
      <c r="E101" s="177"/>
      <c r="F101" s="178"/>
    </row>
    <row r="102" spans="1:6" s="172" customFormat="1">
      <c r="A102" s="28"/>
      <c r="B102" s="31" t="s">
        <v>28</v>
      </c>
      <c r="C102" s="109"/>
      <c r="D102" s="30"/>
      <c r="E102" s="177"/>
      <c r="F102" s="178"/>
    </row>
    <row r="103" spans="1:6" s="172" customFormat="1">
      <c r="A103" s="28"/>
      <c r="B103" s="31"/>
      <c r="C103" s="109"/>
      <c r="D103" s="30"/>
      <c r="E103" s="177"/>
      <c r="F103" s="178"/>
    </row>
    <row r="104" spans="1:6" s="172" customFormat="1" ht="38.25">
      <c r="A104" s="28" t="s">
        <v>156</v>
      </c>
      <c r="B104" s="29" t="s">
        <v>45</v>
      </c>
      <c r="C104" s="109"/>
      <c r="D104" s="30"/>
      <c r="E104" s="177"/>
      <c r="F104" s="178"/>
    </row>
    <row r="105" spans="1:6" s="172" customFormat="1">
      <c r="A105" s="28"/>
      <c r="B105" s="29"/>
      <c r="C105" s="109" t="s">
        <v>54</v>
      </c>
      <c r="D105" s="30">
        <v>890</v>
      </c>
      <c r="E105" s="217"/>
      <c r="F105" s="178">
        <f t="shared" ref="F105" si="1">D105*E105</f>
        <v>0</v>
      </c>
    </row>
    <row r="106" spans="1:6" s="172" customFormat="1">
      <c r="A106" s="28"/>
      <c r="B106" s="29"/>
      <c r="C106" s="109"/>
      <c r="D106" s="30"/>
      <c r="E106" s="177"/>
      <c r="F106" s="178"/>
    </row>
    <row r="107" spans="1:6" s="172" customFormat="1">
      <c r="A107" s="32"/>
      <c r="B107" s="181" t="s">
        <v>35</v>
      </c>
      <c r="C107" s="121"/>
      <c r="D107" s="33"/>
      <c r="E107" s="182"/>
      <c r="F107" s="183">
        <f>SUM(F100:F105)</f>
        <v>0</v>
      </c>
    </row>
    <row r="108" spans="1:6" s="172" customFormat="1">
      <c r="A108" s="28"/>
      <c r="B108" s="184"/>
      <c r="C108" s="109"/>
      <c r="D108" s="30"/>
      <c r="E108" s="173"/>
      <c r="F108" s="176"/>
    </row>
    <row r="109" spans="1:6" s="172" customFormat="1">
      <c r="A109" s="28"/>
      <c r="B109" s="29"/>
      <c r="C109" s="109"/>
      <c r="D109" s="30"/>
      <c r="E109" s="177"/>
      <c r="F109" s="178"/>
    </row>
    <row r="110" spans="1:6" s="172" customFormat="1">
      <c r="A110" s="32"/>
      <c r="B110" s="34" t="s">
        <v>167</v>
      </c>
      <c r="C110" s="109"/>
      <c r="E110" s="173"/>
      <c r="F110" s="174"/>
    </row>
    <row r="111" spans="1:6" s="172" customFormat="1">
      <c r="A111" s="28"/>
      <c r="B111" s="31"/>
      <c r="C111" s="109"/>
      <c r="D111" s="30"/>
      <c r="E111" s="175"/>
      <c r="F111" s="176"/>
    </row>
    <row r="112" spans="1:6" s="172" customFormat="1">
      <c r="A112" s="28"/>
      <c r="B112" s="31" t="s">
        <v>168</v>
      </c>
      <c r="C112" s="109"/>
      <c r="D112" s="30"/>
      <c r="E112" s="177"/>
      <c r="F112" s="178"/>
    </row>
    <row r="113" spans="1:6" s="172" customFormat="1" ht="25.5">
      <c r="A113" s="28" t="s">
        <v>149</v>
      </c>
      <c r="B113" s="29" t="s">
        <v>29</v>
      </c>
      <c r="C113" s="179"/>
      <c r="E113" s="173"/>
      <c r="F113" s="174"/>
    </row>
    <row r="114" spans="1:6" s="172" customFormat="1">
      <c r="A114" s="28"/>
      <c r="B114" s="29"/>
      <c r="C114" s="109" t="s">
        <v>94</v>
      </c>
      <c r="D114" s="180">
        <v>10</v>
      </c>
      <c r="E114" s="217"/>
      <c r="F114" s="178">
        <f>D114*E114</f>
        <v>0</v>
      </c>
    </row>
    <row r="115" spans="1:6" s="172" customFormat="1">
      <c r="A115" s="28"/>
      <c r="B115" s="29"/>
      <c r="C115" s="109"/>
      <c r="D115" s="30"/>
      <c r="E115" s="177"/>
      <c r="F115" s="178"/>
    </row>
    <row r="116" spans="1:6" s="172" customFormat="1" ht="38.25">
      <c r="A116" s="28" t="s">
        <v>156</v>
      </c>
      <c r="B116" s="29" t="s">
        <v>30</v>
      </c>
      <c r="C116" s="109"/>
      <c r="D116" s="30"/>
      <c r="E116" s="177"/>
      <c r="F116" s="178"/>
    </row>
    <row r="117" spans="1:6" s="172" customFormat="1">
      <c r="A117" s="28"/>
      <c r="B117" s="29"/>
      <c r="C117" s="109" t="s">
        <v>94</v>
      </c>
      <c r="D117" s="180">
        <v>10</v>
      </c>
      <c r="E117" s="217"/>
      <c r="F117" s="178">
        <f>D117*E117</f>
        <v>0</v>
      </c>
    </row>
    <row r="118" spans="1:6" s="172" customFormat="1">
      <c r="A118" s="28"/>
      <c r="B118" s="29"/>
      <c r="C118" s="109"/>
      <c r="D118" s="30"/>
      <c r="E118" s="177"/>
      <c r="F118" s="178"/>
    </row>
    <row r="119" spans="1:6" s="172" customFormat="1" ht="38.25">
      <c r="A119" s="28" t="s">
        <v>157</v>
      </c>
      <c r="B119" s="29" t="s">
        <v>46</v>
      </c>
      <c r="C119" s="109"/>
      <c r="D119" s="30"/>
      <c r="E119" s="177"/>
      <c r="F119" s="178"/>
    </row>
    <row r="120" spans="1:6" s="172" customFormat="1">
      <c r="A120" s="28"/>
      <c r="B120" s="29"/>
      <c r="C120" s="109" t="s">
        <v>94</v>
      </c>
      <c r="D120" s="180">
        <v>4</v>
      </c>
      <c r="E120" s="217"/>
      <c r="F120" s="178">
        <f>D120*E120</f>
        <v>0</v>
      </c>
    </row>
    <row r="121" spans="1:6" s="172" customFormat="1">
      <c r="A121" s="28"/>
      <c r="B121" s="29"/>
      <c r="C121" s="109"/>
      <c r="D121" s="30"/>
      <c r="E121" s="177"/>
      <c r="F121" s="178"/>
    </row>
    <row r="122" spans="1:6" s="172" customFormat="1" ht="38.25">
      <c r="A122" s="28" t="s">
        <v>158</v>
      </c>
      <c r="B122" s="29" t="s">
        <v>31</v>
      </c>
      <c r="C122" s="109"/>
      <c r="D122" s="30"/>
      <c r="E122" s="177"/>
      <c r="F122" s="178"/>
    </row>
    <row r="123" spans="1:6" s="172" customFormat="1">
      <c r="A123" s="28"/>
      <c r="B123" s="29"/>
      <c r="C123" s="109" t="s">
        <v>94</v>
      </c>
      <c r="D123" s="180">
        <v>4</v>
      </c>
      <c r="E123" s="217"/>
      <c r="F123" s="178">
        <f>D123*E123</f>
        <v>0</v>
      </c>
    </row>
    <row r="124" spans="1:6" s="172" customFormat="1">
      <c r="A124" s="28"/>
      <c r="B124" s="29"/>
      <c r="C124" s="109"/>
      <c r="D124" s="30"/>
      <c r="E124" s="177"/>
      <c r="F124" s="178"/>
    </row>
    <row r="125" spans="1:6" s="172" customFormat="1" ht="38.25">
      <c r="A125" s="28" t="s">
        <v>159</v>
      </c>
      <c r="B125" s="29" t="s">
        <v>50</v>
      </c>
      <c r="C125" s="109"/>
      <c r="D125" s="30"/>
      <c r="E125" s="177"/>
      <c r="F125" s="178"/>
    </row>
    <row r="126" spans="1:6" s="172" customFormat="1">
      <c r="A126" s="28"/>
      <c r="B126" s="29"/>
      <c r="C126" s="109" t="s">
        <v>94</v>
      </c>
      <c r="D126" s="180">
        <v>4</v>
      </c>
      <c r="E126" s="217"/>
      <c r="F126" s="178">
        <f>D126*E126</f>
        <v>0</v>
      </c>
    </row>
    <row r="127" spans="1:6" s="172" customFormat="1">
      <c r="A127" s="28"/>
      <c r="B127" s="29"/>
      <c r="C127" s="109"/>
      <c r="D127" s="30"/>
      <c r="E127" s="177"/>
      <c r="F127" s="178"/>
    </row>
    <row r="128" spans="1:6" s="172" customFormat="1">
      <c r="A128" s="28"/>
      <c r="B128" s="31" t="s">
        <v>169</v>
      </c>
      <c r="C128" s="109"/>
      <c r="D128" s="30"/>
      <c r="E128" s="177"/>
      <c r="F128" s="178"/>
    </row>
    <row r="129" spans="1:6" s="172" customFormat="1" ht="51">
      <c r="A129" s="28" t="s">
        <v>163</v>
      </c>
      <c r="B129" s="29" t="s">
        <v>47</v>
      </c>
      <c r="C129" s="109"/>
      <c r="D129" s="30"/>
      <c r="E129" s="177"/>
      <c r="F129" s="178"/>
    </row>
    <row r="130" spans="1:6" s="172" customFormat="1">
      <c r="A130" s="28"/>
      <c r="B130" s="29"/>
      <c r="C130" s="109" t="s">
        <v>54</v>
      </c>
      <c r="D130" s="30">
        <v>1150</v>
      </c>
      <c r="E130" s="217"/>
      <c r="F130" s="178">
        <f>D130*E130</f>
        <v>0</v>
      </c>
    </row>
    <row r="131" spans="1:6" s="172" customFormat="1">
      <c r="A131" s="28"/>
      <c r="B131" s="29"/>
      <c r="C131" s="109"/>
      <c r="D131" s="30"/>
      <c r="E131" s="177"/>
      <c r="F131" s="178"/>
    </row>
    <row r="132" spans="1:6" s="172" customFormat="1" ht="63.75">
      <c r="A132" s="28" t="s">
        <v>164</v>
      </c>
      <c r="B132" s="29" t="s">
        <v>153</v>
      </c>
      <c r="C132" s="109"/>
      <c r="D132" s="30"/>
      <c r="E132" s="177"/>
      <c r="F132" s="178"/>
    </row>
    <row r="133" spans="1:6" s="172" customFormat="1">
      <c r="A133" s="28"/>
      <c r="B133" s="29"/>
      <c r="C133" s="109" t="s">
        <v>61</v>
      </c>
      <c r="D133" s="30">
        <v>395</v>
      </c>
      <c r="E133" s="217"/>
      <c r="F133" s="178">
        <f>D133*E133</f>
        <v>0</v>
      </c>
    </row>
    <row r="134" spans="1:6" s="172" customFormat="1">
      <c r="A134" s="28"/>
      <c r="B134" s="29"/>
      <c r="C134" s="109"/>
      <c r="D134" s="30"/>
      <c r="E134" s="177"/>
      <c r="F134" s="178"/>
    </row>
    <row r="135" spans="1:6" s="172" customFormat="1">
      <c r="A135" s="32"/>
      <c r="B135" s="181" t="s">
        <v>36</v>
      </c>
      <c r="C135" s="121"/>
      <c r="D135" s="33"/>
      <c r="E135" s="182"/>
      <c r="F135" s="183">
        <f>SUM(F112:F134)</f>
        <v>0</v>
      </c>
    </row>
    <row r="136" spans="1:6" s="172" customFormat="1">
      <c r="A136" s="28"/>
      <c r="B136" s="29"/>
      <c r="C136" s="109"/>
      <c r="D136" s="30"/>
      <c r="E136" s="177"/>
      <c r="F136" s="178"/>
    </row>
    <row r="137" spans="1:6" s="172" customFormat="1">
      <c r="A137" s="28"/>
      <c r="B137" s="29"/>
      <c r="C137" s="109"/>
      <c r="D137" s="30"/>
      <c r="E137" s="177"/>
      <c r="F137" s="178"/>
    </row>
    <row r="138" spans="1:6" s="172" customFormat="1">
      <c r="A138" s="185"/>
      <c r="B138" s="34" t="s">
        <v>170</v>
      </c>
      <c r="C138" s="109"/>
      <c r="E138" s="173"/>
      <c r="F138" s="174"/>
    </row>
    <row r="139" spans="1:6" s="172" customFormat="1">
      <c r="A139" s="28"/>
      <c r="B139" s="31"/>
      <c r="C139" s="109"/>
      <c r="E139" s="173"/>
      <c r="F139" s="174"/>
    </row>
    <row r="140" spans="1:6" s="172" customFormat="1" ht="38.25">
      <c r="A140" s="28" t="s">
        <v>149</v>
      </c>
      <c r="B140" s="29" t="s">
        <v>466</v>
      </c>
      <c r="C140" s="186" t="s">
        <v>54</v>
      </c>
      <c r="D140" s="187">
        <v>66</v>
      </c>
      <c r="E140" s="218"/>
      <c r="F140" s="188">
        <f>D140*E140</f>
        <v>0</v>
      </c>
    </row>
    <row r="141" spans="1:6" s="172" customFormat="1">
      <c r="A141" s="28"/>
      <c r="B141" s="29"/>
      <c r="C141" s="109"/>
      <c r="D141" s="30"/>
      <c r="E141" s="177"/>
      <c r="F141" s="178"/>
    </row>
    <row r="142" spans="1:6" s="172" customFormat="1">
      <c r="A142" s="185"/>
      <c r="B142" s="181" t="s">
        <v>49</v>
      </c>
      <c r="C142" s="189"/>
      <c r="D142" s="190"/>
      <c r="E142" s="191"/>
      <c r="F142" s="183">
        <f>F140</f>
        <v>0</v>
      </c>
    </row>
    <row r="143" spans="1:6" s="172" customFormat="1">
      <c r="A143" s="28"/>
      <c r="B143" s="184"/>
      <c r="C143" s="109"/>
      <c r="D143" s="192"/>
      <c r="E143" s="173"/>
      <c r="F143" s="178"/>
    </row>
    <row r="144" spans="1:6" s="172" customFormat="1">
      <c r="A144" s="28"/>
      <c r="B144" s="29"/>
      <c r="C144" s="109"/>
      <c r="D144" s="30"/>
      <c r="E144" s="177"/>
      <c r="F144" s="178"/>
    </row>
    <row r="145" spans="1:6" s="172" customFormat="1">
      <c r="A145" s="32"/>
      <c r="B145" s="34" t="s">
        <v>173</v>
      </c>
      <c r="C145" s="109"/>
      <c r="E145" s="173"/>
      <c r="F145" s="174"/>
    </row>
    <row r="146" spans="1:6" s="172" customFormat="1">
      <c r="A146" s="28"/>
      <c r="B146" s="31"/>
      <c r="C146" s="109"/>
      <c r="D146" s="30"/>
      <c r="E146" s="175"/>
      <c r="F146" s="176"/>
    </row>
    <row r="147" spans="1:6" s="172" customFormat="1" ht="38.25">
      <c r="A147" s="28" t="s">
        <v>149</v>
      </c>
      <c r="B147" s="29" t="s">
        <v>285</v>
      </c>
      <c r="C147" s="109"/>
      <c r="D147" s="30"/>
      <c r="E147" s="177"/>
      <c r="F147" s="178"/>
    </row>
    <row r="148" spans="1:6" s="172" customFormat="1">
      <c r="A148" s="28"/>
      <c r="C148" s="109" t="s">
        <v>172</v>
      </c>
      <c r="D148" s="193">
        <v>0.05</v>
      </c>
      <c r="E148" s="177"/>
      <c r="F148" s="178">
        <f>(F23+F61+F93+F107+F135+F142)*D148</f>
        <v>0</v>
      </c>
    </row>
    <row r="149" spans="1:6" s="172" customFormat="1">
      <c r="A149" s="28"/>
      <c r="B149" s="29"/>
      <c r="C149" s="109"/>
      <c r="D149" s="30"/>
      <c r="E149" s="177"/>
      <c r="F149" s="178"/>
    </row>
    <row r="150" spans="1:6" s="172" customFormat="1">
      <c r="A150" s="32"/>
      <c r="B150" s="181" t="s">
        <v>177</v>
      </c>
      <c r="C150" s="121"/>
      <c r="D150" s="33"/>
      <c r="E150" s="182"/>
      <c r="F150" s="183">
        <f>F148</f>
        <v>0</v>
      </c>
    </row>
    <row r="151" spans="1:6" s="172" customFormat="1">
      <c r="A151" s="28"/>
      <c r="B151" s="29"/>
      <c r="C151" s="109"/>
      <c r="D151" s="30"/>
      <c r="E151" s="177"/>
      <c r="F151" s="178"/>
    </row>
    <row r="152" spans="1:6" s="172" customFormat="1">
      <c r="A152" s="28"/>
      <c r="B152" s="29"/>
      <c r="C152" s="109"/>
      <c r="D152" s="30"/>
      <c r="E152" s="177"/>
      <c r="F152" s="178"/>
    </row>
    <row r="153" spans="1:6" s="172" customFormat="1">
      <c r="A153" s="28"/>
      <c r="B153" s="194" t="s">
        <v>171</v>
      </c>
      <c r="C153" s="109"/>
      <c r="D153" s="30"/>
      <c r="E153" s="177"/>
      <c r="F153" s="178"/>
    </row>
    <row r="154" spans="1:6" s="172" customFormat="1">
      <c r="A154" s="28"/>
      <c r="B154" s="29"/>
      <c r="C154" s="109"/>
      <c r="D154" s="30"/>
      <c r="E154" s="177"/>
      <c r="F154" s="178"/>
    </row>
    <row r="155" spans="1:6" s="201" customFormat="1">
      <c r="A155" s="195"/>
      <c r="B155" s="196" t="str">
        <f>+B3</f>
        <v>1 PREDDELA</v>
      </c>
      <c r="C155" s="197"/>
      <c r="D155" s="198"/>
      <c r="E155" s="199"/>
      <c r="F155" s="200">
        <f>F23</f>
        <v>0</v>
      </c>
    </row>
    <row r="156" spans="1:6" s="201" customFormat="1">
      <c r="A156" s="195"/>
      <c r="B156" s="196" t="str">
        <f>+B26</f>
        <v>2 ZEMELJSKA DELA</v>
      </c>
      <c r="C156" s="197"/>
      <c r="D156" s="198"/>
      <c r="E156" s="199"/>
      <c r="F156" s="200">
        <f>F61</f>
        <v>0</v>
      </c>
    </row>
    <row r="157" spans="1:6" s="201" customFormat="1">
      <c r="A157" s="195"/>
      <c r="B157" s="196" t="str">
        <f>+B64</f>
        <v>3 VOZIŠČNE KONSTRUKCIJE</v>
      </c>
      <c r="C157" s="197"/>
      <c r="D157" s="198"/>
      <c r="E157" s="199"/>
      <c r="F157" s="200">
        <f>F93</f>
        <v>0</v>
      </c>
    </row>
    <row r="158" spans="1:6" s="201" customFormat="1">
      <c r="A158" s="195"/>
      <c r="B158" s="196" t="str">
        <f>+B96</f>
        <v>4 ODVODNJAVANJE</v>
      </c>
      <c r="C158" s="197"/>
      <c r="D158" s="198"/>
      <c r="E158" s="199"/>
      <c r="F158" s="200">
        <f>F107</f>
        <v>0</v>
      </c>
    </row>
    <row r="159" spans="1:6" s="201" customFormat="1">
      <c r="A159" s="195"/>
      <c r="B159" s="196" t="str">
        <f>+B110</f>
        <v>5 OPREMA CEST</v>
      </c>
      <c r="C159" s="197"/>
      <c r="D159" s="198"/>
      <c r="E159" s="199"/>
      <c r="F159" s="200">
        <f>+F135</f>
        <v>0</v>
      </c>
    </row>
    <row r="160" spans="1:6" s="201" customFormat="1">
      <c r="A160" s="195"/>
      <c r="B160" s="196" t="str">
        <f>+B138</f>
        <v>6 BETONERSKA DELA</v>
      </c>
      <c r="C160" s="197"/>
      <c r="D160" s="198"/>
      <c r="E160" s="199"/>
      <c r="F160" s="200">
        <f>F142</f>
        <v>0</v>
      </c>
    </row>
    <row r="161" spans="1:6" s="201" customFormat="1">
      <c r="A161" s="195"/>
      <c r="B161" s="196" t="str">
        <f>+B145</f>
        <v>7 RAZNO</v>
      </c>
      <c r="C161" s="197"/>
      <c r="D161" s="198"/>
      <c r="E161" s="199"/>
      <c r="F161" s="200">
        <f>+F150</f>
        <v>0</v>
      </c>
    </row>
    <row r="162" spans="1:6" s="208" customFormat="1" ht="15">
      <c r="A162" s="202"/>
      <c r="B162" s="203" t="s">
        <v>174</v>
      </c>
      <c r="C162" s="204"/>
      <c r="D162" s="205"/>
      <c r="E162" s="206"/>
      <c r="F162" s="207">
        <f>SUM(F155:F161)</f>
        <v>0</v>
      </c>
    </row>
    <row r="163" spans="1:6" s="172" customFormat="1">
      <c r="A163" s="28"/>
      <c r="B163" s="31"/>
      <c r="C163" s="209"/>
      <c r="D163" s="30"/>
      <c r="E163" s="177"/>
      <c r="F163" s="178"/>
    </row>
  </sheetData>
  <sheetProtection password="E8FD" sheet="1" objects="1" scenarios="1"/>
  <pageMargins left="0.9055118110236221" right="0.51181102362204722" top="0.94488188976377963" bottom="0.94488188976377963" header="0.31496062992125984" footer="0.31496062992125984"/>
  <pageSetup paperSize="9" orientation="portrait" r:id="rId1"/>
  <headerFooter>
    <oddHeader>&amp;CIC Muta&amp;R&amp;A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124"/>
  <sheetViews>
    <sheetView view="pageBreakPreview" zoomScale="115" zoomScaleNormal="100" zoomScaleSheetLayoutView="115" workbookViewId="0">
      <selection activeCell="B1" sqref="B1"/>
    </sheetView>
  </sheetViews>
  <sheetFormatPr defaultRowHeight="12.75"/>
  <cols>
    <col min="1" max="1" width="4.5703125" style="210" customWidth="1"/>
    <col min="2" max="2" width="44.140625" style="211" customWidth="1"/>
    <col min="3" max="3" width="5.28515625" style="226" customWidth="1"/>
    <col min="4" max="4" width="9.5703125" style="213" customWidth="1"/>
    <col min="5" max="5" width="11.140625" style="214" customWidth="1"/>
    <col min="6" max="6" width="13.85546875" style="215" customWidth="1"/>
    <col min="7" max="16384" width="9.140625" style="140"/>
  </cols>
  <sheetData>
    <row r="1" spans="1:6" ht="15.75">
      <c r="A1" s="219" t="s">
        <v>176</v>
      </c>
      <c r="B1" s="220" t="s">
        <v>282</v>
      </c>
      <c r="C1" s="221"/>
      <c r="D1" s="222"/>
      <c r="E1" s="223"/>
      <c r="F1" s="224"/>
    </row>
    <row r="2" spans="1:6">
      <c r="A2" s="165"/>
      <c r="B2" s="166"/>
      <c r="C2" s="167"/>
      <c r="D2" s="168"/>
      <c r="E2" s="169"/>
      <c r="F2" s="170"/>
    </row>
    <row r="3" spans="1:6">
      <c r="A3" s="51"/>
      <c r="B3" s="225" t="s">
        <v>0</v>
      </c>
    </row>
    <row r="4" spans="1:6">
      <c r="A4" s="28"/>
      <c r="B4" s="31"/>
      <c r="C4" s="109"/>
      <c r="D4" s="30"/>
      <c r="E4" s="173"/>
      <c r="F4" s="227"/>
    </row>
    <row r="5" spans="1:6">
      <c r="B5" s="166" t="s">
        <v>1</v>
      </c>
      <c r="E5" s="228"/>
      <c r="F5" s="227"/>
    </row>
    <row r="6" spans="1:6">
      <c r="B6" s="166"/>
      <c r="E6" s="228"/>
      <c r="F6" s="227"/>
    </row>
    <row r="7" spans="1:6">
      <c r="A7" s="229" t="s">
        <v>149</v>
      </c>
      <c r="B7" s="230" t="s">
        <v>51</v>
      </c>
    </row>
    <row r="8" spans="1:6">
      <c r="A8" s="229"/>
      <c r="B8" s="230"/>
      <c r="C8" s="231" t="s">
        <v>52</v>
      </c>
      <c r="D8" s="232">
        <v>32</v>
      </c>
      <c r="E8" s="258"/>
      <c r="F8" s="233">
        <f>D8*E8</f>
        <v>0</v>
      </c>
    </row>
    <row r="9" spans="1:6">
      <c r="A9" s="229"/>
      <c r="B9" s="230"/>
      <c r="C9" s="231"/>
      <c r="D9" s="234"/>
      <c r="E9" s="235"/>
      <c r="F9" s="233"/>
    </row>
    <row r="10" spans="1:6">
      <c r="A10" s="229" t="s">
        <v>156</v>
      </c>
      <c r="B10" s="230" t="s">
        <v>53</v>
      </c>
      <c r="C10" s="231"/>
      <c r="D10" s="234"/>
      <c r="E10" s="235"/>
      <c r="F10" s="233"/>
    </row>
    <row r="11" spans="1:6">
      <c r="A11" s="229"/>
      <c r="B11" s="230"/>
      <c r="C11" s="226" t="s">
        <v>54</v>
      </c>
      <c r="D11" s="234">
        <v>874.5</v>
      </c>
      <c r="E11" s="258"/>
      <c r="F11" s="233">
        <f>D11*E11</f>
        <v>0</v>
      </c>
    </row>
    <row r="12" spans="1:6">
      <c r="A12" s="229"/>
      <c r="B12" s="230"/>
      <c r="D12" s="234"/>
      <c r="E12" s="235"/>
      <c r="F12" s="233"/>
    </row>
    <row r="13" spans="1:6">
      <c r="A13" s="51"/>
      <c r="B13" s="236" t="s">
        <v>32</v>
      </c>
      <c r="C13" s="120"/>
      <c r="D13" s="237"/>
      <c r="E13" s="238"/>
      <c r="F13" s="239">
        <f>SUM(F7:F12)</f>
        <v>0</v>
      </c>
    </row>
    <row r="14" spans="1:6">
      <c r="A14" s="229"/>
      <c r="B14" s="230"/>
      <c r="C14" s="231"/>
      <c r="D14" s="234"/>
      <c r="E14" s="235"/>
      <c r="F14" s="233"/>
    </row>
    <row r="15" spans="1:6">
      <c r="A15" s="195"/>
      <c r="B15" s="240"/>
      <c r="C15" s="241"/>
      <c r="D15" s="198"/>
      <c r="E15" s="199"/>
      <c r="F15" s="233"/>
    </row>
    <row r="16" spans="1:6">
      <c r="A16" s="51"/>
      <c r="B16" s="34" t="s">
        <v>55</v>
      </c>
    </row>
    <row r="17" spans="1:6">
      <c r="A17" s="28"/>
      <c r="B17" s="31"/>
      <c r="C17" s="109"/>
      <c r="D17" s="30"/>
      <c r="E17" s="175"/>
      <c r="F17" s="176"/>
    </row>
    <row r="18" spans="1:6" ht="51">
      <c r="A18" s="210" t="s">
        <v>149</v>
      </c>
      <c r="B18" s="230" t="s">
        <v>57</v>
      </c>
    </row>
    <row r="19" spans="1:6">
      <c r="B19" s="230"/>
      <c r="C19" s="242" t="s">
        <v>58</v>
      </c>
      <c r="D19" s="30">
        <v>3800</v>
      </c>
      <c r="E19" s="217"/>
      <c r="F19" s="178">
        <f t="shared" ref="F19:F37" si="0">D19*E19</f>
        <v>0</v>
      </c>
    </row>
    <row r="20" spans="1:6">
      <c r="B20" s="230"/>
      <c r="C20" s="242"/>
      <c r="D20" s="30"/>
      <c r="E20" s="177"/>
      <c r="F20" s="178"/>
    </row>
    <row r="21" spans="1:6" ht="51">
      <c r="A21" s="210" t="s">
        <v>156</v>
      </c>
      <c r="B21" s="230" t="s">
        <v>59</v>
      </c>
      <c r="C21" s="242"/>
      <c r="D21" s="30"/>
      <c r="E21" s="177"/>
      <c r="F21" s="178"/>
    </row>
    <row r="22" spans="1:6">
      <c r="B22" s="230"/>
      <c r="C22" s="242" t="s">
        <v>58</v>
      </c>
      <c r="D22" s="30">
        <v>900</v>
      </c>
      <c r="E22" s="217"/>
      <c r="F22" s="178">
        <f>D22*E22</f>
        <v>0</v>
      </c>
    </row>
    <row r="23" spans="1:6">
      <c r="B23" s="230"/>
      <c r="C23" s="242"/>
      <c r="D23" s="30"/>
      <c r="E23" s="177"/>
      <c r="F23" s="178"/>
    </row>
    <row r="24" spans="1:6" ht="38.25">
      <c r="A24" s="210" t="s">
        <v>157</v>
      </c>
      <c r="B24" s="230" t="s">
        <v>60</v>
      </c>
      <c r="C24" s="242"/>
      <c r="D24" s="30"/>
      <c r="E24" s="177"/>
      <c r="F24" s="178"/>
    </row>
    <row r="25" spans="1:6">
      <c r="B25" s="230"/>
      <c r="C25" s="242" t="s">
        <v>61</v>
      </c>
      <c r="D25" s="30">
        <v>1100</v>
      </c>
      <c r="E25" s="217"/>
      <c r="F25" s="178">
        <f t="shared" si="0"/>
        <v>0</v>
      </c>
    </row>
    <row r="26" spans="1:6">
      <c r="B26" s="230"/>
      <c r="C26" s="242"/>
      <c r="D26" s="30"/>
      <c r="E26" s="177"/>
      <c r="F26" s="178"/>
    </row>
    <row r="27" spans="1:6" ht="76.5">
      <c r="A27" s="210" t="s">
        <v>158</v>
      </c>
      <c r="B27" s="230" t="s">
        <v>62</v>
      </c>
      <c r="C27" s="242"/>
      <c r="D27" s="30"/>
      <c r="E27" s="177"/>
      <c r="F27" s="178"/>
    </row>
    <row r="28" spans="1:6">
      <c r="B28" s="230"/>
      <c r="C28" s="242" t="s">
        <v>58</v>
      </c>
      <c r="D28" s="30">
        <v>170</v>
      </c>
      <c r="E28" s="217"/>
      <c r="F28" s="178">
        <f t="shared" si="0"/>
        <v>0</v>
      </c>
    </row>
    <row r="29" spans="1:6">
      <c r="B29" s="230"/>
      <c r="C29" s="242"/>
      <c r="D29" s="30"/>
      <c r="E29" s="177"/>
      <c r="F29" s="178"/>
    </row>
    <row r="30" spans="1:6" ht="76.5">
      <c r="A30" s="210" t="s">
        <v>159</v>
      </c>
      <c r="B30" s="230" t="s">
        <v>63</v>
      </c>
      <c r="C30" s="242"/>
      <c r="D30" s="30"/>
      <c r="E30" s="177"/>
      <c r="F30" s="178"/>
    </row>
    <row r="31" spans="1:6">
      <c r="B31" s="230"/>
      <c r="C31" s="242" t="s">
        <v>58</v>
      </c>
      <c r="D31" s="30">
        <v>650</v>
      </c>
      <c r="E31" s="217"/>
      <c r="F31" s="178">
        <f>D31*E31</f>
        <v>0</v>
      </c>
    </row>
    <row r="32" spans="1:6">
      <c r="B32" s="230"/>
      <c r="C32" s="242"/>
      <c r="D32" s="30"/>
      <c r="E32" s="177"/>
      <c r="F32" s="178"/>
    </row>
    <row r="33" spans="1:6" ht="102">
      <c r="A33" s="210" t="s">
        <v>163</v>
      </c>
      <c r="B33" s="230" t="s">
        <v>64</v>
      </c>
      <c r="C33" s="242"/>
      <c r="D33" s="30"/>
      <c r="E33" s="177"/>
      <c r="F33" s="178"/>
    </row>
    <row r="34" spans="1:6">
      <c r="B34" s="230"/>
      <c r="C34" s="242" t="s">
        <v>58</v>
      </c>
      <c r="D34" s="30">
        <v>3800</v>
      </c>
      <c r="E34" s="217"/>
      <c r="F34" s="178">
        <f t="shared" si="0"/>
        <v>0</v>
      </c>
    </row>
    <row r="35" spans="1:6">
      <c r="B35" s="230"/>
      <c r="C35" s="242"/>
      <c r="D35" s="30"/>
      <c r="E35" s="177"/>
      <c r="F35" s="178"/>
    </row>
    <row r="36" spans="1:6" ht="25.5">
      <c r="A36" s="210" t="s">
        <v>164</v>
      </c>
      <c r="B36" s="230" t="s">
        <v>65</v>
      </c>
      <c r="C36" s="242"/>
      <c r="D36" s="30"/>
      <c r="E36" s="177"/>
      <c r="F36" s="178"/>
    </row>
    <row r="37" spans="1:6">
      <c r="B37" s="230"/>
      <c r="C37" s="242" t="s">
        <v>58</v>
      </c>
      <c r="D37" s="30">
        <v>300</v>
      </c>
      <c r="E37" s="217"/>
      <c r="F37" s="178">
        <f t="shared" si="0"/>
        <v>0</v>
      </c>
    </row>
    <row r="38" spans="1:6">
      <c r="B38" s="230"/>
      <c r="C38" s="242"/>
      <c r="D38" s="30"/>
      <c r="E38" s="177"/>
      <c r="F38" s="178"/>
    </row>
    <row r="39" spans="1:6">
      <c r="A39" s="51"/>
      <c r="B39" s="236" t="s">
        <v>56</v>
      </c>
      <c r="C39" s="120"/>
      <c r="D39" s="237"/>
      <c r="E39" s="238"/>
      <c r="F39" s="183">
        <f>+SUM(F17:F37)</f>
        <v>0</v>
      </c>
    </row>
    <row r="40" spans="1:6">
      <c r="B40" s="230"/>
      <c r="C40" s="242"/>
      <c r="D40" s="30"/>
      <c r="E40" s="177"/>
      <c r="F40" s="178"/>
    </row>
    <row r="41" spans="1:6">
      <c r="A41" s="28"/>
      <c r="B41" s="29"/>
      <c r="C41" s="109"/>
      <c r="D41" s="30"/>
      <c r="E41" s="177"/>
      <c r="F41" s="178"/>
    </row>
    <row r="42" spans="1:6">
      <c r="B42" s="31" t="s">
        <v>66</v>
      </c>
    </row>
    <row r="43" spans="1:6">
      <c r="A43" s="28"/>
      <c r="B43" s="31"/>
      <c r="C43" s="109"/>
      <c r="D43" s="30"/>
      <c r="E43" s="175"/>
      <c r="F43" s="176"/>
    </row>
    <row r="44" spans="1:6">
      <c r="A44" s="28"/>
      <c r="B44" s="243" t="s">
        <v>68</v>
      </c>
      <c r="C44" s="109"/>
      <c r="D44" s="30"/>
      <c r="E44" s="175"/>
      <c r="F44" s="176"/>
    </row>
    <row r="45" spans="1:6">
      <c r="A45" s="28"/>
      <c r="B45" s="31"/>
      <c r="C45" s="109"/>
      <c r="D45" s="30"/>
      <c r="E45" s="175"/>
      <c r="F45" s="176"/>
    </row>
    <row r="46" spans="1:6" ht="63.75">
      <c r="A46" s="229" t="s">
        <v>149</v>
      </c>
      <c r="B46" s="244" t="s">
        <v>69</v>
      </c>
      <c r="C46" s="242"/>
      <c r="D46" s="245"/>
      <c r="F46" s="178"/>
    </row>
    <row r="47" spans="1:6">
      <c r="A47" s="229"/>
      <c r="B47" s="244" t="s">
        <v>70</v>
      </c>
      <c r="C47" s="242" t="s">
        <v>54</v>
      </c>
      <c r="D47" s="245">
        <v>255</v>
      </c>
      <c r="E47" s="217"/>
      <c r="F47" s="178">
        <f>D47*E47</f>
        <v>0</v>
      </c>
    </row>
    <row r="48" spans="1:6">
      <c r="A48" s="229"/>
      <c r="B48" s="244"/>
      <c r="C48" s="242"/>
      <c r="D48" s="245"/>
      <c r="F48" s="178"/>
    </row>
    <row r="49" spans="1:6" ht="63.75">
      <c r="A49" s="229" t="s">
        <v>156</v>
      </c>
      <c r="B49" s="244" t="s">
        <v>71</v>
      </c>
      <c r="C49" s="242"/>
      <c r="D49" s="245"/>
      <c r="F49" s="178"/>
    </row>
    <row r="50" spans="1:6">
      <c r="A50" s="229"/>
      <c r="B50" s="244" t="s">
        <v>72</v>
      </c>
      <c r="C50" s="242" t="s">
        <v>54</v>
      </c>
      <c r="D50" s="245">
        <v>550</v>
      </c>
      <c r="E50" s="217"/>
      <c r="F50" s="178">
        <f t="shared" ref="F50:F52" si="1">D50*E50</f>
        <v>0</v>
      </c>
    </row>
    <row r="51" spans="1:6">
      <c r="A51" s="229"/>
      <c r="B51" s="244" t="s">
        <v>73</v>
      </c>
      <c r="C51" s="242" t="s">
        <v>54</v>
      </c>
      <c r="D51" s="245">
        <v>150</v>
      </c>
      <c r="E51" s="217"/>
      <c r="F51" s="178">
        <f t="shared" si="1"/>
        <v>0</v>
      </c>
    </row>
    <row r="52" spans="1:6">
      <c r="A52" s="229"/>
      <c r="B52" s="244" t="s">
        <v>74</v>
      </c>
      <c r="C52" s="242" t="s">
        <v>54</v>
      </c>
      <c r="D52" s="245">
        <v>190</v>
      </c>
      <c r="E52" s="217"/>
      <c r="F52" s="178">
        <f t="shared" si="1"/>
        <v>0</v>
      </c>
    </row>
    <row r="53" spans="1:6">
      <c r="A53" s="229"/>
      <c r="B53" s="244"/>
      <c r="C53" s="242"/>
      <c r="D53" s="245"/>
      <c r="F53" s="178"/>
    </row>
    <row r="54" spans="1:6" ht="38.25">
      <c r="A54" s="229" t="s">
        <v>157</v>
      </c>
      <c r="B54" s="244" t="s">
        <v>75</v>
      </c>
      <c r="C54" s="242"/>
      <c r="D54" s="245"/>
      <c r="F54" s="178"/>
    </row>
    <row r="55" spans="1:6">
      <c r="A55" s="229"/>
      <c r="B55" s="244" t="s">
        <v>76</v>
      </c>
      <c r="C55" s="242" t="s">
        <v>54</v>
      </c>
      <c r="D55" s="245">
        <v>240</v>
      </c>
      <c r="E55" s="217"/>
      <c r="F55" s="178">
        <f t="shared" ref="F55:F58" si="2">D55*E55</f>
        <v>0</v>
      </c>
    </row>
    <row r="56" spans="1:6">
      <c r="A56" s="229"/>
      <c r="B56" s="244" t="s">
        <v>77</v>
      </c>
      <c r="C56" s="242" t="s">
        <v>54</v>
      </c>
      <c r="D56" s="245">
        <v>30</v>
      </c>
      <c r="E56" s="217"/>
      <c r="F56" s="178">
        <f t="shared" si="2"/>
        <v>0</v>
      </c>
    </row>
    <row r="57" spans="1:6">
      <c r="A57" s="229"/>
      <c r="B57" s="244" t="s">
        <v>78</v>
      </c>
      <c r="C57" s="242" t="s">
        <v>54</v>
      </c>
      <c r="D57" s="245">
        <v>20</v>
      </c>
      <c r="E57" s="217"/>
      <c r="F57" s="178">
        <f t="shared" si="2"/>
        <v>0</v>
      </c>
    </row>
    <row r="58" spans="1:6">
      <c r="A58" s="229"/>
      <c r="B58" s="244" t="s">
        <v>79</v>
      </c>
      <c r="C58" s="242" t="s">
        <v>54</v>
      </c>
      <c r="D58" s="245">
        <v>30</v>
      </c>
      <c r="E58" s="217"/>
      <c r="F58" s="178">
        <f t="shared" si="2"/>
        <v>0</v>
      </c>
    </row>
    <row r="59" spans="1:6">
      <c r="A59" s="229"/>
      <c r="B59" s="244"/>
      <c r="C59" s="242"/>
      <c r="D59" s="245"/>
      <c r="F59" s="178"/>
    </row>
    <row r="60" spans="1:6">
      <c r="A60" s="28"/>
      <c r="B60" s="243" t="s">
        <v>80</v>
      </c>
      <c r="C60" s="109"/>
      <c r="D60" s="30"/>
      <c r="E60" s="175"/>
      <c r="F60" s="176"/>
    </row>
    <row r="61" spans="1:6">
      <c r="A61" s="28"/>
      <c r="B61" s="31"/>
      <c r="C61" s="109"/>
      <c r="D61" s="30"/>
      <c r="E61" s="175"/>
      <c r="F61" s="176"/>
    </row>
    <row r="62" spans="1:6" ht="38.25">
      <c r="A62" s="229" t="s">
        <v>158</v>
      </c>
      <c r="B62" s="244" t="s">
        <v>81</v>
      </c>
      <c r="C62" s="242"/>
      <c r="D62" s="245"/>
      <c r="F62" s="178"/>
    </row>
    <row r="63" spans="1:6">
      <c r="A63" s="229"/>
      <c r="B63" s="244" t="s">
        <v>82</v>
      </c>
      <c r="C63" s="242" t="s">
        <v>52</v>
      </c>
      <c r="D63" s="246">
        <v>51</v>
      </c>
      <c r="E63" s="217"/>
      <c r="F63" s="178">
        <f>D63*E63</f>
        <v>0</v>
      </c>
    </row>
    <row r="64" spans="1:6">
      <c r="A64" s="229"/>
      <c r="B64" s="244"/>
      <c r="C64" s="242"/>
      <c r="D64" s="245"/>
      <c r="F64" s="178"/>
    </row>
    <row r="65" spans="1:6" ht="38.25">
      <c r="A65" s="229" t="s">
        <v>159</v>
      </c>
      <c r="B65" s="244" t="s">
        <v>83</v>
      </c>
      <c r="C65" s="242"/>
      <c r="D65" s="245"/>
      <c r="F65" s="178"/>
    </row>
    <row r="66" spans="1:6">
      <c r="A66" s="229"/>
      <c r="B66" s="244" t="s">
        <v>84</v>
      </c>
      <c r="C66" s="242" t="s">
        <v>52</v>
      </c>
      <c r="D66" s="246">
        <v>32</v>
      </c>
      <c r="E66" s="217"/>
      <c r="F66" s="178">
        <f>D66*E66</f>
        <v>0</v>
      </c>
    </row>
    <row r="67" spans="1:6">
      <c r="A67" s="229"/>
      <c r="B67" s="244"/>
      <c r="C67" s="242"/>
      <c r="D67" s="245"/>
      <c r="F67" s="178"/>
    </row>
    <row r="68" spans="1:6">
      <c r="A68" s="28"/>
      <c r="B68" s="243" t="s">
        <v>85</v>
      </c>
      <c r="C68" s="109"/>
      <c r="D68" s="30"/>
      <c r="E68" s="175"/>
      <c r="F68" s="176"/>
    </row>
    <row r="69" spans="1:6">
      <c r="A69" s="28"/>
      <c r="B69" s="31"/>
      <c r="C69" s="109"/>
      <c r="D69" s="30"/>
      <c r="E69" s="175"/>
      <c r="F69" s="176"/>
    </row>
    <row r="70" spans="1:6" ht="38.25">
      <c r="A70" s="229" t="s">
        <v>163</v>
      </c>
      <c r="B70" s="244" t="s">
        <v>150</v>
      </c>
      <c r="C70" s="242"/>
      <c r="D70" s="245"/>
      <c r="F70" s="178"/>
    </row>
    <row r="71" spans="1:6">
      <c r="A71" s="229"/>
      <c r="B71" s="244" t="s">
        <v>86</v>
      </c>
      <c r="C71" s="242" t="s">
        <v>52</v>
      </c>
      <c r="D71" s="246">
        <v>3</v>
      </c>
      <c r="E71" s="217"/>
      <c r="F71" s="178">
        <f t="shared" ref="F71" si="3">D71*E71</f>
        <v>0</v>
      </c>
    </row>
    <row r="72" spans="1:6">
      <c r="A72" s="229"/>
      <c r="B72" s="244"/>
      <c r="C72" s="242"/>
      <c r="D72" s="245"/>
      <c r="F72" s="178"/>
    </row>
    <row r="73" spans="1:6">
      <c r="A73" s="28"/>
      <c r="B73" s="243" t="s">
        <v>87</v>
      </c>
      <c r="C73" s="109"/>
      <c r="D73" s="30"/>
      <c r="E73" s="175"/>
      <c r="F73" s="176"/>
    </row>
    <row r="74" spans="1:6">
      <c r="A74" s="28"/>
      <c r="B74" s="243"/>
      <c r="C74" s="109"/>
      <c r="D74" s="30"/>
      <c r="E74" s="175"/>
      <c r="F74" s="176"/>
    </row>
    <row r="75" spans="1:6" ht="51">
      <c r="A75" s="229" t="s">
        <v>164</v>
      </c>
      <c r="B75" s="244" t="s">
        <v>88</v>
      </c>
    </row>
    <row r="76" spans="1:6">
      <c r="A76" s="229"/>
      <c r="B76" s="244"/>
      <c r="C76" s="242" t="s">
        <v>52</v>
      </c>
      <c r="D76" s="246">
        <v>32</v>
      </c>
      <c r="E76" s="217"/>
      <c r="F76" s="178">
        <f>D76*E76</f>
        <v>0</v>
      </c>
    </row>
    <row r="77" spans="1:6">
      <c r="A77" s="229"/>
      <c r="B77" s="244"/>
      <c r="C77" s="242"/>
      <c r="D77" s="245"/>
      <c r="E77" s="259"/>
      <c r="F77" s="178"/>
    </row>
    <row r="78" spans="1:6" ht="38.25">
      <c r="A78" s="229" t="s">
        <v>165</v>
      </c>
      <c r="B78" s="244" t="s">
        <v>89</v>
      </c>
      <c r="C78" s="242"/>
      <c r="D78" s="245"/>
      <c r="F78" s="178"/>
    </row>
    <row r="79" spans="1:6">
      <c r="A79" s="229"/>
      <c r="B79" s="244"/>
      <c r="C79" s="242" t="s">
        <v>52</v>
      </c>
      <c r="D79" s="246">
        <v>51</v>
      </c>
      <c r="E79" s="217"/>
      <c r="F79" s="178">
        <f>D79*E79</f>
        <v>0</v>
      </c>
    </row>
    <row r="80" spans="1:6">
      <c r="A80" s="229"/>
      <c r="B80" s="244"/>
      <c r="C80" s="242"/>
      <c r="D80" s="245"/>
      <c r="F80" s="178"/>
    </row>
    <row r="81" spans="1:6">
      <c r="A81" s="229"/>
      <c r="B81" s="243" t="s">
        <v>90</v>
      </c>
      <c r="C81" s="242"/>
      <c r="D81" s="245"/>
      <c r="F81" s="178"/>
    </row>
    <row r="82" spans="1:6">
      <c r="A82" s="229"/>
      <c r="B82" s="230"/>
      <c r="C82" s="242"/>
      <c r="D82" s="245"/>
      <c r="F82" s="178"/>
    </row>
    <row r="83" spans="1:6" ht="38.25">
      <c r="A83" s="229" t="s">
        <v>166</v>
      </c>
      <c r="B83" s="244" t="s">
        <v>91</v>
      </c>
      <c r="C83" s="242"/>
      <c r="D83" s="245"/>
      <c r="F83" s="178"/>
    </row>
    <row r="84" spans="1:6">
      <c r="A84" s="229"/>
      <c r="B84" s="244" t="s">
        <v>76</v>
      </c>
      <c r="C84" s="242" t="s">
        <v>52</v>
      </c>
      <c r="D84" s="246">
        <v>51</v>
      </c>
      <c r="E84" s="217"/>
      <c r="F84" s="178">
        <f>D84*E84</f>
        <v>0</v>
      </c>
    </row>
    <row r="85" spans="1:6">
      <c r="A85" s="229"/>
      <c r="B85" s="244"/>
      <c r="C85" s="242"/>
      <c r="D85" s="245"/>
      <c r="F85" s="178"/>
    </row>
    <row r="86" spans="1:6">
      <c r="A86" s="51"/>
      <c r="B86" s="236" t="s">
        <v>67</v>
      </c>
      <c r="C86" s="120"/>
      <c r="D86" s="237"/>
      <c r="E86" s="238"/>
      <c r="F86" s="183">
        <f>+SUM(F44:F84)</f>
        <v>0</v>
      </c>
    </row>
    <row r="87" spans="1:6">
      <c r="A87" s="229"/>
      <c r="B87" s="244"/>
      <c r="C87" s="242"/>
      <c r="D87" s="245"/>
      <c r="F87" s="178"/>
    </row>
    <row r="88" spans="1:6">
      <c r="A88" s="28"/>
      <c r="B88" s="29"/>
      <c r="C88" s="109"/>
      <c r="F88" s="178"/>
    </row>
    <row r="89" spans="1:6">
      <c r="A89" s="51"/>
      <c r="B89" s="34" t="s">
        <v>179</v>
      </c>
    </row>
    <row r="90" spans="1:6">
      <c r="B90" s="31"/>
      <c r="E90" s="169"/>
      <c r="F90" s="176"/>
    </row>
    <row r="91" spans="1:6">
      <c r="A91" s="210" t="s">
        <v>149</v>
      </c>
      <c r="B91" s="230" t="s">
        <v>93</v>
      </c>
    </row>
    <row r="92" spans="1:6">
      <c r="B92" s="230"/>
      <c r="C92" s="247" t="s">
        <v>92</v>
      </c>
      <c r="D92" s="248">
        <v>10</v>
      </c>
      <c r="E92" s="217"/>
      <c r="F92" s="178">
        <f t="shared" ref="F92" si="4">D92*E92</f>
        <v>0</v>
      </c>
    </row>
    <row r="93" spans="1:6">
      <c r="B93" s="230"/>
      <c r="C93" s="247"/>
      <c r="F93" s="178"/>
    </row>
    <row r="94" spans="1:6" ht="63.75">
      <c r="A94" s="210" t="s">
        <v>156</v>
      </c>
      <c r="B94" s="230" t="s">
        <v>290</v>
      </c>
    </row>
    <row r="95" spans="1:6">
      <c r="B95" s="230"/>
      <c r="C95" s="247" t="s">
        <v>54</v>
      </c>
      <c r="D95" s="213">
        <v>1130</v>
      </c>
      <c r="E95" s="217"/>
      <c r="F95" s="178">
        <f>D95*E95</f>
        <v>0</v>
      </c>
    </row>
    <row r="96" spans="1:6">
      <c r="B96" s="230"/>
      <c r="C96" s="247"/>
      <c r="F96" s="178"/>
    </row>
    <row r="97" spans="1:6" ht="25.5">
      <c r="A97" s="210" t="s">
        <v>157</v>
      </c>
      <c r="B97" s="230" t="s">
        <v>95</v>
      </c>
    </row>
    <row r="98" spans="1:6">
      <c r="B98" s="29"/>
      <c r="C98" s="247" t="s">
        <v>94</v>
      </c>
      <c r="D98" s="248">
        <f>D95</f>
        <v>1130</v>
      </c>
      <c r="E98" s="217"/>
      <c r="F98" s="178">
        <f>D98*E98</f>
        <v>0</v>
      </c>
    </row>
    <row r="99" spans="1:6">
      <c r="B99" s="29"/>
      <c r="F99" s="178"/>
    </row>
    <row r="100" spans="1:6">
      <c r="A100" s="51"/>
      <c r="B100" s="236" t="s">
        <v>37</v>
      </c>
      <c r="C100" s="120"/>
      <c r="D100" s="237"/>
      <c r="E100" s="238"/>
      <c r="F100" s="183">
        <f>SUM(F92:F98)</f>
        <v>0</v>
      </c>
    </row>
    <row r="101" spans="1:6">
      <c r="B101" s="29"/>
      <c r="F101" s="178"/>
    </row>
    <row r="102" spans="1:6">
      <c r="B102" s="29"/>
      <c r="F102" s="178"/>
    </row>
    <row r="103" spans="1:6">
      <c r="A103" s="32"/>
      <c r="B103" s="34" t="s">
        <v>180</v>
      </c>
      <c r="C103" s="109"/>
      <c r="D103" s="172"/>
      <c r="E103" s="173"/>
      <c r="F103" s="174"/>
    </row>
    <row r="104" spans="1:6">
      <c r="A104" s="28"/>
      <c r="B104" s="31"/>
      <c r="C104" s="109"/>
      <c r="D104" s="30"/>
      <c r="E104" s="175"/>
      <c r="F104" s="176"/>
    </row>
    <row r="105" spans="1:6" ht="38.25">
      <c r="A105" s="28" t="s">
        <v>149</v>
      </c>
      <c r="B105" s="29" t="s">
        <v>285</v>
      </c>
      <c r="C105" s="109"/>
      <c r="D105" s="30"/>
      <c r="E105" s="177"/>
      <c r="F105" s="178"/>
    </row>
    <row r="106" spans="1:6">
      <c r="A106" s="28"/>
      <c r="B106" s="172"/>
      <c r="C106" s="109" t="s">
        <v>172</v>
      </c>
      <c r="D106" s="193">
        <v>0.05</v>
      </c>
      <c r="E106" s="177"/>
      <c r="F106" s="178">
        <f>(F13+F39+F86+F100)*D106</f>
        <v>0</v>
      </c>
    </row>
    <row r="107" spans="1:6">
      <c r="A107" s="28"/>
      <c r="B107" s="29"/>
      <c r="C107" s="109"/>
      <c r="D107" s="30"/>
      <c r="E107" s="177"/>
      <c r="F107" s="178"/>
    </row>
    <row r="108" spans="1:6">
      <c r="A108" s="32"/>
      <c r="B108" s="181" t="s">
        <v>177</v>
      </c>
      <c r="C108" s="121"/>
      <c r="D108" s="33"/>
      <c r="E108" s="182"/>
      <c r="F108" s="183">
        <f>F106</f>
        <v>0</v>
      </c>
    </row>
    <row r="109" spans="1:6">
      <c r="B109" s="31"/>
      <c r="F109" s="178"/>
    </row>
    <row r="110" spans="1:6">
      <c r="B110" s="249" t="s">
        <v>288</v>
      </c>
      <c r="F110" s="178"/>
    </row>
    <row r="111" spans="1:6">
      <c r="B111" s="31"/>
      <c r="F111" s="178"/>
    </row>
    <row r="112" spans="1:6" s="252" customFormat="1">
      <c r="A112" s="195"/>
      <c r="B112" s="250" t="str">
        <f>B3</f>
        <v>1 PREDDELA</v>
      </c>
      <c r="C112" s="241"/>
      <c r="D112" s="198"/>
      <c r="E112" s="199"/>
      <c r="F112" s="251">
        <f>F13</f>
        <v>0</v>
      </c>
    </row>
    <row r="113" spans="1:6" s="252" customFormat="1">
      <c r="A113" s="195"/>
      <c r="B113" s="250" t="str">
        <f>B16</f>
        <v>2 ZEMELJSKA DELA IN TEMELJENJE</v>
      </c>
      <c r="C113" s="241"/>
      <c r="D113" s="198"/>
      <c r="E113" s="199"/>
      <c r="F113" s="251">
        <f>F39</f>
        <v>0</v>
      </c>
    </row>
    <row r="114" spans="1:6" s="252" customFormat="1">
      <c r="A114" s="195"/>
      <c r="B114" s="250" t="str">
        <f>B42</f>
        <v>3 ODVODNJAVANJE IN MONTAŽNA DELA</v>
      </c>
      <c r="C114" s="241"/>
      <c r="D114" s="198"/>
      <c r="E114" s="199"/>
      <c r="F114" s="251">
        <f>F86</f>
        <v>0</v>
      </c>
    </row>
    <row r="115" spans="1:6" s="252" customFormat="1">
      <c r="A115" s="195"/>
      <c r="B115" s="250" t="str">
        <f>B89</f>
        <v>4 TUJE STORITVE</v>
      </c>
      <c r="C115" s="241"/>
      <c r="D115" s="198"/>
      <c r="E115" s="199"/>
      <c r="F115" s="251">
        <f>F100</f>
        <v>0</v>
      </c>
    </row>
    <row r="116" spans="1:6" s="252" customFormat="1">
      <c r="A116" s="195"/>
      <c r="B116" s="250" t="str">
        <f>B103</f>
        <v>5 RAZNO</v>
      </c>
      <c r="C116" s="241"/>
      <c r="D116" s="198"/>
      <c r="E116" s="199"/>
      <c r="F116" s="251">
        <f>F108</f>
        <v>0</v>
      </c>
    </row>
    <row r="117" spans="1:6" s="252" customFormat="1">
      <c r="A117" s="195"/>
      <c r="B117" s="250"/>
      <c r="C117" s="241"/>
      <c r="D117" s="198"/>
      <c r="E117" s="199"/>
      <c r="F117" s="251"/>
    </row>
    <row r="118" spans="1:6" s="252" customFormat="1" ht="15">
      <c r="A118" s="195"/>
      <c r="B118" s="253" t="s">
        <v>284</v>
      </c>
      <c r="C118" s="254"/>
      <c r="D118" s="255"/>
      <c r="E118" s="256"/>
      <c r="F118" s="257">
        <f>+SUM(F112:F116)</f>
        <v>0</v>
      </c>
    </row>
    <row r="119" spans="1:6" s="252" customFormat="1">
      <c r="A119" s="195"/>
      <c r="B119" s="250"/>
      <c r="C119" s="241"/>
      <c r="D119" s="198"/>
      <c r="E119" s="199"/>
      <c r="F119" s="251"/>
    </row>
    <row r="120" spans="1:6" s="252" customFormat="1">
      <c r="A120" s="195"/>
      <c r="B120" s="250"/>
      <c r="C120" s="241"/>
      <c r="D120" s="198"/>
      <c r="E120" s="199"/>
      <c r="F120" s="251"/>
    </row>
    <row r="121" spans="1:6" s="252" customFormat="1">
      <c r="A121" s="195"/>
      <c r="B121" s="250"/>
      <c r="C121" s="241"/>
      <c r="D121" s="198"/>
      <c r="E121" s="199"/>
      <c r="F121" s="251"/>
    </row>
    <row r="122" spans="1:6" s="252" customFormat="1">
      <c r="A122" s="195"/>
      <c r="B122" s="250"/>
      <c r="C122" s="241"/>
      <c r="D122" s="198"/>
      <c r="E122" s="199"/>
      <c r="F122" s="251"/>
    </row>
    <row r="123" spans="1:6" s="252" customFormat="1">
      <c r="A123" s="195"/>
      <c r="B123" s="240"/>
      <c r="C123" s="241"/>
      <c r="D123" s="198"/>
      <c r="E123" s="199"/>
      <c r="F123" s="233"/>
    </row>
    <row r="124" spans="1:6">
      <c r="E124" s="169"/>
    </row>
  </sheetData>
  <sheetProtection password="E8FD" sheet="1" objects="1" scenarios="1"/>
  <pageMargins left="0.9055118110236221" right="0.51181102362204722" top="0.94488188976377963" bottom="0.94488188976377963" header="0.31496062992125984" footer="0.31496062992125984"/>
  <pageSetup paperSize="9" orientation="portrait" r:id="rId1"/>
  <headerFooter>
    <oddHeader>&amp;CIC Muta&amp;R&amp;A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104"/>
  <sheetViews>
    <sheetView view="pageBreakPreview" zoomScale="115" zoomScaleNormal="100" zoomScaleSheetLayoutView="115" workbookViewId="0">
      <selection activeCell="B1" sqref="B1"/>
    </sheetView>
  </sheetViews>
  <sheetFormatPr defaultRowHeight="12.75"/>
  <cols>
    <col min="1" max="1" width="5" style="210" bestFit="1" customWidth="1"/>
    <col min="2" max="2" width="48.5703125" style="211" customWidth="1"/>
    <col min="3" max="3" width="4.5703125" style="226" bestFit="1" customWidth="1"/>
    <col min="4" max="4" width="8.140625" style="213" bestFit="1" customWidth="1"/>
    <col min="5" max="5" width="9.7109375" style="261" bestFit="1" customWidth="1"/>
    <col min="6" max="6" width="13.140625" style="215" bestFit="1" customWidth="1"/>
    <col min="7" max="16384" width="9.140625" style="140"/>
  </cols>
  <sheetData>
    <row r="1" spans="1:6" ht="15.75">
      <c r="A1" s="219" t="s">
        <v>283</v>
      </c>
      <c r="B1" s="220" t="s">
        <v>175</v>
      </c>
      <c r="C1" s="221"/>
      <c r="D1" s="222"/>
      <c r="E1" s="222"/>
      <c r="F1" s="224"/>
    </row>
    <row r="2" spans="1:6">
      <c r="A2" s="165"/>
      <c r="B2" s="166"/>
      <c r="C2" s="167"/>
      <c r="D2" s="168"/>
      <c r="E2" s="260"/>
      <c r="F2" s="170"/>
    </row>
    <row r="3" spans="1:6">
      <c r="A3" s="51"/>
      <c r="B3" s="225" t="s">
        <v>0</v>
      </c>
    </row>
    <row r="4" spans="1:6">
      <c r="A4" s="28"/>
      <c r="B4" s="31"/>
      <c r="C4" s="109"/>
      <c r="D4" s="30"/>
      <c r="E4" s="172"/>
      <c r="F4" s="227"/>
    </row>
    <row r="5" spans="1:6">
      <c r="B5" s="166" t="s">
        <v>1</v>
      </c>
      <c r="E5" s="216"/>
      <c r="F5" s="227"/>
    </row>
    <row r="6" spans="1:6">
      <c r="B6" s="166"/>
      <c r="E6" s="216"/>
      <c r="F6" s="227"/>
    </row>
    <row r="7" spans="1:6" ht="38.25">
      <c r="A7" s="229" t="s">
        <v>149</v>
      </c>
      <c r="B7" s="230" t="s">
        <v>96</v>
      </c>
    </row>
    <row r="8" spans="1:6">
      <c r="A8" s="229"/>
      <c r="B8" s="230"/>
      <c r="C8" s="231" t="s">
        <v>52</v>
      </c>
      <c r="D8" s="232">
        <v>25</v>
      </c>
      <c r="E8" s="258"/>
      <c r="F8" s="233">
        <f>D8*E8</f>
        <v>0</v>
      </c>
    </row>
    <row r="9" spans="1:6">
      <c r="A9" s="229"/>
      <c r="B9" s="230"/>
      <c r="C9" s="231"/>
      <c r="D9" s="234"/>
      <c r="E9" s="262"/>
      <c r="F9" s="233"/>
    </row>
    <row r="10" spans="1:6" ht="38.25">
      <c r="A10" s="229" t="s">
        <v>156</v>
      </c>
      <c r="B10" s="230" t="s">
        <v>97</v>
      </c>
      <c r="C10" s="231"/>
      <c r="D10" s="234"/>
      <c r="E10" s="262"/>
      <c r="F10" s="233"/>
    </row>
    <row r="11" spans="1:6">
      <c r="A11" s="229"/>
      <c r="B11" s="230"/>
      <c r="C11" s="226" t="s">
        <v>54</v>
      </c>
      <c r="D11" s="234">
        <v>832.6</v>
      </c>
      <c r="E11" s="258"/>
      <c r="F11" s="233">
        <f>D11*E11</f>
        <v>0</v>
      </c>
    </row>
    <row r="12" spans="1:6">
      <c r="A12" s="229"/>
      <c r="B12" s="230"/>
      <c r="D12" s="234"/>
      <c r="E12" s="262"/>
      <c r="F12" s="233"/>
    </row>
    <row r="13" spans="1:6">
      <c r="A13" s="51"/>
      <c r="B13" s="236" t="s">
        <v>32</v>
      </c>
      <c r="C13" s="120"/>
      <c r="D13" s="237"/>
      <c r="E13" s="263"/>
      <c r="F13" s="239">
        <f>SUM(F8:F12)</f>
        <v>0</v>
      </c>
    </row>
    <row r="14" spans="1:6">
      <c r="A14" s="229"/>
      <c r="B14" s="230"/>
      <c r="C14" s="231"/>
      <c r="D14" s="234"/>
      <c r="E14" s="262"/>
      <c r="F14" s="233"/>
    </row>
    <row r="15" spans="1:6">
      <c r="A15" s="195"/>
      <c r="B15" s="240"/>
      <c r="C15" s="241"/>
      <c r="D15" s="198"/>
      <c r="E15" s="264"/>
      <c r="F15" s="233"/>
    </row>
    <row r="16" spans="1:6">
      <c r="A16" s="51"/>
      <c r="B16" s="34" t="s">
        <v>55</v>
      </c>
    </row>
    <row r="17" spans="1:6">
      <c r="A17" s="28"/>
      <c r="B17" s="31"/>
      <c r="C17" s="109"/>
      <c r="D17" s="30"/>
      <c r="E17" s="265"/>
      <c r="F17" s="176"/>
    </row>
    <row r="18" spans="1:6" ht="51">
      <c r="A18" s="210" t="s">
        <v>149</v>
      </c>
      <c r="B18" s="230" t="s">
        <v>57</v>
      </c>
    </row>
    <row r="19" spans="1:6">
      <c r="B19" s="230"/>
      <c r="C19" s="242" t="s">
        <v>58</v>
      </c>
      <c r="D19" s="30">
        <v>2750</v>
      </c>
      <c r="E19" s="217"/>
      <c r="F19" s="178">
        <f t="shared" ref="F19:F25" si="0">D19*E19</f>
        <v>0</v>
      </c>
    </row>
    <row r="20" spans="1:6">
      <c r="B20" s="230"/>
      <c r="C20" s="242"/>
      <c r="D20" s="30"/>
      <c r="E20" s="266"/>
      <c r="F20" s="178"/>
    </row>
    <row r="21" spans="1:6" ht="51">
      <c r="A21" s="210" t="s">
        <v>156</v>
      </c>
      <c r="B21" s="230" t="s">
        <v>59</v>
      </c>
      <c r="C21" s="242"/>
      <c r="D21" s="30"/>
      <c r="E21" s="266"/>
      <c r="F21" s="178"/>
    </row>
    <row r="22" spans="1:6">
      <c r="B22" s="230"/>
      <c r="C22" s="242" t="s">
        <v>58</v>
      </c>
      <c r="D22" s="30">
        <v>500</v>
      </c>
      <c r="E22" s="217"/>
      <c r="F22" s="178">
        <f>D22*E22</f>
        <v>0</v>
      </c>
    </row>
    <row r="23" spans="1:6">
      <c r="B23" s="230"/>
      <c r="C23" s="242"/>
      <c r="D23" s="30"/>
      <c r="E23" s="266"/>
      <c r="F23" s="178"/>
    </row>
    <row r="24" spans="1:6" ht="38.25">
      <c r="A24" s="210" t="s">
        <v>157</v>
      </c>
      <c r="B24" s="230" t="s">
        <v>60</v>
      </c>
      <c r="C24" s="242"/>
      <c r="D24" s="30"/>
      <c r="E24" s="266"/>
      <c r="F24" s="178"/>
    </row>
    <row r="25" spans="1:6">
      <c r="B25" s="230"/>
      <c r="C25" s="242" t="s">
        <v>61</v>
      </c>
      <c r="D25" s="30">
        <v>1000</v>
      </c>
      <c r="E25" s="217"/>
      <c r="F25" s="178">
        <f t="shared" si="0"/>
        <v>0</v>
      </c>
    </row>
    <row r="26" spans="1:6">
      <c r="B26" s="230"/>
      <c r="C26" s="242"/>
      <c r="D26" s="30"/>
      <c r="E26" s="266"/>
      <c r="F26" s="178"/>
    </row>
    <row r="27" spans="1:6" ht="63.75">
      <c r="A27" s="210" t="s">
        <v>158</v>
      </c>
      <c r="B27" s="230" t="s">
        <v>62</v>
      </c>
    </row>
    <row r="28" spans="1:6">
      <c r="B28" s="230"/>
      <c r="C28" s="242" t="s">
        <v>58</v>
      </c>
      <c r="D28" s="30">
        <v>110</v>
      </c>
      <c r="E28" s="217"/>
      <c r="F28" s="178">
        <f>D28*E28</f>
        <v>0</v>
      </c>
    </row>
    <row r="29" spans="1:6">
      <c r="B29" s="230"/>
      <c r="C29" s="242"/>
      <c r="D29" s="30"/>
      <c r="E29" s="266"/>
      <c r="F29" s="178"/>
    </row>
    <row r="30" spans="1:6" ht="63.75">
      <c r="A30" s="210" t="s">
        <v>159</v>
      </c>
      <c r="B30" s="230" t="s">
        <v>63</v>
      </c>
      <c r="C30" s="242"/>
      <c r="D30" s="30"/>
      <c r="E30" s="266"/>
      <c r="F30" s="178"/>
    </row>
    <row r="31" spans="1:6">
      <c r="B31" s="230"/>
      <c r="C31" s="242" t="s">
        <v>58</v>
      </c>
      <c r="D31" s="30">
        <v>380</v>
      </c>
      <c r="E31" s="217"/>
      <c r="F31" s="178">
        <f>D31*E31</f>
        <v>0</v>
      </c>
    </row>
    <row r="32" spans="1:6">
      <c r="B32" s="230"/>
      <c r="C32" s="242"/>
      <c r="D32" s="30"/>
      <c r="E32" s="266"/>
      <c r="F32" s="178"/>
    </row>
    <row r="33" spans="1:6" ht="89.25">
      <c r="A33" s="210" t="s">
        <v>163</v>
      </c>
      <c r="B33" s="230" t="s">
        <v>64</v>
      </c>
      <c r="C33" s="242"/>
      <c r="D33" s="30"/>
      <c r="E33" s="266"/>
      <c r="F33" s="178"/>
    </row>
    <row r="34" spans="1:6">
      <c r="B34" s="230"/>
      <c r="C34" s="242" t="s">
        <v>58</v>
      </c>
      <c r="D34" s="30">
        <v>2700</v>
      </c>
      <c r="E34" s="217"/>
      <c r="F34" s="178">
        <f>D34*E34</f>
        <v>0</v>
      </c>
    </row>
    <row r="35" spans="1:6">
      <c r="B35" s="230"/>
      <c r="C35" s="242"/>
      <c r="D35" s="30"/>
      <c r="E35" s="266"/>
      <c r="F35" s="178"/>
    </row>
    <row r="36" spans="1:6" ht="25.5">
      <c r="A36" s="210" t="s">
        <v>164</v>
      </c>
      <c r="B36" s="230" t="s">
        <v>65</v>
      </c>
      <c r="C36" s="242"/>
      <c r="D36" s="30"/>
      <c r="E36" s="266"/>
      <c r="F36" s="178"/>
    </row>
    <row r="37" spans="1:6">
      <c r="B37" s="230"/>
      <c r="C37" s="242" t="s">
        <v>58</v>
      </c>
      <c r="D37" s="30">
        <v>350</v>
      </c>
      <c r="E37" s="217"/>
      <c r="F37" s="178">
        <f>D37*E37</f>
        <v>0</v>
      </c>
    </row>
    <row r="38" spans="1:6">
      <c r="B38" s="230"/>
      <c r="C38" s="242"/>
      <c r="D38" s="30"/>
      <c r="E38" s="266"/>
      <c r="F38" s="178"/>
    </row>
    <row r="39" spans="1:6">
      <c r="A39" s="210" t="s">
        <v>165</v>
      </c>
      <c r="B39" s="267" t="s">
        <v>98</v>
      </c>
      <c r="C39" s="242"/>
      <c r="D39" s="30"/>
      <c r="E39" s="266"/>
      <c r="F39" s="178"/>
    </row>
    <row r="40" spans="1:6">
      <c r="B40" s="267"/>
      <c r="C40" s="242" t="s">
        <v>99</v>
      </c>
      <c r="D40" s="180">
        <v>5</v>
      </c>
      <c r="E40" s="217"/>
      <c r="F40" s="178">
        <f>D40*E40</f>
        <v>0</v>
      </c>
    </row>
    <row r="41" spans="1:6">
      <c r="B41" s="267"/>
      <c r="C41" s="242"/>
      <c r="D41" s="30"/>
      <c r="E41" s="266"/>
      <c r="F41" s="178"/>
    </row>
    <row r="42" spans="1:6">
      <c r="A42" s="51"/>
      <c r="B42" s="236" t="s">
        <v>56</v>
      </c>
      <c r="C42" s="120"/>
      <c r="D42" s="237"/>
      <c r="E42" s="263"/>
      <c r="F42" s="183">
        <f>+SUM(F17:F40)</f>
        <v>0</v>
      </c>
    </row>
    <row r="43" spans="1:6">
      <c r="B43" s="267"/>
      <c r="C43" s="242"/>
      <c r="D43" s="30"/>
      <c r="E43" s="266"/>
      <c r="F43" s="178"/>
    </row>
    <row r="44" spans="1:6">
      <c r="A44" s="28"/>
      <c r="B44" s="29"/>
      <c r="C44" s="109"/>
      <c r="D44" s="30"/>
      <c r="E44" s="266"/>
      <c r="F44" s="178"/>
    </row>
    <row r="45" spans="1:6">
      <c r="A45" s="51"/>
      <c r="B45" s="34" t="s">
        <v>66</v>
      </c>
    </row>
    <row r="46" spans="1:6">
      <c r="A46" s="229"/>
      <c r="B46" s="244"/>
      <c r="C46" s="242"/>
      <c r="D46" s="245"/>
      <c r="F46" s="178"/>
    </row>
    <row r="47" spans="1:6">
      <c r="A47" s="28"/>
      <c r="B47" s="243" t="s">
        <v>68</v>
      </c>
      <c r="C47" s="109"/>
      <c r="D47" s="30"/>
      <c r="E47" s="265"/>
      <c r="F47" s="176"/>
    </row>
    <row r="48" spans="1:6">
      <c r="A48" s="28"/>
      <c r="B48" s="31"/>
      <c r="C48" s="109"/>
      <c r="D48" s="30"/>
      <c r="E48" s="265"/>
      <c r="F48" s="176"/>
    </row>
    <row r="49" spans="1:6" ht="51">
      <c r="A49" s="229" t="s">
        <v>149</v>
      </c>
      <c r="B49" s="244" t="s">
        <v>100</v>
      </c>
      <c r="C49" s="242"/>
      <c r="D49" s="245"/>
      <c r="F49" s="178"/>
    </row>
    <row r="50" spans="1:6">
      <c r="A50" s="229"/>
      <c r="B50" s="244" t="s">
        <v>101</v>
      </c>
      <c r="C50" s="242" t="s">
        <v>54</v>
      </c>
      <c r="D50" s="245">
        <v>840</v>
      </c>
      <c r="E50" s="217"/>
      <c r="F50" s="178">
        <f t="shared" ref="F50" si="1">D50*E50</f>
        <v>0</v>
      </c>
    </row>
    <row r="51" spans="1:6">
      <c r="A51" s="229"/>
      <c r="B51" s="244"/>
      <c r="C51" s="242"/>
      <c r="D51" s="245"/>
      <c r="F51" s="178"/>
    </row>
    <row r="52" spans="1:6">
      <c r="A52" s="229"/>
      <c r="B52" s="244"/>
      <c r="C52" s="242"/>
      <c r="D52" s="245"/>
      <c r="F52" s="178"/>
    </row>
    <row r="53" spans="1:6" ht="76.5">
      <c r="A53" s="229" t="s">
        <v>156</v>
      </c>
      <c r="B53" s="244" t="s">
        <v>102</v>
      </c>
      <c r="C53" s="242"/>
      <c r="D53" s="245"/>
      <c r="F53" s="178"/>
    </row>
    <row r="54" spans="1:6">
      <c r="A54" s="229"/>
      <c r="B54" s="244" t="s">
        <v>103</v>
      </c>
      <c r="C54" s="242" t="s">
        <v>54</v>
      </c>
      <c r="D54" s="245">
        <v>80</v>
      </c>
      <c r="E54" s="217"/>
      <c r="F54" s="178">
        <f t="shared" ref="F54" si="2">D54*E54</f>
        <v>0</v>
      </c>
    </row>
    <row r="55" spans="1:6">
      <c r="A55" s="229"/>
      <c r="B55" s="244"/>
      <c r="C55" s="242"/>
      <c r="D55" s="245"/>
      <c r="F55" s="178"/>
    </row>
    <row r="56" spans="1:6">
      <c r="A56" s="28"/>
      <c r="B56" s="243" t="s">
        <v>80</v>
      </c>
      <c r="C56" s="109"/>
      <c r="D56" s="30"/>
      <c r="E56" s="265"/>
      <c r="F56" s="176"/>
    </row>
    <row r="57" spans="1:6">
      <c r="A57" s="28"/>
      <c r="B57" s="31"/>
      <c r="C57" s="109"/>
      <c r="D57" s="30"/>
      <c r="E57" s="265"/>
      <c r="F57" s="176"/>
    </row>
    <row r="58" spans="1:6" ht="25.5">
      <c r="A58" s="229" t="s">
        <v>157</v>
      </c>
      <c r="B58" s="244" t="s">
        <v>104</v>
      </c>
      <c r="C58" s="242"/>
      <c r="D58" s="245"/>
      <c r="F58" s="178"/>
    </row>
    <row r="59" spans="1:6">
      <c r="A59" s="229"/>
      <c r="B59" s="244" t="s">
        <v>84</v>
      </c>
      <c r="C59" s="242" t="s">
        <v>52</v>
      </c>
      <c r="D59" s="246">
        <v>25</v>
      </c>
      <c r="E59" s="217"/>
      <c r="F59" s="178">
        <f>D59*E59</f>
        <v>0</v>
      </c>
    </row>
    <row r="60" spans="1:6">
      <c r="A60" s="229"/>
      <c r="B60" s="244"/>
      <c r="C60" s="242"/>
      <c r="D60" s="245"/>
      <c r="F60" s="178"/>
    </row>
    <row r="61" spans="1:6">
      <c r="A61" s="229"/>
      <c r="B61" s="244"/>
      <c r="C61" s="242"/>
      <c r="D61" s="245"/>
      <c r="F61" s="178"/>
    </row>
    <row r="62" spans="1:6">
      <c r="A62" s="28"/>
      <c r="B62" s="243" t="s">
        <v>85</v>
      </c>
      <c r="C62" s="109"/>
      <c r="D62" s="30"/>
      <c r="E62" s="265"/>
      <c r="F62" s="176"/>
    </row>
    <row r="63" spans="1:6">
      <c r="A63" s="28"/>
      <c r="B63" s="31"/>
      <c r="C63" s="109"/>
      <c r="D63" s="30"/>
      <c r="E63" s="265"/>
      <c r="F63" s="176"/>
    </row>
    <row r="64" spans="1:6" ht="38.25">
      <c r="A64" s="229" t="s">
        <v>158</v>
      </c>
      <c r="B64" s="244" t="s">
        <v>150</v>
      </c>
      <c r="C64" s="242"/>
      <c r="D64" s="245"/>
      <c r="F64" s="178"/>
    </row>
    <row r="65" spans="1:6">
      <c r="A65" s="229"/>
      <c r="B65" s="244" t="s">
        <v>86</v>
      </c>
      <c r="C65" s="242" t="s">
        <v>52</v>
      </c>
      <c r="D65" s="246">
        <v>2</v>
      </c>
      <c r="E65" s="217"/>
      <c r="F65" s="178">
        <f t="shared" ref="F65" si="3">D65*E65</f>
        <v>0</v>
      </c>
    </row>
    <row r="66" spans="1:6">
      <c r="A66" s="229"/>
      <c r="B66" s="244"/>
      <c r="C66" s="242"/>
      <c r="D66" s="245"/>
      <c r="F66" s="178"/>
    </row>
    <row r="67" spans="1:6">
      <c r="A67" s="28"/>
      <c r="B67" s="243" t="s">
        <v>87</v>
      </c>
      <c r="C67" s="109"/>
      <c r="D67" s="30"/>
      <c r="E67" s="265"/>
      <c r="F67" s="176"/>
    </row>
    <row r="68" spans="1:6">
      <c r="A68" s="28"/>
      <c r="B68" s="243"/>
      <c r="C68" s="109"/>
      <c r="D68" s="30"/>
      <c r="E68" s="265"/>
      <c r="F68" s="176"/>
    </row>
    <row r="69" spans="1:6" ht="51">
      <c r="A69" s="229" t="s">
        <v>159</v>
      </c>
      <c r="B69" s="244" t="s">
        <v>88</v>
      </c>
    </row>
    <row r="70" spans="1:6">
      <c r="A70" s="229"/>
      <c r="B70" s="244"/>
      <c r="C70" s="242" t="s">
        <v>52</v>
      </c>
      <c r="D70" s="246">
        <v>25</v>
      </c>
      <c r="E70" s="217"/>
      <c r="F70" s="178">
        <f>D70*E70</f>
        <v>0</v>
      </c>
    </row>
    <row r="71" spans="1:6">
      <c r="A71" s="229"/>
      <c r="B71" s="244"/>
      <c r="C71" s="242"/>
      <c r="D71" s="245"/>
      <c r="F71" s="178"/>
    </row>
    <row r="72" spans="1:6">
      <c r="A72" s="51"/>
      <c r="B72" s="236" t="s">
        <v>67</v>
      </c>
      <c r="C72" s="120"/>
      <c r="D72" s="237"/>
      <c r="E72" s="263"/>
      <c r="F72" s="183">
        <f>SUM(F48:F71)</f>
        <v>0</v>
      </c>
    </row>
    <row r="73" spans="1:6">
      <c r="A73" s="229"/>
      <c r="B73" s="244"/>
      <c r="C73" s="242"/>
      <c r="D73" s="245"/>
      <c r="F73" s="178"/>
    </row>
    <row r="74" spans="1:6">
      <c r="A74" s="28"/>
      <c r="B74" s="29"/>
      <c r="C74" s="109"/>
      <c r="F74" s="178"/>
    </row>
    <row r="75" spans="1:6">
      <c r="A75" s="51"/>
      <c r="B75" s="34" t="s">
        <v>179</v>
      </c>
    </row>
    <row r="76" spans="1:6">
      <c r="B76" s="31"/>
      <c r="E76" s="260"/>
      <c r="F76" s="176"/>
    </row>
    <row r="77" spans="1:6">
      <c r="A77" s="210" t="s">
        <v>149</v>
      </c>
      <c r="B77" s="230" t="s">
        <v>93</v>
      </c>
    </row>
    <row r="78" spans="1:6">
      <c r="B78" s="230"/>
      <c r="C78" s="247" t="s">
        <v>92</v>
      </c>
      <c r="D78" s="248">
        <v>10</v>
      </c>
      <c r="E78" s="217"/>
      <c r="F78" s="178">
        <f t="shared" ref="F78:F84" si="4">D78*E78</f>
        <v>0</v>
      </c>
    </row>
    <row r="79" spans="1:6">
      <c r="B79" s="230"/>
      <c r="C79" s="247"/>
      <c r="F79" s="178"/>
    </row>
    <row r="80" spans="1:6" ht="51">
      <c r="A80" s="210" t="s">
        <v>156</v>
      </c>
      <c r="B80" s="230" t="s">
        <v>289</v>
      </c>
      <c r="C80" s="247"/>
      <c r="F80" s="178"/>
    </row>
    <row r="81" spans="1:6">
      <c r="B81" s="230"/>
      <c r="C81" s="247" t="s">
        <v>54</v>
      </c>
      <c r="D81" s="213">
        <v>832</v>
      </c>
      <c r="E81" s="217"/>
      <c r="F81" s="178">
        <f t="shared" si="4"/>
        <v>0</v>
      </c>
    </row>
    <row r="82" spans="1:6">
      <c r="B82" s="230"/>
      <c r="C82" s="247"/>
      <c r="F82" s="178"/>
    </row>
    <row r="83" spans="1:6" ht="25.5">
      <c r="A83" s="210" t="s">
        <v>157</v>
      </c>
      <c r="B83" s="230" t="s">
        <v>95</v>
      </c>
      <c r="C83" s="247"/>
      <c r="F83" s="178"/>
    </row>
    <row r="84" spans="1:6">
      <c r="B84" s="230"/>
      <c r="C84" s="247" t="s">
        <v>54</v>
      </c>
      <c r="D84" s="213">
        <v>832</v>
      </c>
      <c r="E84" s="217"/>
      <c r="F84" s="178">
        <f t="shared" si="4"/>
        <v>0</v>
      </c>
    </row>
    <row r="85" spans="1:6">
      <c r="B85" s="230"/>
      <c r="C85" s="247"/>
      <c r="F85" s="178"/>
    </row>
    <row r="86" spans="1:6">
      <c r="A86" s="51"/>
      <c r="B86" s="236" t="s">
        <v>37</v>
      </c>
      <c r="C86" s="120"/>
      <c r="D86" s="237"/>
      <c r="E86" s="263"/>
      <c r="F86" s="183">
        <f>SUM(F78:F84)</f>
        <v>0</v>
      </c>
    </row>
    <row r="87" spans="1:6">
      <c r="B87" s="29"/>
      <c r="F87" s="178"/>
    </row>
    <row r="88" spans="1:6">
      <c r="B88" s="29"/>
      <c r="F88" s="178"/>
    </row>
    <row r="89" spans="1:6" s="172" customFormat="1">
      <c r="A89" s="32"/>
      <c r="B89" s="34" t="s">
        <v>180</v>
      </c>
      <c r="C89" s="109"/>
      <c r="F89" s="174"/>
    </row>
    <row r="90" spans="1:6" s="172" customFormat="1">
      <c r="A90" s="28"/>
      <c r="B90" s="31"/>
      <c r="C90" s="109"/>
      <c r="D90" s="30"/>
      <c r="E90" s="192"/>
      <c r="F90" s="176"/>
    </row>
    <row r="91" spans="1:6" s="172" customFormat="1" ht="38.25">
      <c r="A91" s="28" t="s">
        <v>149</v>
      </c>
      <c r="B91" s="29" t="s">
        <v>285</v>
      </c>
      <c r="C91" s="109"/>
      <c r="D91" s="30"/>
      <c r="E91" s="268"/>
      <c r="F91" s="178"/>
    </row>
    <row r="92" spans="1:6" s="172" customFormat="1">
      <c r="A92" s="28"/>
      <c r="C92" s="109" t="s">
        <v>172</v>
      </c>
      <c r="D92" s="193">
        <v>0.05</v>
      </c>
      <c r="E92" s="268"/>
      <c r="F92" s="178">
        <f>(F13+F42+F72+F86)*D92</f>
        <v>0</v>
      </c>
    </row>
    <row r="93" spans="1:6" s="172" customFormat="1">
      <c r="A93" s="28"/>
      <c r="B93" s="29"/>
      <c r="C93" s="109"/>
      <c r="D93" s="30"/>
      <c r="E93" s="268"/>
      <c r="F93" s="178"/>
    </row>
    <row r="94" spans="1:6" s="172" customFormat="1">
      <c r="A94" s="32"/>
      <c r="B94" s="181" t="s">
        <v>177</v>
      </c>
      <c r="C94" s="121"/>
      <c r="D94" s="33"/>
      <c r="E94" s="269"/>
      <c r="F94" s="183">
        <f>F92</f>
        <v>0</v>
      </c>
    </row>
    <row r="95" spans="1:6">
      <c r="B95" s="230"/>
      <c r="C95" s="231"/>
      <c r="F95" s="178"/>
    </row>
    <row r="96" spans="1:6">
      <c r="B96" s="249" t="s">
        <v>287</v>
      </c>
      <c r="C96" s="231"/>
      <c r="F96" s="178"/>
    </row>
    <row r="97" spans="1:6">
      <c r="B97" s="31"/>
      <c r="F97" s="178"/>
    </row>
    <row r="98" spans="1:6" s="272" customFormat="1">
      <c r="A98" s="229"/>
      <c r="B98" s="270" t="str">
        <f>B3</f>
        <v>1 PREDDELA</v>
      </c>
      <c r="C98" s="242"/>
      <c r="D98" s="245"/>
      <c r="E98" s="262"/>
      <c r="F98" s="271">
        <f>F13</f>
        <v>0</v>
      </c>
    </row>
    <row r="99" spans="1:6" s="272" customFormat="1">
      <c r="A99" s="229"/>
      <c r="B99" s="270" t="str">
        <f>B16</f>
        <v>2 ZEMELJSKA DELA IN TEMELJENJE</v>
      </c>
      <c r="C99" s="242"/>
      <c r="D99" s="245"/>
      <c r="E99" s="262"/>
      <c r="F99" s="271">
        <f>F42</f>
        <v>0</v>
      </c>
    </row>
    <row r="100" spans="1:6" s="272" customFormat="1">
      <c r="A100" s="229"/>
      <c r="B100" s="270" t="str">
        <f>B45</f>
        <v>3 ODVODNJAVANJE IN MONTAŽNA DELA</v>
      </c>
      <c r="C100" s="242"/>
      <c r="D100" s="245"/>
      <c r="E100" s="262"/>
      <c r="F100" s="271">
        <f>F72</f>
        <v>0</v>
      </c>
    </row>
    <row r="101" spans="1:6" s="252" customFormat="1">
      <c r="A101" s="195"/>
      <c r="B101" s="250" t="str">
        <f>B75</f>
        <v>4 TUJE STORITVE</v>
      </c>
      <c r="C101" s="241"/>
      <c r="D101" s="198"/>
      <c r="E101" s="264"/>
      <c r="F101" s="251">
        <f>F86</f>
        <v>0</v>
      </c>
    </row>
    <row r="102" spans="1:6" s="252" customFormat="1">
      <c r="A102" s="195"/>
      <c r="B102" s="250" t="str">
        <f>B89</f>
        <v>5 RAZNO</v>
      </c>
      <c r="C102" s="241"/>
      <c r="D102" s="198"/>
      <c r="E102" s="264"/>
      <c r="F102" s="251">
        <f>F94</f>
        <v>0</v>
      </c>
    </row>
    <row r="103" spans="1:6" s="278" customFormat="1" ht="15">
      <c r="A103" s="273"/>
      <c r="B103" s="274" t="s">
        <v>178</v>
      </c>
      <c r="C103" s="275"/>
      <c r="D103" s="205"/>
      <c r="E103" s="276"/>
      <c r="F103" s="277">
        <f>+SUM(F98:F102)</f>
        <v>0</v>
      </c>
    </row>
    <row r="104" spans="1:6">
      <c r="E104" s="260"/>
    </row>
  </sheetData>
  <sheetProtection password="E8FD" sheet="1" objects="1" scenarios="1"/>
  <pageMargins left="0.9055118110236221" right="0.51181102362204722" top="0.94488188976377963" bottom="0.94488188976377963" header="0.31496062992125984" footer="0.31496062992125984"/>
  <pageSetup paperSize="9" orientation="portrait" r:id="rId1"/>
  <headerFooter>
    <oddHeader>&amp;CIC Muta&amp;R&amp;A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114"/>
  <sheetViews>
    <sheetView view="pageBreakPreview" zoomScale="115" zoomScaleNormal="100" zoomScaleSheetLayoutView="115" workbookViewId="0">
      <selection activeCell="B1" sqref="B1"/>
    </sheetView>
  </sheetViews>
  <sheetFormatPr defaultRowHeight="12.75"/>
  <cols>
    <col min="1" max="1" width="4" style="210" bestFit="1" customWidth="1"/>
    <col min="2" max="2" width="45.7109375" style="211" customWidth="1"/>
    <col min="3" max="3" width="7" style="226" customWidth="1"/>
    <col min="4" max="4" width="8.5703125" style="213" customWidth="1"/>
    <col min="5" max="5" width="11.140625" style="214" customWidth="1"/>
    <col min="6" max="6" width="12.28515625" style="215" customWidth="1"/>
    <col min="7" max="16384" width="9.140625" style="140"/>
  </cols>
  <sheetData>
    <row r="1" spans="1:6" ht="15.75">
      <c r="A1" s="279" t="s">
        <v>292</v>
      </c>
      <c r="B1" s="220" t="s">
        <v>291</v>
      </c>
      <c r="C1" s="221"/>
      <c r="D1" s="222"/>
      <c r="E1" s="223"/>
      <c r="F1" s="224"/>
    </row>
    <row r="2" spans="1:6">
      <c r="A2" s="165"/>
      <c r="B2" s="166"/>
      <c r="C2" s="167"/>
      <c r="D2" s="168"/>
    </row>
    <row r="3" spans="1:6">
      <c r="A3" s="51"/>
      <c r="B3" s="225" t="s">
        <v>0</v>
      </c>
    </row>
    <row r="4" spans="1:6">
      <c r="A4" s="28"/>
      <c r="B4" s="31"/>
      <c r="C4" s="109"/>
      <c r="D4" s="30"/>
      <c r="E4" s="173"/>
      <c r="F4" s="227"/>
    </row>
    <row r="5" spans="1:6">
      <c r="B5" s="166" t="s">
        <v>1</v>
      </c>
      <c r="E5" s="228"/>
      <c r="F5" s="227"/>
    </row>
    <row r="6" spans="1:6">
      <c r="B6" s="166"/>
      <c r="E6" s="228"/>
      <c r="F6" s="227"/>
    </row>
    <row r="7" spans="1:6">
      <c r="A7" s="229" t="s">
        <v>149</v>
      </c>
      <c r="B7" s="230" t="s">
        <v>51</v>
      </c>
    </row>
    <row r="8" spans="1:6">
      <c r="A8" s="229"/>
      <c r="B8" s="230"/>
      <c r="C8" s="231" t="s">
        <v>52</v>
      </c>
      <c r="D8" s="232">
        <v>46</v>
      </c>
      <c r="E8" s="258"/>
      <c r="F8" s="233">
        <f>D8*E8</f>
        <v>0</v>
      </c>
    </row>
    <row r="9" spans="1:6">
      <c r="A9" s="229"/>
      <c r="B9" s="230"/>
      <c r="C9" s="231"/>
      <c r="D9" s="234"/>
      <c r="E9" s="235"/>
      <c r="F9" s="233"/>
    </row>
    <row r="10" spans="1:6">
      <c r="A10" s="229" t="s">
        <v>156</v>
      </c>
      <c r="B10" s="230" t="s">
        <v>53</v>
      </c>
      <c r="C10" s="231"/>
      <c r="D10" s="234"/>
      <c r="E10" s="235"/>
      <c r="F10" s="233"/>
    </row>
    <row r="11" spans="1:6">
      <c r="A11" s="229"/>
      <c r="B11" s="230"/>
      <c r="C11" s="226" t="s">
        <v>54</v>
      </c>
      <c r="D11" s="234">
        <v>901.4</v>
      </c>
      <c r="E11" s="258"/>
      <c r="F11" s="233">
        <f>D11*E11</f>
        <v>0</v>
      </c>
    </row>
    <row r="12" spans="1:6">
      <c r="A12" s="229"/>
      <c r="B12" s="230"/>
      <c r="C12" s="231"/>
      <c r="D12" s="234"/>
      <c r="E12" s="235"/>
      <c r="F12" s="233"/>
    </row>
    <row r="13" spans="1:6">
      <c r="A13" s="280"/>
      <c r="B13" s="236" t="s">
        <v>32</v>
      </c>
      <c r="C13" s="110"/>
      <c r="D13" s="281"/>
      <c r="E13" s="282"/>
      <c r="F13" s="239">
        <f>SUM(F8:F12)</f>
        <v>0</v>
      </c>
    </row>
    <row r="14" spans="1:6">
      <c r="A14" s="229"/>
      <c r="B14" s="230"/>
      <c r="C14" s="231"/>
      <c r="D14" s="234"/>
      <c r="E14" s="235"/>
      <c r="F14" s="233"/>
    </row>
    <row r="15" spans="1:6">
      <c r="A15" s="195"/>
      <c r="B15" s="240"/>
      <c r="C15" s="241"/>
      <c r="D15" s="198"/>
      <c r="E15" s="199"/>
      <c r="F15" s="233"/>
    </row>
    <row r="16" spans="1:6">
      <c r="A16" s="51"/>
      <c r="B16" s="34" t="s">
        <v>55</v>
      </c>
    </row>
    <row r="17" spans="1:6">
      <c r="A17" s="28"/>
      <c r="B17" s="31"/>
      <c r="C17" s="109"/>
      <c r="D17" s="30"/>
      <c r="E17" s="177"/>
      <c r="F17" s="178"/>
    </row>
    <row r="18" spans="1:6" ht="51">
      <c r="A18" s="28" t="s">
        <v>149</v>
      </c>
      <c r="B18" s="230" t="s">
        <v>57</v>
      </c>
    </row>
    <row r="19" spans="1:6">
      <c r="A19" s="28"/>
      <c r="B19" s="230"/>
      <c r="C19" s="241" t="s">
        <v>58</v>
      </c>
      <c r="D19" s="30">
        <v>2130</v>
      </c>
      <c r="E19" s="217"/>
      <c r="F19" s="178">
        <f t="shared" ref="F19:F34" si="0">D19*E19</f>
        <v>0</v>
      </c>
    </row>
    <row r="20" spans="1:6">
      <c r="A20" s="28"/>
      <c r="B20" s="230"/>
      <c r="C20" s="241"/>
      <c r="D20" s="30"/>
      <c r="E20" s="177"/>
      <c r="F20" s="178"/>
    </row>
    <row r="21" spans="1:6" ht="38.25">
      <c r="A21" s="28" t="s">
        <v>156</v>
      </c>
      <c r="B21" s="230" t="s">
        <v>60</v>
      </c>
      <c r="C21" s="241"/>
      <c r="D21" s="30"/>
      <c r="E21" s="177"/>
      <c r="F21" s="178"/>
    </row>
    <row r="22" spans="1:6">
      <c r="A22" s="28"/>
      <c r="B22" s="230"/>
      <c r="C22" s="241" t="s">
        <v>61</v>
      </c>
      <c r="D22" s="30">
        <v>920</v>
      </c>
      <c r="E22" s="217"/>
      <c r="F22" s="178">
        <f t="shared" si="0"/>
        <v>0</v>
      </c>
    </row>
    <row r="23" spans="1:6">
      <c r="A23" s="28"/>
      <c r="B23" s="230"/>
      <c r="C23" s="241"/>
      <c r="D23" s="30"/>
      <c r="E23" s="177"/>
      <c r="F23" s="178"/>
    </row>
    <row r="24" spans="1:6" ht="63.75">
      <c r="A24" s="28" t="s">
        <v>157</v>
      </c>
      <c r="B24" s="230" t="s">
        <v>62</v>
      </c>
      <c r="C24" s="241"/>
      <c r="D24" s="30"/>
      <c r="E24" s="177"/>
      <c r="F24" s="178"/>
    </row>
    <row r="25" spans="1:6">
      <c r="A25" s="28"/>
      <c r="B25" s="230"/>
      <c r="C25" s="241" t="s">
        <v>58</v>
      </c>
      <c r="D25" s="30">
        <v>95</v>
      </c>
      <c r="E25" s="217"/>
      <c r="F25" s="178">
        <f t="shared" si="0"/>
        <v>0</v>
      </c>
    </row>
    <row r="26" spans="1:6">
      <c r="A26" s="28"/>
      <c r="B26" s="230"/>
      <c r="C26" s="241"/>
      <c r="D26" s="30"/>
      <c r="E26" s="177"/>
      <c r="F26" s="178"/>
    </row>
    <row r="27" spans="1:6" ht="63.75">
      <c r="A27" s="28" t="s">
        <v>158</v>
      </c>
      <c r="B27" s="230" t="s">
        <v>63</v>
      </c>
      <c r="C27" s="241"/>
      <c r="D27" s="30"/>
      <c r="E27" s="177"/>
      <c r="F27" s="178"/>
    </row>
    <row r="28" spans="1:6">
      <c r="A28" s="28"/>
      <c r="B28" s="230"/>
      <c r="C28" s="241" t="s">
        <v>58</v>
      </c>
      <c r="D28" s="30">
        <v>690</v>
      </c>
      <c r="E28" s="217"/>
      <c r="F28" s="178">
        <f>D28*E28</f>
        <v>0</v>
      </c>
    </row>
    <row r="29" spans="1:6">
      <c r="A29" s="28"/>
      <c r="B29" s="230"/>
      <c r="C29" s="241"/>
      <c r="D29" s="30"/>
      <c r="E29" s="177"/>
      <c r="F29" s="178"/>
    </row>
    <row r="30" spans="1:6" ht="102">
      <c r="A30" s="28" t="s">
        <v>159</v>
      </c>
      <c r="B30" s="230" t="s">
        <v>64</v>
      </c>
      <c r="C30" s="241"/>
      <c r="D30" s="30"/>
      <c r="E30" s="177"/>
      <c r="F30" s="178"/>
    </row>
    <row r="31" spans="1:6">
      <c r="A31" s="28"/>
      <c r="B31" s="230"/>
      <c r="C31" s="241" t="s">
        <v>58</v>
      </c>
      <c r="D31" s="30">
        <v>1330</v>
      </c>
      <c r="E31" s="217"/>
      <c r="F31" s="178">
        <f t="shared" si="0"/>
        <v>0</v>
      </c>
    </row>
    <row r="32" spans="1:6">
      <c r="A32" s="28"/>
      <c r="B32" s="230"/>
      <c r="C32" s="241"/>
      <c r="D32" s="30"/>
      <c r="E32" s="177"/>
      <c r="F32" s="178"/>
    </row>
    <row r="33" spans="1:6" ht="25.5">
      <c r="A33" s="28" t="s">
        <v>163</v>
      </c>
      <c r="B33" s="230" t="s">
        <v>65</v>
      </c>
      <c r="C33" s="241"/>
      <c r="D33" s="30"/>
      <c r="E33" s="177"/>
      <c r="F33" s="178"/>
    </row>
    <row r="34" spans="1:6">
      <c r="A34" s="28"/>
      <c r="B34" s="230"/>
      <c r="C34" s="241" t="s">
        <v>58</v>
      </c>
      <c r="D34" s="30">
        <v>790</v>
      </c>
      <c r="E34" s="217"/>
      <c r="F34" s="178">
        <f t="shared" si="0"/>
        <v>0</v>
      </c>
    </row>
    <row r="35" spans="1:6">
      <c r="A35" s="28"/>
      <c r="B35" s="230"/>
      <c r="C35" s="241"/>
      <c r="D35" s="30"/>
      <c r="E35" s="177"/>
      <c r="F35" s="178"/>
    </row>
    <row r="36" spans="1:6">
      <c r="A36" s="185"/>
      <c r="B36" s="236" t="s">
        <v>56</v>
      </c>
      <c r="C36" s="110"/>
      <c r="D36" s="281"/>
      <c r="E36" s="282"/>
      <c r="F36" s="183">
        <f>+SUM(F17:F34)</f>
        <v>0</v>
      </c>
    </row>
    <row r="37" spans="1:6">
      <c r="A37" s="28"/>
      <c r="B37" s="230"/>
      <c r="C37" s="241"/>
      <c r="D37" s="30"/>
      <c r="E37" s="177"/>
      <c r="F37" s="178"/>
    </row>
    <row r="38" spans="1:6">
      <c r="A38" s="28"/>
      <c r="B38" s="29"/>
      <c r="C38" s="109"/>
      <c r="D38" s="30"/>
      <c r="E38" s="177"/>
      <c r="F38" s="178"/>
    </row>
    <row r="39" spans="1:6">
      <c r="A39" s="32"/>
      <c r="B39" s="34" t="s">
        <v>105</v>
      </c>
    </row>
    <row r="40" spans="1:6">
      <c r="A40" s="28"/>
      <c r="B40" s="31"/>
      <c r="C40" s="109"/>
      <c r="D40" s="30"/>
      <c r="E40" s="177"/>
      <c r="F40" s="178"/>
    </row>
    <row r="41" spans="1:6">
      <c r="A41" s="28"/>
      <c r="B41" s="243" t="s">
        <v>107</v>
      </c>
      <c r="C41" s="109"/>
      <c r="D41" s="30"/>
      <c r="E41" s="177"/>
      <c r="F41" s="178"/>
    </row>
    <row r="42" spans="1:6">
      <c r="A42" s="172"/>
      <c r="B42" s="243"/>
      <c r="C42" s="109"/>
      <c r="D42" s="30"/>
      <c r="E42" s="177"/>
      <c r="F42" s="178"/>
    </row>
    <row r="43" spans="1:6" ht="51">
      <c r="A43" s="28" t="s">
        <v>149</v>
      </c>
      <c r="B43" s="230" t="s">
        <v>108</v>
      </c>
      <c r="C43" s="109"/>
      <c r="D43" s="30"/>
      <c r="E43" s="177"/>
      <c r="F43" s="178"/>
    </row>
    <row r="44" spans="1:6">
      <c r="A44" s="28"/>
      <c r="B44" s="29" t="s">
        <v>109</v>
      </c>
      <c r="C44" s="109" t="s">
        <v>54</v>
      </c>
      <c r="D44" s="30">
        <v>910</v>
      </c>
      <c r="E44" s="217"/>
      <c r="F44" s="178">
        <f>E44*D44</f>
        <v>0</v>
      </c>
    </row>
    <row r="45" spans="1:6">
      <c r="A45" s="28"/>
      <c r="B45" s="29" t="s">
        <v>110</v>
      </c>
      <c r="C45" s="109" t="s">
        <v>54</v>
      </c>
      <c r="D45" s="30">
        <v>120</v>
      </c>
      <c r="E45" s="217"/>
      <c r="F45" s="178">
        <f>D45*E45</f>
        <v>0</v>
      </c>
    </row>
    <row r="46" spans="1:6">
      <c r="A46" s="28"/>
      <c r="B46" s="29" t="s">
        <v>111</v>
      </c>
      <c r="C46" s="109" t="s">
        <v>54</v>
      </c>
      <c r="D46" s="30">
        <v>90</v>
      </c>
      <c r="E46" s="217"/>
      <c r="F46" s="178">
        <f>D46*E46</f>
        <v>0</v>
      </c>
    </row>
    <row r="47" spans="1:6">
      <c r="A47" s="28"/>
      <c r="B47" s="31"/>
      <c r="C47" s="109"/>
      <c r="D47" s="30"/>
      <c r="E47" s="177"/>
      <c r="F47" s="178"/>
    </row>
    <row r="48" spans="1:6" ht="51">
      <c r="A48" s="28" t="s">
        <v>156</v>
      </c>
      <c r="B48" s="230" t="s">
        <v>112</v>
      </c>
      <c r="C48" s="109"/>
      <c r="D48" s="30"/>
      <c r="E48" s="177"/>
      <c r="F48" s="178"/>
    </row>
    <row r="49" spans="1:6">
      <c r="A49" s="28"/>
      <c r="B49" s="230" t="s">
        <v>113</v>
      </c>
      <c r="C49" s="109" t="s">
        <v>94</v>
      </c>
      <c r="D49" s="180">
        <v>2</v>
      </c>
      <c r="E49" s="217"/>
      <c r="F49" s="178">
        <f>D49*E49</f>
        <v>0</v>
      </c>
    </row>
    <row r="50" spans="1:6">
      <c r="A50" s="28"/>
      <c r="B50" s="230" t="s">
        <v>114</v>
      </c>
      <c r="C50" s="109" t="s">
        <v>94</v>
      </c>
      <c r="D50" s="180">
        <v>6</v>
      </c>
      <c r="E50" s="217"/>
      <c r="F50" s="178">
        <f t="shared" ref="F50:F69" si="1">D50*E50</f>
        <v>0</v>
      </c>
    </row>
    <row r="51" spans="1:6">
      <c r="A51" s="28"/>
      <c r="B51" s="230" t="s">
        <v>115</v>
      </c>
      <c r="C51" s="109" t="s">
        <v>94</v>
      </c>
      <c r="D51" s="180">
        <v>3</v>
      </c>
      <c r="E51" s="217"/>
      <c r="F51" s="178">
        <f t="shared" si="1"/>
        <v>0</v>
      </c>
    </row>
    <row r="52" spans="1:6">
      <c r="A52" s="28"/>
      <c r="B52" s="230" t="s">
        <v>116</v>
      </c>
      <c r="C52" s="109" t="s">
        <v>94</v>
      </c>
      <c r="D52" s="180">
        <v>3</v>
      </c>
      <c r="E52" s="217"/>
      <c r="F52" s="178">
        <f t="shared" si="1"/>
        <v>0</v>
      </c>
    </row>
    <row r="53" spans="1:6">
      <c r="A53" s="28"/>
      <c r="B53" s="230" t="s">
        <v>117</v>
      </c>
      <c r="C53" s="109" t="s">
        <v>94</v>
      </c>
      <c r="D53" s="180">
        <v>3</v>
      </c>
      <c r="E53" s="217"/>
      <c r="F53" s="178">
        <f t="shared" si="1"/>
        <v>0</v>
      </c>
    </row>
    <row r="54" spans="1:6">
      <c r="A54" s="28"/>
      <c r="B54" s="230" t="s">
        <v>118</v>
      </c>
      <c r="C54" s="109" t="s">
        <v>94</v>
      </c>
      <c r="D54" s="180">
        <v>6</v>
      </c>
      <c r="E54" s="217"/>
      <c r="F54" s="178">
        <f t="shared" si="1"/>
        <v>0</v>
      </c>
    </row>
    <row r="55" spans="1:6">
      <c r="A55" s="28"/>
      <c r="B55" s="230" t="s">
        <v>119</v>
      </c>
      <c r="C55" s="109" t="s">
        <v>94</v>
      </c>
      <c r="D55" s="180">
        <v>11</v>
      </c>
      <c r="E55" s="217"/>
      <c r="F55" s="178">
        <f t="shared" si="1"/>
        <v>0</v>
      </c>
    </row>
    <row r="56" spans="1:6">
      <c r="A56" s="28"/>
      <c r="B56" s="230" t="s">
        <v>120</v>
      </c>
      <c r="C56" s="109" t="s">
        <v>94</v>
      </c>
      <c r="D56" s="180">
        <v>13</v>
      </c>
      <c r="E56" s="217"/>
      <c r="F56" s="178">
        <f t="shared" si="1"/>
        <v>0</v>
      </c>
    </row>
    <row r="57" spans="1:6">
      <c r="A57" s="28"/>
      <c r="B57" s="230" t="s">
        <v>121</v>
      </c>
      <c r="C57" s="109" t="s">
        <v>94</v>
      </c>
      <c r="D57" s="180">
        <v>13</v>
      </c>
      <c r="E57" s="217"/>
      <c r="F57" s="178">
        <f t="shared" si="1"/>
        <v>0</v>
      </c>
    </row>
    <row r="58" spans="1:6">
      <c r="A58" s="28"/>
      <c r="B58" s="230" t="s">
        <v>122</v>
      </c>
      <c r="C58" s="109" t="s">
        <v>94</v>
      </c>
      <c r="D58" s="180">
        <v>13</v>
      </c>
      <c r="E58" s="217"/>
      <c r="F58" s="178">
        <f t="shared" si="1"/>
        <v>0</v>
      </c>
    </row>
    <row r="59" spans="1:6">
      <c r="A59" s="28"/>
      <c r="B59" s="230" t="s">
        <v>123</v>
      </c>
      <c r="C59" s="109" t="s">
        <v>94</v>
      </c>
      <c r="D59" s="180">
        <v>13</v>
      </c>
      <c r="E59" s="217"/>
      <c r="F59" s="178">
        <f t="shared" si="1"/>
        <v>0</v>
      </c>
    </row>
    <row r="60" spans="1:6">
      <c r="A60" s="28"/>
      <c r="B60" s="230" t="s">
        <v>124</v>
      </c>
      <c r="C60" s="109" t="s">
        <v>94</v>
      </c>
      <c r="D60" s="180">
        <v>13</v>
      </c>
      <c r="E60" s="217"/>
      <c r="F60" s="178">
        <f t="shared" si="1"/>
        <v>0</v>
      </c>
    </row>
    <row r="61" spans="1:6">
      <c r="A61" s="28"/>
      <c r="B61" s="230" t="s">
        <v>125</v>
      </c>
      <c r="C61" s="109" t="s">
        <v>94</v>
      </c>
      <c r="D61" s="180">
        <v>12</v>
      </c>
      <c r="E61" s="217"/>
      <c r="F61" s="178">
        <f t="shared" si="1"/>
        <v>0</v>
      </c>
    </row>
    <row r="62" spans="1:6">
      <c r="A62" s="28"/>
      <c r="B62" s="230" t="s">
        <v>126</v>
      </c>
      <c r="C62" s="109" t="s">
        <v>94</v>
      </c>
      <c r="D62" s="180">
        <v>2</v>
      </c>
      <c r="E62" s="217"/>
      <c r="F62" s="178">
        <f t="shared" si="1"/>
        <v>0</v>
      </c>
    </row>
    <row r="63" spans="1:6">
      <c r="A63" s="28"/>
      <c r="B63" s="230" t="s">
        <v>127</v>
      </c>
      <c r="C63" s="109" t="s">
        <v>94</v>
      </c>
      <c r="D63" s="180">
        <v>1</v>
      </c>
      <c r="E63" s="217"/>
      <c r="F63" s="178">
        <f t="shared" si="1"/>
        <v>0</v>
      </c>
    </row>
    <row r="64" spans="1:6">
      <c r="A64" s="28"/>
      <c r="B64" s="230" t="s">
        <v>128</v>
      </c>
      <c r="C64" s="109" t="s">
        <v>94</v>
      </c>
      <c r="D64" s="180">
        <v>1</v>
      </c>
      <c r="E64" s="217"/>
      <c r="F64" s="178">
        <f t="shared" si="1"/>
        <v>0</v>
      </c>
    </row>
    <row r="65" spans="1:6">
      <c r="A65" s="28"/>
      <c r="B65" s="230" t="s">
        <v>129</v>
      </c>
      <c r="C65" s="109" t="s">
        <v>94</v>
      </c>
      <c r="D65" s="180">
        <v>3</v>
      </c>
      <c r="E65" s="217"/>
      <c r="F65" s="178">
        <f t="shared" si="1"/>
        <v>0</v>
      </c>
    </row>
    <row r="66" spans="1:6">
      <c r="A66" s="28"/>
      <c r="B66" s="230" t="s">
        <v>130</v>
      </c>
      <c r="C66" s="109" t="s">
        <v>94</v>
      </c>
      <c r="D66" s="180">
        <v>1</v>
      </c>
      <c r="E66" s="217"/>
      <c r="F66" s="178">
        <f t="shared" si="1"/>
        <v>0</v>
      </c>
    </row>
    <row r="67" spans="1:6">
      <c r="A67" s="28"/>
      <c r="B67" s="230" t="s">
        <v>131</v>
      </c>
      <c r="C67" s="109" t="s">
        <v>94</v>
      </c>
      <c r="D67" s="180">
        <v>1</v>
      </c>
      <c r="E67" s="217"/>
      <c r="F67" s="178">
        <f t="shared" si="1"/>
        <v>0</v>
      </c>
    </row>
    <row r="68" spans="1:6">
      <c r="A68" s="28"/>
      <c r="B68" s="230" t="s">
        <v>132</v>
      </c>
      <c r="C68" s="109" t="s">
        <v>94</v>
      </c>
      <c r="D68" s="180">
        <v>1</v>
      </c>
      <c r="E68" s="217"/>
      <c r="F68" s="178">
        <f t="shared" si="1"/>
        <v>0</v>
      </c>
    </row>
    <row r="69" spans="1:6">
      <c r="A69" s="28"/>
      <c r="B69" s="230" t="s">
        <v>133</v>
      </c>
      <c r="C69" s="109" t="s">
        <v>94</v>
      </c>
      <c r="D69" s="180">
        <v>1</v>
      </c>
      <c r="E69" s="217"/>
      <c r="F69" s="178">
        <f t="shared" si="1"/>
        <v>0</v>
      </c>
    </row>
    <row r="70" spans="1:6">
      <c r="A70" s="28"/>
      <c r="B70" s="230"/>
      <c r="C70" s="109"/>
      <c r="D70" s="30"/>
      <c r="E70" s="177"/>
      <c r="F70" s="178"/>
    </row>
    <row r="71" spans="1:6" ht="51">
      <c r="A71" s="28" t="s">
        <v>157</v>
      </c>
      <c r="B71" s="230" t="s">
        <v>134</v>
      </c>
    </row>
    <row r="72" spans="1:6">
      <c r="A72" s="28"/>
      <c r="B72" s="230"/>
      <c r="C72" s="109" t="s">
        <v>94</v>
      </c>
      <c r="D72" s="180">
        <v>9</v>
      </c>
      <c r="E72" s="217"/>
      <c r="F72" s="178">
        <f>E72*D72</f>
        <v>0</v>
      </c>
    </row>
    <row r="73" spans="1:6">
      <c r="A73" s="195"/>
      <c r="B73" s="283"/>
      <c r="C73" s="241"/>
      <c r="D73" s="198"/>
      <c r="E73" s="177"/>
      <c r="F73" s="178"/>
    </row>
    <row r="74" spans="1:6">
      <c r="A74" s="28"/>
      <c r="B74" s="243" t="s">
        <v>85</v>
      </c>
      <c r="C74" s="109"/>
      <c r="D74" s="30"/>
      <c r="E74" s="177"/>
      <c r="F74" s="178"/>
    </row>
    <row r="75" spans="1:6">
      <c r="A75" s="28"/>
      <c r="B75" s="31"/>
      <c r="C75" s="109"/>
      <c r="D75" s="30"/>
      <c r="E75" s="177"/>
      <c r="F75" s="178"/>
    </row>
    <row r="76" spans="1:6" ht="38.25">
      <c r="A76" s="195" t="s">
        <v>158</v>
      </c>
      <c r="B76" s="283" t="s">
        <v>150</v>
      </c>
      <c r="C76" s="241"/>
      <c r="D76" s="198"/>
      <c r="E76" s="177"/>
      <c r="F76" s="178"/>
    </row>
    <row r="77" spans="1:6">
      <c r="A77" s="195"/>
      <c r="B77" s="283" t="s">
        <v>86</v>
      </c>
      <c r="C77" s="241" t="s">
        <v>52</v>
      </c>
      <c r="D77" s="284">
        <v>3</v>
      </c>
      <c r="E77" s="217"/>
      <c r="F77" s="178">
        <f t="shared" ref="F77" si="2">D77*E77</f>
        <v>0</v>
      </c>
    </row>
    <row r="78" spans="1:6">
      <c r="A78" s="195"/>
      <c r="B78" s="283"/>
      <c r="C78" s="241"/>
      <c r="D78" s="198"/>
      <c r="E78" s="177"/>
      <c r="F78" s="178"/>
    </row>
    <row r="79" spans="1:6">
      <c r="A79" s="185"/>
      <c r="B79" s="285" t="s">
        <v>106</v>
      </c>
      <c r="C79" s="189"/>
      <c r="D79" s="286"/>
      <c r="E79" s="282"/>
      <c r="F79" s="183">
        <f>SUM(F43:F78)</f>
        <v>0</v>
      </c>
    </row>
    <row r="80" spans="1:6">
      <c r="A80" s="195"/>
      <c r="B80" s="283"/>
      <c r="C80" s="241"/>
      <c r="D80" s="198"/>
      <c r="E80" s="177"/>
      <c r="F80" s="178"/>
    </row>
    <row r="81" spans="1:6">
      <c r="A81" s="28"/>
      <c r="B81" s="29"/>
      <c r="C81" s="109"/>
      <c r="D81" s="30"/>
      <c r="E81" s="177"/>
      <c r="F81" s="178"/>
    </row>
    <row r="82" spans="1:6">
      <c r="A82" s="32"/>
      <c r="B82" s="34" t="s">
        <v>179</v>
      </c>
    </row>
    <row r="83" spans="1:6">
      <c r="A83" s="28"/>
      <c r="B83" s="31"/>
      <c r="C83" s="109"/>
      <c r="D83" s="30"/>
      <c r="E83" s="177"/>
      <c r="F83" s="178"/>
    </row>
    <row r="84" spans="1:6">
      <c r="A84" s="28" t="s">
        <v>149</v>
      </c>
      <c r="B84" s="230" t="s">
        <v>135</v>
      </c>
    </row>
    <row r="85" spans="1:6">
      <c r="A85" s="28"/>
      <c r="B85" s="230"/>
      <c r="C85" s="247" t="s">
        <v>92</v>
      </c>
      <c r="D85" s="180">
        <v>10</v>
      </c>
      <c r="E85" s="217"/>
      <c r="F85" s="178">
        <f t="shared" ref="F85:F93" si="3">D85*E85</f>
        <v>0</v>
      </c>
    </row>
    <row r="86" spans="1:6">
      <c r="A86" s="28"/>
      <c r="B86" s="230"/>
      <c r="C86" s="247"/>
      <c r="D86" s="30"/>
      <c r="E86" s="177"/>
      <c r="F86" s="178"/>
    </row>
    <row r="87" spans="1:6" ht="25.5">
      <c r="A87" s="28" t="s">
        <v>156</v>
      </c>
      <c r="B87" s="230" t="s">
        <v>293</v>
      </c>
      <c r="C87" s="247"/>
      <c r="D87" s="30"/>
      <c r="E87" s="177"/>
      <c r="F87" s="178"/>
    </row>
    <row r="88" spans="1:6">
      <c r="A88" s="28"/>
      <c r="B88" s="230"/>
      <c r="C88" s="247" t="s">
        <v>54</v>
      </c>
      <c r="D88" s="30">
        <v>1010</v>
      </c>
      <c r="E88" s="217"/>
      <c r="F88" s="178">
        <f t="shared" si="3"/>
        <v>0</v>
      </c>
    </row>
    <row r="89" spans="1:6">
      <c r="A89" s="28" t="s">
        <v>157</v>
      </c>
      <c r="B89" s="230" t="s">
        <v>136</v>
      </c>
      <c r="C89" s="247"/>
      <c r="D89" s="30"/>
      <c r="E89" s="177"/>
      <c r="F89" s="178"/>
    </row>
    <row r="90" spans="1:6">
      <c r="A90" s="28"/>
      <c r="B90" s="230"/>
      <c r="C90" s="247" t="s">
        <v>54</v>
      </c>
      <c r="D90" s="30">
        <v>1010</v>
      </c>
      <c r="E90" s="217"/>
      <c r="F90" s="178">
        <f t="shared" si="3"/>
        <v>0</v>
      </c>
    </row>
    <row r="91" spans="1:6">
      <c r="A91" s="28"/>
      <c r="B91" s="230"/>
      <c r="C91" s="247"/>
      <c r="D91" s="30"/>
      <c r="E91" s="177"/>
      <c r="F91" s="178"/>
    </row>
    <row r="92" spans="1:6">
      <c r="A92" s="28" t="s">
        <v>158</v>
      </c>
      <c r="B92" s="230" t="s">
        <v>137</v>
      </c>
      <c r="C92" s="247"/>
      <c r="D92" s="30"/>
      <c r="E92" s="177"/>
      <c r="F92" s="178"/>
    </row>
    <row r="93" spans="1:6">
      <c r="A93" s="28"/>
      <c r="B93" s="230"/>
      <c r="C93" s="247" t="s">
        <v>54</v>
      </c>
      <c r="D93" s="30">
        <v>1010</v>
      </c>
      <c r="E93" s="217"/>
      <c r="F93" s="178">
        <f t="shared" si="3"/>
        <v>0</v>
      </c>
    </row>
    <row r="94" spans="1:6">
      <c r="A94" s="28"/>
      <c r="B94" s="230"/>
      <c r="C94" s="247"/>
      <c r="D94" s="30"/>
      <c r="E94" s="177"/>
      <c r="F94" s="178"/>
    </row>
    <row r="95" spans="1:6">
      <c r="A95" s="185"/>
      <c r="B95" s="285" t="s">
        <v>37</v>
      </c>
      <c r="C95" s="189"/>
      <c r="D95" s="286"/>
      <c r="E95" s="282"/>
      <c r="F95" s="183">
        <f>SUM(F85:F94)</f>
        <v>0</v>
      </c>
    </row>
    <row r="96" spans="1:6">
      <c r="A96" s="28"/>
      <c r="B96" s="29"/>
      <c r="C96" s="109"/>
      <c r="D96" s="30"/>
      <c r="E96" s="177"/>
      <c r="F96" s="178"/>
    </row>
    <row r="97" spans="1:6">
      <c r="A97" s="28"/>
      <c r="B97" s="29"/>
      <c r="C97" s="109"/>
      <c r="D97" s="30"/>
      <c r="E97" s="177"/>
      <c r="F97" s="178"/>
    </row>
    <row r="98" spans="1:6">
      <c r="A98" s="32"/>
      <c r="B98" s="34" t="s">
        <v>296</v>
      </c>
      <c r="C98" s="109"/>
      <c r="D98" s="30"/>
      <c r="E98" s="177"/>
      <c r="F98" s="178"/>
    </row>
    <row r="99" spans="1:6">
      <c r="A99" s="28"/>
      <c r="B99" s="31"/>
      <c r="C99" s="109"/>
      <c r="D99" s="30"/>
      <c r="E99" s="177"/>
      <c r="F99" s="178"/>
    </row>
    <row r="100" spans="1:6" ht="38.25">
      <c r="A100" s="28" t="s">
        <v>149</v>
      </c>
      <c r="B100" s="29" t="s">
        <v>285</v>
      </c>
    </row>
    <row r="101" spans="1:6">
      <c r="A101" s="28"/>
      <c r="B101" s="29"/>
      <c r="C101" s="230" t="s">
        <v>172</v>
      </c>
      <c r="D101" s="193">
        <v>0.05</v>
      </c>
      <c r="E101" s="177"/>
      <c r="F101" s="178">
        <f>(F13+F36+F79+F95)*D101</f>
        <v>0</v>
      </c>
    </row>
    <row r="102" spans="1:6">
      <c r="A102" s="28"/>
      <c r="B102" s="31"/>
      <c r="C102" s="109"/>
      <c r="D102" s="30"/>
      <c r="E102" s="177"/>
      <c r="F102" s="178"/>
    </row>
    <row r="103" spans="1:6">
      <c r="A103" s="185"/>
      <c r="B103" s="34" t="s">
        <v>295</v>
      </c>
      <c r="C103" s="189"/>
      <c r="D103" s="286"/>
      <c r="E103" s="287"/>
      <c r="F103" s="183">
        <f>SUM(F101:F102)</f>
        <v>0</v>
      </c>
    </row>
    <row r="104" spans="1:6">
      <c r="A104" s="28"/>
      <c r="B104" s="31"/>
      <c r="C104" s="109"/>
      <c r="D104" s="30"/>
      <c r="E104" s="177"/>
      <c r="F104" s="178"/>
    </row>
    <row r="105" spans="1:6">
      <c r="A105" s="28"/>
      <c r="B105" s="249" t="s">
        <v>297</v>
      </c>
      <c r="C105" s="109"/>
      <c r="D105" s="30"/>
      <c r="E105" s="177"/>
      <c r="F105" s="178"/>
    </row>
    <row r="106" spans="1:6">
      <c r="A106" s="28"/>
      <c r="B106" s="31"/>
      <c r="C106" s="109"/>
      <c r="D106" s="30"/>
      <c r="E106" s="177"/>
      <c r="F106" s="178"/>
    </row>
    <row r="107" spans="1:6" s="272" customFormat="1">
      <c r="A107" s="195"/>
      <c r="B107" s="250" t="str">
        <f>B3</f>
        <v>1 PREDDELA</v>
      </c>
      <c r="C107" s="242"/>
      <c r="D107" s="198"/>
      <c r="E107" s="199"/>
      <c r="F107" s="251">
        <f>F13</f>
        <v>0</v>
      </c>
    </row>
    <row r="108" spans="1:6" s="272" customFormat="1">
      <c r="A108" s="195"/>
      <c r="B108" s="250" t="str">
        <f>B16</f>
        <v>2 ZEMELJSKA DELA IN TEMELJENJE</v>
      </c>
      <c r="C108" s="242"/>
      <c r="D108" s="198"/>
      <c r="E108" s="199"/>
      <c r="F108" s="251">
        <f>F36</f>
        <v>0</v>
      </c>
    </row>
    <row r="109" spans="1:6" s="272" customFormat="1">
      <c r="A109" s="195"/>
      <c r="B109" s="250" t="str">
        <f>B39</f>
        <v>3 MONTAŽNA DELA</v>
      </c>
      <c r="C109" s="242"/>
      <c r="D109" s="198"/>
      <c r="E109" s="199"/>
      <c r="F109" s="251">
        <f>F79</f>
        <v>0</v>
      </c>
    </row>
    <row r="110" spans="1:6" s="272" customFormat="1">
      <c r="A110" s="195"/>
      <c r="B110" s="250" t="str">
        <f>B82</f>
        <v>4 TUJE STORITVE</v>
      </c>
      <c r="C110" s="242"/>
      <c r="D110" s="198"/>
      <c r="E110" s="199"/>
      <c r="F110" s="251">
        <f>F95</f>
        <v>0</v>
      </c>
    </row>
    <row r="111" spans="1:6" s="272" customFormat="1">
      <c r="A111" s="195"/>
      <c r="B111" s="250" t="str">
        <f>B98</f>
        <v>5 NEPREDVIDENA DELA</v>
      </c>
      <c r="C111" s="242"/>
      <c r="D111" s="198"/>
      <c r="E111" s="199"/>
      <c r="F111" s="251">
        <f>F103</f>
        <v>0</v>
      </c>
    </row>
    <row r="112" spans="1:6" s="272" customFormat="1">
      <c r="A112" s="195"/>
      <c r="B112" s="250"/>
      <c r="C112" s="242"/>
      <c r="D112" s="198"/>
      <c r="E112" s="199"/>
      <c r="F112" s="251"/>
    </row>
    <row r="113" spans="1:6" s="272" customFormat="1">
      <c r="A113" s="195"/>
      <c r="B113" s="250" t="s">
        <v>294</v>
      </c>
      <c r="C113" s="242"/>
      <c r="D113" s="198"/>
      <c r="E113" s="199"/>
      <c r="F113" s="251">
        <f>+SUM(F107:F111)</f>
        <v>0</v>
      </c>
    </row>
    <row r="114" spans="1:6" s="272" customFormat="1">
      <c r="A114" s="195"/>
      <c r="B114" s="250"/>
      <c r="C114" s="242"/>
      <c r="D114" s="198"/>
      <c r="E114" s="199"/>
      <c r="F114" s="251"/>
    </row>
  </sheetData>
  <sheetProtection password="E8FD" sheet="1" objects="1" scenarios="1"/>
  <pageMargins left="0.9055118110236221" right="0.51181102362204722" top="0.94488188976377963" bottom="0.94488188976377963" header="0.31496062992125984" footer="0.31496062992125984"/>
  <pageSetup paperSize="9" orientation="portrait" r:id="rId1"/>
  <headerFooter>
    <oddHeader>&amp;CIC Muta&amp;R&amp;A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194"/>
  <sheetViews>
    <sheetView view="pageBreakPreview" zoomScale="115" zoomScaleNormal="100" zoomScaleSheetLayoutView="115" workbookViewId="0">
      <selection activeCell="B1" sqref="B1"/>
    </sheetView>
  </sheetViews>
  <sheetFormatPr defaultRowHeight="12.75"/>
  <cols>
    <col min="1" max="1" width="4.5703125" style="95" customWidth="1"/>
    <col min="2" max="2" width="45.140625" style="49" customWidth="1"/>
    <col min="3" max="3" width="4.5703125" style="100" bestFit="1" customWidth="1"/>
    <col min="4" max="4" width="8.5703125" style="49" customWidth="1"/>
    <col min="5" max="5" width="11.140625" style="57" customWidth="1"/>
    <col min="6" max="6" width="13.85546875" style="111" customWidth="1"/>
    <col min="7" max="16384" width="9.140625" style="49"/>
  </cols>
  <sheetData>
    <row r="1" spans="1:6" ht="15.75">
      <c r="A1" s="107" t="s">
        <v>306</v>
      </c>
      <c r="B1" s="108" t="s">
        <v>364</v>
      </c>
    </row>
    <row r="2" spans="1:6">
      <c r="A2" s="93"/>
      <c r="B2" s="75"/>
    </row>
    <row r="3" spans="1:6">
      <c r="A3" s="93" t="s">
        <v>365</v>
      </c>
      <c r="B3" s="75" t="s">
        <v>307</v>
      </c>
    </row>
    <row r="4" spans="1:6" ht="9" customHeight="1">
      <c r="A4" s="93"/>
      <c r="B4" s="75"/>
    </row>
    <row r="5" spans="1:6">
      <c r="A5" s="94" t="s">
        <v>366</v>
      </c>
      <c r="B5" s="80" t="s">
        <v>335</v>
      </c>
    </row>
    <row r="6" spans="1:6" ht="6.75" customHeight="1">
      <c r="B6" s="79"/>
    </row>
    <row r="7" spans="1:6">
      <c r="A7" s="96">
        <v>1</v>
      </c>
      <c r="B7" s="77" t="s">
        <v>308</v>
      </c>
      <c r="C7" s="77" t="s">
        <v>94</v>
      </c>
      <c r="D7" s="76">
        <v>7</v>
      </c>
      <c r="E7" s="288"/>
      <c r="F7" s="111">
        <f>D7*E7</f>
        <v>0</v>
      </c>
    </row>
    <row r="8" spans="1:6">
      <c r="A8" s="96">
        <v>2</v>
      </c>
      <c r="B8" s="77" t="s">
        <v>309</v>
      </c>
      <c r="C8" s="77" t="s">
        <v>94</v>
      </c>
      <c r="D8" s="76">
        <v>7</v>
      </c>
      <c r="E8" s="288"/>
      <c r="F8" s="111">
        <f t="shared" ref="F8:F31" si="0">D8*E8</f>
        <v>0</v>
      </c>
    </row>
    <row r="9" spans="1:6">
      <c r="A9" s="96">
        <v>3</v>
      </c>
      <c r="B9" s="77" t="s">
        <v>310</v>
      </c>
      <c r="C9" s="77" t="s">
        <v>94</v>
      </c>
      <c r="D9" s="76">
        <v>7</v>
      </c>
      <c r="E9" s="288"/>
      <c r="F9" s="111">
        <f t="shared" si="0"/>
        <v>0</v>
      </c>
    </row>
    <row r="10" spans="1:6">
      <c r="A10" s="96">
        <v>4</v>
      </c>
      <c r="B10" s="77" t="s">
        <v>311</v>
      </c>
      <c r="C10" s="77" t="s">
        <v>94</v>
      </c>
      <c r="D10" s="76">
        <v>7</v>
      </c>
      <c r="E10" s="288"/>
      <c r="F10" s="111">
        <f t="shared" si="0"/>
        <v>0</v>
      </c>
    </row>
    <row r="11" spans="1:6">
      <c r="A11" s="96">
        <v>5</v>
      </c>
      <c r="B11" s="77" t="s">
        <v>312</v>
      </c>
      <c r="C11" s="77" t="s">
        <v>94</v>
      </c>
      <c r="D11" s="76">
        <v>7</v>
      </c>
      <c r="E11" s="288"/>
      <c r="F11" s="111">
        <f t="shared" si="0"/>
        <v>0</v>
      </c>
    </row>
    <row r="12" spans="1:6">
      <c r="A12" s="96">
        <v>6</v>
      </c>
      <c r="B12" s="77" t="s">
        <v>313</v>
      </c>
      <c r="C12" s="77" t="s">
        <v>94</v>
      </c>
      <c r="D12" s="76">
        <v>7</v>
      </c>
      <c r="E12" s="288"/>
      <c r="F12" s="111">
        <f t="shared" si="0"/>
        <v>0</v>
      </c>
    </row>
    <row r="13" spans="1:6">
      <c r="A13" s="96">
        <v>7</v>
      </c>
      <c r="B13" s="77" t="s">
        <v>314</v>
      </c>
      <c r="C13" s="77" t="s">
        <v>94</v>
      </c>
      <c r="D13" s="76">
        <v>7</v>
      </c>
      <c r="E13" s="288"/>
      <c r="F13" s="111">
        <f t="shared" si="0"/>
        <v>0</v>
      </c>
    </row>
    <row r="14" spans="1:6">
      <c r="A14" s="96">
        <v>8</v>
      </c>
      <c r="B14" s="77" t="s">
        <v>315</v>
      </c>
      <c r="C14" s="77" t="s">
        <v>94</v>
      </c>
      <c r="D14" s="76">
        <v>14</v>
      </c>
      <c r="E14" s="288"/>
      <c r="F14" s="111">
        <f t="shared" si="0"/>
        <v>0</v>
      </c>
    </row>
    <row r="15" spans="1:6">
      <c r="A15" s="96">
        <v>9</v>
      </c>
      <c r="B15" s="77" t="s">
        <v>316</v>
      </c>
      <c r="C15" s="77" t="s">
        <v>317</v>
      </c>
      <c r="D15" s="104">
        <v>1739</v>
      </c>
      <c r="E15" s="288"/>
      <c r="F15" s="111">
        <f t="shared" si="0"/>
        <v>0</v>
      </c>
    </row>
    <row r="16" spans="1:6">
      <c r="A16" s="96">
        <v>10</v>
      </c>
      <c r="B16" s="77" t="s">
        <v>318</v>
      </c>
      <c r="C16" s="77" t="s">
        <v>94</v>
      </c>
      <c r="D16" s="76">
        <v>58</v>
      </c>
      <c r="E16" s="288"/>
      <c r="F16" s="111">
        <f t="shared" si="0"/>
        <v>0</v>
      </c>
    </row>
    <row r="17" spans="1:6">
      <c r="A17" s="96">
        <v>11</v>
      </c>
      <c r="B17" s="77" t="s">
        <v>319</v>
      </c>
      <c r="C17" s="77" t="s">
        <v>94</v>
      </c>
      <c r="D17" s="76">
        <v>21</v>
      </c>
      <c r="E17" s="288"/>
      <c r="F17" s="111">
        <f t="shared" si="0"/>
        <v>0</v>
      </c>
    </row>
    <row r="18" spans="1:6">
      <c r="A18" s="96">
        <v>12</v>
      </c>
      <c r="B18" s="77" t="s">
        <v>320</v>
      </c>
      <c r="C18" s="77" t="s">
        <v>94</v>
      </c>
      <c r="D18" s="76">
        <v>7</v>
      </c>
      <c r="E18" s="288"/>
      <c r="F18" s="111">
        <f t="shared" si="0"/>
        <v>0</v>
      </c>
    </row>
    <row r="19" spans="1:6">
      <c r="A19" s="96">
        <v>13</v>
      </c>
      <c r="B19" s="77" t="s">
        <v>321</v>
      </c>
      <c r="C19" s="77" t="s">
        <v>94</v>
      </c>
      <c r="D19" s="76">
        <v>7</v>
      </c>
      <c r="E19" s="288"/>
      <c r="F19" s="111">
        <f t="shared" si="0"/>
        <v>0</v>
      </c>
    </row>
    <row r="20" spans="1:6">
      <c r="A20" s="96">
        <v>14</v>
      </c>
      <c r="B20" s="77" t="s">
        <v>322</v>
      </c>
      <c r="C20" s="77" t="s">
        <v>323</v>
      </c>
      <c r="D20" s="76">
        <v>15.54</v>
      </c>
      <c r="E20" s="288"/>
      <c r="F20" s="111">
        <f t="shared" si="0"/>
        <v>0</v>
      </c>
    </row>
    <row r="21" spans="1:6">
      <c r="A21" s="96">
        <v>15</v>
      </c>
      <c r="B21" s="77" t="s">
        <v>324</v>
      </c>
      <c r="C21" s="77" t="s">
        <v>323</v>
      </c>
      <c r="D21" s="76">
        <v>9.24</v>
      </c>
      <c r="E21" s="288"/>
      <c r="F21" s="111">
        <f t="shared" si="0"/>
        <v>0</v>
      </c>
    </row>
    <row r="22" spans="1:6">
      <c r="A22" s="96">
        <v>16</v>
      </c>
      <c r="B22" s="77" t="s">
        <v>325</v>
      </c>
      <c r="C22" s="77" t="s">
        <v>94</v>
      </c>
      <c r="D22" s="76">
        <v>1</v>
      </c>
      <c r="E22" s="288"/>
      <c r="F22" s="111">
        <f t="shared" si="0"/>
        <v>0</v>
      </c>
    </row>
    <row r="23" spans="1:6" ht="16.5" customHeight="1">
      <c r="A23" s="96">
        <v>17</v>
      </c>
      <c r="B23" s="77" t="s">
        <v>326</v>
      </c>
      <c r="C23" s="77" t="s">
        <v>94</v>
      </c>
      <c r="D23" s="76">
        <v>3</v>
      </c>
      <c r="E23" s="288"/>
      <c r="F23" s="111">
        <f t="shared" si="0"/>
        <v>0</v>
      </c>
    </row>
    <row r="24" spans="1:6">
      <c r="A24" s="96">
        <v>18</v>
      </c>
      <c r="B24" s="77" t="s">
        <v>327</v>
      </c>
      <c r="C24" s="77" t="s">
        <v>94</v>
      </c>
      <c r="D24" s="76">
        <v>14</v>
      </c>
      <c r="E24" s="288"/>
      <c r="F24" s="111">
        <f t="shared" si="0"/>
        <v>0</v>
      </c>
    </row>
    <row r="25" spans="1:6">
      <c r="A25" s="96">
        <v>19</v>
      </c>
      <c r="B25" s="77" t="s">
        <v>328</v>
      </c>
      <c r="C25" s="77" t="s">
        <v>94</v>
      </c>
      <c r="D25" s="78">
        <v>1180</v>
      </c>
      <c r="E25" s="288"/>
      <c r="F25" s="111">
        <f t="shared" si="0"/>
        <v>0</v>
      </c>
    </row>
    <row r="26" spans="1:6">
      <c r="A26" s="96">
        <v>20</v>
      </c>
      <c r="B26" s="77" t="s">
        <v>329</v>
      </c>
      <c r="C26" s="77" t="s">
        <v>323</v>
      </c>
      <c r="D26" s="76">
        <v>26</v>
      </c>
      <c r="E26" s="288"/>
      <c r="F26" s="111">
        <f t="shared" si="0"/>
        <v>0</v>
      </c>
    </row>
    <row r="27" spans="1:6">
      <c r="A27" s="96">
        <v>21</v>
      </c>
      <c r="B27" s="77" t="s">
        <v>330</v>
      </c>
      <c r="C27" s="77" t="s">
        <v>323</v>
      </c>
      <c r="D27" s="76">
        <v>420</v>
      </c>
      <c r="E27" s="288"/>
      <c r="F27" s="111">
        <f t="shared" si="0"/>
        <v>0</v>
      </c>
    </row>
    <row r="28" spans="1:6">
      <c r="A28" s="96">
        <v>22</v>
      </c>
      <c r="B28" s="77" t="s">
        <v>331</v>
      </c>
      <c r="C28" s="77" t="s">
        <v>94</v>
      </c>
      <c r="D28" s="76">
        <v>7</v>
      </c>
      <c r="E28" s="288"/>
      <c r="F28" s="111">
        <f t="shared" si="0"/>
        <v>0</v>
      </c>
    </row>
    <row r="29" spans="1:6">
      <c r="A29" s="96">
        <v>23</v>
      </c>
      <c r="B29" s="77" t="s">
        <v>332</v>
      </c>
      <c r="C29" s="77" t="s">
        <v>317</v>
      </c>
      <c r="D29" s="105">
        <v>21</v>
      </c>
      <c r="E29" s="288"/>
      <c r="F29" s="111">
        <f t="shared" si="0"/>
        <v>0</v>
      </c>
    </row>
    <row r="30" spans="1:6">
      <c r="A30" s="96">
        <v>24</v>
      </c>
      <c r="B30" s="77" t="s">
        <v>333</v>
      </c>
      <c r="C30" s="77" t="s">
        <v>94</v>
      </c>
      <c r="D30" s="76">
        <v>21</v>
      </c>
      <c r="E30" s="288"/>
      <c r="F30" s="111">
        <f t="shared" si="0"/>
        <v>0</v>
      </c>
    </row>
    <row r="31" spans="1:6">
      <c r="A31" s="96">
        <v>25</v>
      </c>
      <c r="B31" s="77" t="s">
        <v>334</v>
      </c>
      <c r="C31" s="77" t="s">
        <v>317</v>
      </c>
      <c r="D31" s="105">
        <v>3</v>
      </c>
      <c r="E31" s="288"/>
      <c r="F31" s="111">
        <f t="shared" si="0"/>
        <v>0</v>
      </c>
    </row>
    <row r="32" spans="1:6">
      <c r="A32" s="96">
        <v>26</v>
      </c>
      <c r="B32" s="77" t="s">
        <v>467</v>
      </c>
      <c r="C32" s="77"/>
      <c r="D32" s="76"/>
    </row>
    <row r="33" spans="1:6" ht="8.25" customHeight="1"/>
    <row r="34" spans="1:6">
      <c r="A34" s="94"/>
      <c r="B34" s="74" t="s">
        <v>372</v>
      </c>
      <c r="C34" s="101"/>
      <c r="D34" s="74"/>
      <c r="E34" s="98"/>
      <c r="F34" s="112">
        <f>SUM(F7:F33)</f>
        <v>0</v>
      </c>
    </row>
    <row r="36" spans="1:6">
      <c r="A36" s="94" t="s">
        <v>367</v>
      </c>
      <c r="B36" s="82" t="s">
        <v>336</v>
      </c>
    </row>
    <row r="37" spans="1:6" ht="6" customHeight="1"/>
    <row r="38" spans="1:6" ht="51">
      <c r="A38" s="96">
        <v>1</v>
      </c>
      <c r="B38" s="77" t="s">
        <v>337</v>
      </c>
    </row>
    <row r="39" spans="1:6">
      <c r="A39" s="96"/>
      <c r="B39" s="77"/>
      <c r="C39" s="77" t="s">
        <v>338</v>
      </c>
      <c r="D39" s="104">
        <v>871</v>
      </c>
      <c r="E39" s="288"/>
      <c r="F39" s="111">
        <f t="shared" ref="F39" si="1">D39*E39</f>
        <v>0</v>
      </c>
    </row>
    <row r="40" spans="1:6" ht="25.5">
      <c r="A40" s="96">
        <v>2</v>
      </c>
      <c r="B40" s="77" t="s">
        <v>339</v>
      </c>
      <c r="C40" s="77"/>
      <c r="D40" s="76"/>
    </row>
    <row r="41" spans="1:6">
      <c r="A41" s="96"/>
      <c r="B41" s="77"/>
      <c r="C41" s="77" t="s">
        <v>338</v>
      </c>
      <c r="D41" s="104">
        <v>282</v>
      </c>
      <c r="E41" s="288"/>
      <c r="F41" s="111">
        <f t="shared" ref="F41" si="2">D41*E41</f>
        <v>0</v>
      </c>
    </row>
    <row r="42" spans="1:6" ht="51">
      <c r="A42" s="96">
        <v>3</v>
      </c>
      <c r="B42" s="77" t="s">
        <v>340</v>
      </c>
      <c r="C42" s="77"/>
      <c r="D42" s="76"/>
    </row>
    <row r="43" spans="1:6">
      <c r="A43" s="96"/>
      <c r="B43" s="77"/>
      <c r="C43" s="77" t="s">
        <v>338</v>
      </c>
      <c r="D43" s="104">
        <v>282</v>
      </c>
      <c r="E43" s="288"/>
      <c r="F43" s="111">
        <f t="shared" ref="F43" si="3">D43*E43</f>
        <v>0</v>
      </c>
    </row>
    <row r="44" spans="1:6" ht="38.25">
      <c r="A44" s="96">
        <v>4</v>
      </c>
      <c r="B44" s="77" t="s">
        <v>341</v>
      </c>
      <c r="C44" s="77"/>
      <c r="D44" s="76"/>
    </row>
    <row r="45" spans="1:6">
      <c r="A45" s="96"/>
      <c r="B45" s="77"/>
      <c r="C45" s="77" t="s">
        <v>342</v>
      </c>
      <c r="D45" s="104">
        <v>3324</v>
      </c>
      <c r="E45" s="288"/>
      <c r="F45" s="111">
        <f t="shared" ref="F45" si="4">D45*E45</f>
        <v>0</v>
      </c>
    </row>
    <row r="46" spans="1:6" ht="38.25">
      <c r="A46" s="96">
        <v>5</v>
      </c>
      <c r="B46" s="77" t="s">
        <v>343</v>
      </c>
      <c r="C46" s="77"/>
      <c r="D46" s="78"/>
    </row>
    <row r="47" spans="1:6">
      <c r="A47" s="96"/>
      <c r="B47" s="77"/>
      <c r="C47" s="77" t="s">
        <v>338</v>
      </c>
      <c r="D47" s="104">
        <v>9.5</v>
      </c>
      <c r="E47" s="288"/>
      <c r="F47" s="111">
        <f t="shared" ref="F47" si="5">D47*E47</f>
        <v>0</v>
      </c>
    </row>
    <row r="48" spans="1:6" ht="33" customHeight="1">
      <c r="A48" s="96">
        <v>6</v>
      </c>
      <c r="B48" s="77" t="s">
        <v>344</v>
      </c>
      <c r="C48" s="77"/>
      <c r="D48" s="76"/>
    </row>
    <row r="49" spans="1:6">
      <c r="A49" s="96"/>
      <c r="B49" s="77"/>
      <c r="C49" s="77" t="s">
        <v>345</v>
      </c>
      <c r="D49" s="76">
        <v>14</v>
      </c>
      <c r="E49" s="288"/>
      <c r="F49" s="111">
        <f t="shared" ref="F49" si="6">D49*E49</f>
        <v>0</v>
      </c>
    </row>
    <row r="51" spans="1:6">
      <c r="A51" s="94"/>
      <c r="B51" s="82" t="s">
        <v>371</v>
      </c>
      <c r="C51" s="101"/>
      <c r="D51" s="74"/>
      <c r="E51" s="98"/>
      <c r="F51" s="112">
        <f>SUM(F38:F50)</f>
        <v>0</v>
      </c>
    </row>
    <row r="53" spans="1:6">
      <c r="A53" s="94" t="s">
        <v>368</v>
      </c>
      <c r="B53" s="84" t="s">
        <v>346</v>
      </c>
    </row>
    <row r="54" spans="1:6" ht="6" customHeight="1"/>
    <row r="55" spans="1:6" ht="25.5">
      <c r="A55" s="96">
        <v>1</v>
      </c>
      <c r="B55" s="77" t="s">
        <v>347</v>
      </c>
      <c r="C55" s="102" t="s">
        <v>348</v>
      </c>
      <c r="D55" s="106">
        <v>73</v>
      </c>
      <c r="E55" s="289"/>
      <c r="F55" s="113">
        <f t="shared" ref="F55:F71" si="7">D55*E55</f>
        <v>0</v>
      </c>
    </row>
    <row r="56" spans="1:6" ht="25.5">
      <c r="A56" s="96">
        <v>2</v>
      </c>
      <c r="B56" s="77" t="s">
        <v>349</v>
      </c>
    </row>
    <row r="57" spans="1:6">
      <c r="A57" s="96"/>
      <c r="B57" s="77"/>
      <c r="C57" s="77" t="s">
        <v>348</v>
      </c>
      <c r="D57" s="104">
        <v>1624</v>
      </c>
      <c r="E57" s="288"/>
      <c r="F57" s="111">
        <f>D57*E57</f>
        <v>0</v>
      </c>
    </row>
    <row r="58" spans="1:6" ht="25.5">
      <c r="A58" s="96">
        <v>3</v>
      </c>
      <c r="B58" s="77" t="s">
        <v>350</v>
      </c>
      <c r="C58" s="77"/>
      <c r="D58" s="78"/>
    </row>
    <row r="59" spans="1:6">
      <c r="A59" s="96"/>
      <c r="B59" s="77"/>
      <c r="C59" s="77" t="s">
        <v>348</v>
      </c>
      <c r="D59" s="104">
        <v>428</v>
      </c>
      <c r="E59" s="288"/>
      <c r="F59" s="111">
        <f>D59*E59</f>
        <v>0</v>
      </c>
    </row>
    <row r="60" spans="1:6">
      <c r="A60" s="96">
        <v>4</v>
      </c>
      <c r="B60" s="77" t="s">
        <v>351</v>
      </c>
      <c r="C60" s="77" t="s">
        <v>352</v>
      </c>
      <c r="D60" s="76">
        <v>14</v>
      </c>
      <c r="E60" s="288"/>
      <c r="F60" s="111">
        <f t="shared" si="7"/>
        <v>0</v>
      </c>
    </row>
    <row r="61" spans="1:6">
      <c r="A61" s="96">
        <v>5</v>
      </c>
      <c r="B61" s="77" t="s">
        <v>353</v>
      </c>
      <c r="C61" s="77" t="s">
        <v>352</v>
      </c>
      <c r="D61" s="76">
        <v>21</v>
      </c>
      <c r="E61" s="288"/>
      <c r="F61" s="111">
        <f t="shared" si="7"/>
        <v>0</v>
      </c>
    </row>
    <row r="62" spans="1:6">
      <c r="A62" s="96">
        <v>6</v>
      </c>
      <c r="B62" s="77" t="s">
        <v>354</v>
      </c>
      <c r="C62" s="77" t="s">
        <v>352</v>
      </c>
      <c r="D62" s="76">
        <v>7</v>
      </c>
      <c r="E62" s="288"/>
      <c r="F62" s="111">
        <f t="shared" si="7"/>
        <v>0</v>
      </c>
    </row>
    <row r="63" spans="1:6">
      <c r="A63" s="96">
        <v>7</v>
      </c>
      <c r="B63" s="77" t="s">
        <v>355</v>
      </c>
      <c r="C63" s="77" t="s">
        <v>352</v>
      </c>
      <c r="D63" s="76">
        <v>7</v>
      </c>
      <c r="E63" s="288"/>
      <c r="F63" s="111">
        <f t="shared" si="7"/>
        <v>0</v>
      </c>
    </row>
    <row r="64" spans="1:6">
      <c r="A64" s="96">
        <v>8</v>
      </c>
      <c r="B64" s="77" t="s">
        <v>356</v>
      </c>
      <c r="C64" s="77" t="s">
        <v>352</v>
      </c>
      <c r="D64" s="76">
        <v>7</v>
      </c>
      <c r="E64" s="288"/>
      <c r="F64" s="111">
        <f t="shared" si="7"/>
        <v>0</v>
      </c>
    </row>
    <row r="65" spans="1:6">
      <c r="A65" s="96">
        <v>9</v>
      </c>
      <c r="B65" s="77" t="s">
        <v>357</v>
      </c>
      <c r="C65" s="77" t="s">
        <v>358</v>
      </c>
      <c r="D65" s="76">
        <v>7</v>
      </c>
      <c r="E65" s="288"/>
      <c r="F65" s="111">
        <f t="shared" si="7"/>
        <v>0</v>
      </c>
    </row>
    <row r="66" spans="1:6" ht="38.25">
      <c r="A66" s="96">
        <v>10</v>
      </c>
      <c r="B66" s="77" t="s">
        <v>359</v>
      </c>
    </row>
    <row r="67" spans="1:6">
      <c r="A67" s="96"/>
      <c r="B67" s="77"/>
      <c r="C67" s="77" t="s">
        <v>358</v>
      </c>
      <c r="D67" s="76">
        <v>8</v>
      </c>
      <c r="E67" s="288"/>
      <c r="F67" s="111">
        <f>D67*E67</f>
        <v>0</v>
      </c>
    </row>
    <row r="68" spans="1:6">
      <c r="A68" s="96">
        <v>11</v>
      </c>
      <c r="B68" s="77" t="s">
        <v>360</v>
      </c>
      <c r="C68" s="77" t="s">
        <v>348</v>
      </c>
      <c r="D68" s="104">
        <v>1472</v>
      </c>
      <c r="E68" s="288"/>
      <c r="F68" s="111">
        <f t="shared" si="7"/>
        <v>0</v>
      </c>
    </row>
    <row r="69" spans="1:6" ht="25.5">
      <c r="A69" s="96">
        <v>12</v>
      </c>
      <c r="B69" s="77" t="s">
        <v>369</v>
      </c>
      <c r="C69" s="102" t="s">
        <v>342</v>
      </c>
      <c r="D69" s="106">
        <v>1180</v>
      </c>
      <c r="E69" s="289"/>
      <c r="F69" s="113">
        <f t="shared" si="7"/>
        <v>0</v>
      </c>
    </row>
    <row r="70" spans="1:6">
      <c r="A70" s="96">
        <v>13</v>
      </c>
      <c r="B70" s="77" t="s">
        <v>361</v>
      </c>
      <c r="C70" s="77" t="s">
        <v>362</v>
      </c>
      <c r="D70" s="76">
        <v>1</v>
      </c>
      <c r="E70" s="288"/>
      <c r="F70" s="111">
        <f t="shared" si="7"/>
        <v>0</v>
      </c>
    </row>
    <row r="71" spans="1:6">
      <c r="A71" s="96">
        <v>14</v>
      </c>
      <c r="B71" s="77" t="s">
        <v>363</v>
      </c>
      <c r="C71" s="77" t="s">
        <v>362</v>
      </c>
      <c r="D71" s="76">
        <v>3</v>
      </c>
      <c r="E71" s="288"/>
      <c r="F71" s="111">
        <f t="shared" si="7"/>
        <v>0</v>
      </c>
    </row>
    <row r="73" spans="1:6">
      <c r="A73" s="94"/>
      <c r="B73" s="84" t="s">
        <v>370</v>
      </c>
      <c r="C73" s="101"/>
      <c r="D73" s="74"/>
      <c r="E73" s="98"/>
      <c r="F73" s="112">
        <f>SUM(F55:F72)</f>
        <v>0</v>
      </c>
    </row>
    <row r="75" spans="1:6">
      <c r="A75" s="97"/>
      <c r="B75" s="74" t="s">
        <v>373</v>
      </c>
    </row>
    <row r="77" spans="1:6">
      <c r="A77" s="93" t="str">
        <f>A5</f>
        <v>1.1.</v>
      </c>
      <c r="B77" s="75" t="str">
        <f>B5</f>
        <v>Material</v>
      </c>
      <c r="C77" s="103"/>
      <c r="D77" s="75"/>
      <c r="E77" s="99"/>
      <c r="F77" s="114">
        <f>F34</f>
        <v>0</v>
      </c>
    </row>
    <row r="78" spans="1:6">
      <c r="A78" s="93" t="str">
        <f>A36</f>
        <v>1.2.</v>
      </c>
      <c r="B78" s="75" t="str">
        <f>B36</f>
        <v>Gradbenomontažna dela</v>
      </c>
      <c r="C78" s="103"/>
      <c r="D78" s="75"/>
      <c r="E78" s="99"/>
      <c r="F78" s="114">
        <f>F51</f>
        <v>0</v>
      </c>
    </row>
    <row r="79" spans="1:6">
      <c r="A79" s="94" t="str">
        <f>A53</f>
        <v>1.3.</v>
      </c>
      <c r="B79" s="74" t="str">
        <f>B53</f>
        <v>Elektromontažna dela</v>
      </c>
      <c r="C79" s="101"/>
      <c r="D79" s="74"/>
      <c r="E79" s="98"/>
      <c r="F79" s="112">
        <f>F73</f>
        <v>0</v>
      </c>
    </row>
    <row r="80" spans="1:6">
      <c r="A80" s="94"/>
      <c r="B80" s="74" t="s">
        <v>374</v>
      </c>
      <c r="C80" s="101"/>
      <c r="D80" s="74"/>
      <c r="E80" s="98"/>
      <c r="F80" s="112">
        <f>SUM(F77:F79)</f>
        <v>0</v>
      </c>
    </row>
    <row r="83" spans="1:6">
      <c r="A83" s="94">
        <v>2</v>
      </c>
      <c r="B83" s="74" t="s">
        <v>375</v>
      </c>
    </row>
    <row r="85" spans="1:6">
      <c r="A85" s="94" t="s">
        <v>161</v>
      </c>
      <c r="B85" s="85" t="s">
        <v>423</v>
      </c>
    </row>
    <row r="87" spans="1:6">
      <c r="A87" s="96">
        <v>1</v>
      </c>
      <c r="B87" s="77" t="s">
        <v>376</v>
      </c>
      <c r="C87" s="77" t="s">
        <v>317</v>
      </c>
      <c r="D87" s="105">
        <v>15</v>
      </c>
      <c r="E87" s="288"/>
      <c r="F87" s="111">
        <f>D87*E87</f>
        <v>0</v>
      </c>
    </row>
    <row r="88" spans="1:6">
      <c r="A88" s="96">
        <v>2</v>
      </c>
      <c r="B88" s="77" t="s">
        <v>377</v>
      </c>
      <c r="C88" s="77" t="s">
        <v>94</v>
      </c>
      <c r="D88" s="76">
        <v>8</v>
      </c>
      <c r="E88" s="288"/>
      <c r="F88" s="111">
        <f t="shared" ref="F88:F115" si="8">D88*E88</f>
        <v>0</v>
      </c>
    </row>
    <row r="89" spans="1:6">
      <c r="A89" s="96">
        <v>3</v>
      </c>
      <c r="B89" s="77" t="s">
        <v>308</v>
      </c>
      <c r="C89" s="77" t="s">
        <v>94</v>
      </c>
      <c r="D89" s="76">
        <v>1</v>
      </c>
      <c r="E89" s="288"/>
      <c r="F89" s="111">
        <f t="shared" si="8"/>
        <v>0</v>
      </c>
    </row>
    <row r="90" spans="1:6">
      <c r="A90" s="96">
        <v>4</v>
      </c>
      <c r="B90" s="77" t="s">
        <v>310</v>
      </c>
      <c r="C90" s="77" t="s">
        <v>94</v>
      </c>
      <c r="D90" s="76">
        <v>1</v>
      </c>
      <c r="E90" s="288"/>
      <c r="F90" s="111">
        <f t="shared" si="8"/>
        <v>0</v>
      </c>
    </row>
    <row r="91" spans="1:6">
      <c r="A91" s="96">
        <v>5</v>
      </c>
      <c r="B91" s="77" t="s">
        <v>309</v>
      </c>
      <c r="C91" s="77" t="s">
        <v>94</v>
      </c>
      <c r="D91" s="76">
        <v>1</v>
      </c>
      <c r="E91" s="288"/>
      <c r="F91" s="111">
        <f t="shared" si="8"/>
        <v>0</v>
      </c>
    </row>
    <row r="92" spans="1:6">
      <c r="A92" s="96">
        <v>6</v>
      </c>
      <c r="B92" s="77" t="s">
        <v>312</v>
      </c>
      <c r="C92" s="77" t="s">
        <v>94</v>
      </c>
      <c r="D92" s="76">
        <v>1</v>
      </c>
      <c r="E92" s="288"/>
      <c r="F92" s="111">
        <f t="shared" si="8"/>
        <v>0</v>
      </c>
    </row>
    <row r="93" spans="1:6">
      <c r="A93" s="96">
        <v>7</v>
      </c>
      <c r="B93" s="77" t="s">
        <v>311</v>
      </c>
      <c r="C93" s="77" t="s">
        <v>94</v>
      </c>
      <c r="D93" s="76">
        <v>1</v>
      </c>
      <c r="E93" s="288"/>
      <c r="F93" s="111">
        <f t="shared" si="8"/>
        <v>0</v>
      </c>
    </row>
    <row r="94" spans="1:6">
      <c r="A94" s="96">
        <v>8</v>
      </c>
      <c r="B94" s="77" t="s">
        <v>314</v>
      </c>
      <c r="C94" s="77" t="s">
        <v>94</v>
      </c>
      <c r="D94" s="76">
        <v>1</v>
      </c>
      <c r="E94" s="288"/>
      <c r="F94" s="111">
        <f t="shared" si="8"/>
        <v>0</v>
      </c>
    </row>
    <row r="95" spans="1:6">
      <c r="A95" s="96">
        <v>9</v>
      </c>
      <c r="B95" s="77" t="s">
        <v>315</v>
      </c>
      <c r="C95" s="77" t="s">
        <v>94</v>
      </c>
      <c r="D95" s="76">
        <v>2</v>
      </c>
      <c r="E95" s="288"/>
      <c r="F95" s="111">
        <f t="shared" si="8"/>
        <v>0</v>
      </c>
    </row>
    <row r="96" spans="1:6">
      <c r="A96" s="96">
        <v>10</v>
      </c>
      <c r="B96" s="77" t="s">
        <v>378</v>
      </c>
      <c r="C96" s="77" t="s">
        <v>94</v>
      </c>
      <c r="D96" s="76">
        <v>1</v>
      </c>
      <c r="E96" s="288"/>
      <c r="F96" s="111">
        <f t="shared" si="8"/>
        <v>0</v>
      </c>
    </row>
    <row r="97" spans="1:6">
      <c r="A97" s="96">
        <v>11</v>
      </c>
      <c r="B97" s="77" t="s">
        <v>379</v>
      </c>
      <c r="C97" s="77" t="s">
        <v>94</v>
      </c>
      <c r="D97" s="76">
        <v>2</v>
      </c>
      <c r="E97" s="288"/>
      <c r="F97" s="111">
        <f t="shared" si="8"/>
        <v>0</v>
      </c>
    </row>
    <row r="98" spans="1:6">
      <c r="A98" s="96">
        <v>12</v>
      </c>
      <c r="B98" s="77" t="s">
        <v>380</v>
      </c>
      <c r="C98" s="77" t="s">
        <v>94</v>
      </c>
      <c r="D98" s="76">
        <v>1</v>
      </c>
      <c r="E98" s="288"/>
      <c r="F98" s="111">
        <f t="shared" si="8"/>
        <v>0</v>
      </c>
    </row>
    <row r="99" spans="1:6">
      <c r="A99" s="96">
        <v>13</v>
      </c>
      <c r="B99" s="77" t="s">
        <v>381</v>
      </c>
      <c r="C99" s="77" t="s">
        <v>94</v>
      </c>
      <c r="D99" s="76">
        <v>1</v>
      </c>
      <c r="E99" s="288"/>
      <c r="F99" s="111">
        <f t="shared" si="8"/>
        <v>0</v>
      </c>
    </row>
    <row r="100" spans="1:6">
      <c r="A100" s="96">
        <v>14</v>
      </c>
      <c r="B100" s="77" t="s">
        <v>382</v>
      </c>
      <c r="C100" s="77" t="s">
        <v>94</v>
      </c>
      <c r="D100" s="76">
        <v>1</v>
      </c>
      <c r="E100" s="288"/>
      <c r="F100" s="111">
        <f t="shared" si="8"/>
        <v>0</v>
      </c>
    </row>
    <row r="101" spans="1:6">
      <c r="A101" s="96">
        <v>15</v>
      </c>
      <c r="B101" s="77" t="s">
        <v>383</v>
      </c>
      <c r="C101" s="77" t="s">
        <v>94</v>
      </c>
      <c r="D101" s="76">
        <v>1</v>
      </c>
      <c r="E101" s="288"/>
      <c r="F101" s="111">
        <f t="shared" si="8"/>
        <v>0</v>
      </c>
    </row>
    <row r="102" spans="1:6">
      <c r="A102" s="96">
        <v>16</v>
      </c>
      <c r="B102" s="77" t="s">
        <v>384</v>
      </c>
      <c r="C102" s="77" t="s">
        <v>94</v>
      </c>
      <c r="D102" s="76">
        <v>1</v>
      </c>
      <c r="E102" s="288"/>
      <c r="F102" s="111">
        <f t="shared" si="8"/>
        <v>0</v>
      </c>
    </row>
    <row r="103" spans="1:6">
      <c r="A103" s="96">
        <v>17</v>
      </c>
      <c r="B103" s="77" t="s">
        <v>385</v>
      </c>
      <c r="C103" s="77" t="s">
        <v>317</v>
      </c>
      <c r="D103" s="105">
        <v>0.5</v>
      </c>
      <c r="E103" s="288"/>
      <c r="F103" s="111">
        <f t="shared" si="8"/>
        <v>0</v>
      </c>
    </row>
    <row r="104" spans="1:6">
      <c r="A104" s="96">
        <v>18</v>
      </c>
      <c r="B104" s="77" t="s">
        <v>386</v>
      </c>
      <c r="C104" s="77" t="s">
        <v>317</v>
      </c>
      <c r="D104" s="105">
        <v>3</v>
      </c>
      <c r="E104" s="288"/>
      <c r="F104" s="111">
        <f t="shared" si="8"/>
        <v>0</v>
      </c>
    </row>
    <row r="105" spans="1:6">
      <c r="A105" s="96">
        <v>19</v>
      </c>
      <c r="B105" s="77" t="s">
        <v>387</v>
      </c>
      <c r="C105" s="77" t="s">
        <v>317</v>
      </c>
      <c r="D105" s="105">
        <v>3</v>
      </c>
      <c r="E105" s="288"/>
      <c r="F105" s="111">
        <f t="shared" si="8"/>
        <v>0</v>
      </c>
    </row>
    <row r="106" spans="1:6">
      <c r="A106" s="96">
        <v>20</v>
      </c>
      <c r="B106" s="77" t="s">
        <v>388</v>
      </c>
      <c r="C106" s="77" t="s">
        <v>317</v>
      </c>
      <c r="D106" s="105">
        <v>3</v>
      </c>
      <c r="E106" s="288"/>
      <c r="F106" s="111">
        <f t="shared" si="8"/>
        <v>0</v>
      </c>
    </row>
    <row r="107" spans="1:6">
      <c r="A107" s="96">
        <v>21</v>
      </c>
      <c r="B107" s="77" t="s">
        <v>389</v>
      </c>
      <c r="C107" s="77" t="s">
        <v>317</v>
      </c>
      <c r="D107" s="105">
        <v>4</v>
      </c>
      <c r="E107" s="288"/>
      <c r="F107" s="111">
        <f t="shared" si="8"/>
        <v>0</v>
      </c>
    </row>
    <row r="108" spans="1:6">
      <c r="A108" s="96">
        <v>22</v>
      </c>
      <c r="B108" s="77" t="s">
        <v>390</v>
      </c>
      <c r="C108" s="77" t="s">
        <v>317</v>
      </c>
      <c r="D108" s="105">
        <v>6</v>
      </c>
      <c r="E108" s="288"/>
      <c r="F108" s="111">
        <f t="shared" si="8"/>
        <v>0</v>
      </c>
    </row>
    <row r="109" spans="1:6">
      <c r="A109" s="96">
        <v>23</v>
      </c>
      <c r="B109" s="77" t="s">
        <v>391</v>
      </c>
      <c r="C109" s="77" t="s">
        <v>317</v>
      </c>
      <c r="D109" s="105">
        <v>6</v>
      </c>
      <c r="E109" s="288"/>
      <c r="F109" s="111">
        <f t="shared" si="8"/>
        <v>0</v>
      </c>
    </row>
    <row r="110" spans="1:6">
      <c r="A110" s="96">
        <v>24</v>
      </c>
      <c r="B110" s="77" t="s">
        <v>392</v>
      </c>
      <c r="C110" s="77" t="s">
        <v>317</v>
      </c>
      <c r="D110" s="105">
        <v>4</v>
      </c>
      <c r="E110" s="288"/>
      <c r="F110" s="111">
        <f t="shared" si="8"/>
        <v>0</v>
      </c>
    </row>
    <row r="111" spans="1:6">
      <c r="A111" s="96">
        <v>25</v>
      </c>
      <c r="B111" s="77" t="s">
        <v>393</v>
      </c>
      <c r="C111" s="77" t="s">
        <v>94</v>
      </c>
      <c r="D111" s="76">
        <v>1</v>
      </c>
      <c r="E111" s="288"/>
      <c r="F111" s="111">
        <f t="shared" si="8"/>
        <v>0</v>
      </c>
    </row>
    <row r="112" spans="1:6">
      <c r="A112" s="96">
        <v>26</v>
      </c>
      <c r="B112" s="77" t="s">
        <v>394</v>
      </c>
      <c r="C112" s="77" t="s">
        <v>94</v>
      </c>
      <c r="D112" s="76">
        <v>6</v>
      </c>
      <c r="E112" s="288"/>
      <c r="F112" s="111">
        <f t="shared" si="8"/>
        <v>0</v>
      </c>
    </row>
    <row r="113" spans="1:6">
      <c r="A113" s="96">
        <v>27</v>
      </c>
      <c r="B113" s="77" t="s">
        <v>395</v>
      </c>
      <c r="C113" s="77" t="s">
        <v>317</v>
      </c>
      <c r="D113" s="105">
        <v>3</v>
      </c>
      <c r="E113" s="288"/>
      <c r="F113" s="111">
        <f t="shared" si="8"/>
        <v>0</v>
      </c>
    </row>
    <row r="114" spans="1:6">
      <c r="A114" s="96">
        <v>28</v>
      </c>
      <c r="B114" s="77" t="s">
        <v>333</v>
      </c>
      <c r="C114" s="77" t="s">
        <v>94</v>
      </c>
      <c r="D114" s="76">
        <v>2</v>
      </c>
      <c r="E114" s="288"/>
      <c r="F114" s="111">
        <f t="shared" si="8"/>
        <v>0</v>
      </c>
    </row>
    <row r="115" spans="1:6">
      <c r="A115" s="96">
        <v>29</v>
      </c>
      <c r="B115" s="77" t="s">
        <v>396</v>
      </c>
      <c r="C115" s="77" t="s">
        <v>94</v>
      </c>
      <c r="D115" s="76">
        <v>12</v>
      </c>
      <c r="E115" s="288"/>
      <c r="F115" s="111">
        <f t="shared" si="8"/>
        <v>0</v>
      </c>
    </row>
    <row r="116" spans="1:6">
      <c r="A116" s="96">
        <v>30</v>
      </c>
      <c r="B116" s="77" t="s">
        <v>468</v>
      </c>
      <c r="C116" s="77"/>
      <c r="D116" s="76"/>
      <c r="E116" s="68"/>
    </row>
    <row r="118" spans="1:6">
      <c r="A118" s="94"/>
      <c r="B118" s="85" t="s">
        <v>397</v>
      </c>
      <c r="C118" s="101"/>
      <c r="D118" s="74"/>
      <c r="E118" s="98"/>
      <c r="F118" s="112">
        <f>SUM(F87:F117)</f>
        <v>0</v>
      </c>
    </row>
    <row r="120" spans="1:6">
      <c r="A120" s="93" t="s">
        <v>162</v>
      </c>
      <c r="B120" s="83" t="s">
        <v>422</v>
      </c>
    </row>
    <row r="122" spans="1:6">
      <c r="A122" s="96">
        <v>1</v>
      </c>
      <c r="B122" s="77" t="s">
        <v>398</v>
      </c>
      <c r="C122" s="77" t="s">
        <v>94</v>
      </c>
      <c r="D122" s="76">
        <v>34</v>
      </c>
      <c r="E122" s="288"/>
      <c r="F122" s="111">
        <f t="shared" ref="F122:F134" si="9">D122*E122</f>
        <v>0</v>
      </c>
    </row>
    <row r="123" spans="1:6">
      <c r="A123" s="96">
        <v>2</v>
      </c>
      <c r="B123" s="77" t="s">
        <v>399</v>
      </c>
      <c r="C123" s="77" t="s">
        <v>94</v>
      </c>
      <c r="D123" s="76">
        <v>34</v>
      </c>
      <c r="E123" s="288"/>
      <c r="F123" s="111">
        <f t="shared" si="9"/>
        <v>0</v>
      </c>
    </row>
    <row r="124" spans="1:6">
      <c r="A124" s="96">
        <v>3</v>
      </c>
      <c r="B124" s="77" t="s">
        <v>400</v>
      </c>
      <c r="C124" s="77" t="s">
        <v>94</v>
      </c>
      <c r="D124" s="76">
        <v>34</v>
      </c>
      <c r="E124" s="288"/>
      <c r="F124" s="111">
        <f t="shared" si="9"/>
        <v>0</v>
      </c>
    </row>
    <row r="125" spans="1:6">
      <c r="A125" s="96">
        <v>4</v>
      </c>
      <c r="B125" s="77" t="s">
        <v>401</v>
      </c>
      <c r="C125" s="77" t="s">
        <v>94</v>
      </c>
      <c r="D125" s="76">
        <v>8</v>
      </c>
      <c r="E125" s="288"/>
      <c r="F125" s="111">
        <f t="shared" si="9"/>
        <v>0</v>
      </c>
    </row>
    <row r="126" spans="1:6">
      <c r="A126" s="96">
        <v>5</v>
      </c>
      <c r="B126" s="77" t="s">
        <v>402</v>
      </c>
      <c r="C126" s="77" t="s">
        <v>94</v>
      </c>
      <c r="D126" s="76">
        <v>26</v>
      </c>
      <c r="E126" s="288"/>
      <c r="F126" s="111">
        <f t="shared" si="9"/>
        <v>0</v>
      </c>
    </row>
    <row r="127" spans="1:6">
      <c r="A127" s="96">
        <v>6</v>
      </c>
      <c r="B127" s="77" t="s">
        <v>403</v>
      </c>
      <c r="C127" s="77" t="s">
        <v>317</v>
      </c>
      <c r="D127" s="105">
        <v>1529</v>
      </c>
      <c r="E127" s="288"/>
      <c r="F127" s="111">
        <f t="shared" si="9"/>
        <v>0</v>
      </c>
    </row>
    <row r="128" spans="1:6">
      <c r="A128" s="96">
        <v>7</v>
      </c>
      <c r="B128" s="77" t="s">
        <v>331</v>
      </c>
      <c r="C128" s="77" t="s">
        <v>94</v>
      </c>
      <c r="D128" s="76">
        <v>34</v>
      </c>
      <c r="E128" s="288"/>
      <c r="F128" s="111">
        <f t="shared" si="9"/>
        <v>0</v>
      </c>
    </row>
    <row r="129" spans="1:6">
      <c r="A129" s="96">
        <v>8</v>
      </c>
      <c r="B129" s="77" t="s">
        <v>330</v>
      </c>
      <c r="C129" s="77" t="s">
        <v>323</v>
      </c>
      <c r="D129" s="78">
        <v>1450</v>
      </c>
      <c r="E129" s="288"/>
      <c r="F129" s="111">
        <f t="shared" si="9"/>
        <v>0</v>
      </c>
    </row>
    <row r="130" spans="1:6">
      <c r="A130" s="96">
        <v>9</v>
      </c>
      <c r="B130" s="77" t="s">
        <v>404</v>
      </c>
      <c r="C130" s="77" t="s">
        <v>94</v>
      </c>
      <c r="D130" s="76">
        <v>12</v>
      </c>
      <c r="E130" s="288"/>
      <c r="F130" s="111">
        <f t="shared" si="9"/>
        <v>0</v>
      </c>
    </row>
    <row r="131" spans="1:6">
      <c r="A131" s="96">
        <v>10</v>
      </c>
      <c r="B131" s="77" t="s">
        <v>334</v>
      </c>
      <c r="C131" s="77" t="s">
        <v>317</v>
      </c>
      <c r="D131" s="105">
        <v>272</v>
      </c>
      <c r="E131" s="288"/>
      <c r="F131" s="111">
        <f t="shared" si="9"/>
        <v>0</v>
      </c>
    </row>
    <row r="132" spans="1:6">
      <c r="A132" s="96">
        <v>11</v>
      </c>
      <c r="B132" s="77" t="s">
        <v>329</v>
      </c>
      <c r="C132" s="77" t="s">
        <v>323</v>
      </c>
      <c r="D132" s="76">
        <v>21</v>
      </c>
      <c r="E132" s="288"/>
      <c r="F132" s="111">
        <f t="shared" si="9"/>
        <v>0</v>
      </c>
    </row>
    <row r="133" spans="1:6">
      <c r="A133" s="96">
        <v>12</v>
      </c>
      <c r="B133" s="77" t="s">
        <v>405</v>
      </c>
      <c r="C133" s="77" t="s">
        <v>94</v>
      </c>
      <c r="D133" s="76">
        <v>14</v>
      </c>
      <c r="E133" s="288"/>
      <c r="F133" s="111">
        <f t="shared" si="9"/>
        <v>0</v>
      </c>
    </row>
    <row r="134" spans="1:6">
      <c r="A134" s="96">
        <v>13</v>
      </c>
      <c r="B134" s="77" t="s">
        <v>406</v>
      </c>
      <c r="C134" s="77" t="s">
        <v>94</v>
      </c>
      <c r="D134" s="76">
        <v>14</v>
      </c>
      <c r="E134" s="288"/>
      <c r="F134" s="111">
        <f t="shared" si="9"/>
        <v>0</v>
      </c>
    </row>
    <row r="135" spans="1:6">
      <c r="A135" s="96">
        <v>14</v>
      </c>
      <c r="B135" s="77" t="s">
        <v>468</v>
      </c>
      <c r="C135" s="77"/>
      <c r="D135" s="76"/>
    </row>
    <row r="137" spans="1:6">
      <c r="A137" s="94"/>
      <c r="B137" s="85" t="s">
        <v>407</v>
      </c>
      <c r="C137" s="101"/>
      <c r="D137" s="74"/>
      <c r="E137" s="98"/>
      <c r="F137" s="112">
        <f>SUM(F122:F136)</f>
        <v>0</v>
      </c>
    </row>
    <row r="139" spans="1:6">
      <c r="A139" s="93" t="s">
        <v>411</v>
      </c>
      <c r="B139" s="81" t="s">
        <v>336</v>
      </c>
    </row>
    <row r="141" spans="1:6" ht="25.5">
      <c r="A141" s="96">
        <v>1</v>
      </c>
      <c r="B141" s="77" t="s">
        <v>408</v>
      </c>
    </row>
    <row r="142" spans="1:6">
      <c r="A142" s="96"/>
      <c r="B142" s="77"/>
      <c r="C142" s="77" t="s">
        <v>409</v>
      </c>
      <c r="D142" s="76">
        <v>34</v>
      </c>
      <c r="E142" s="288"/>
      <c r="F142" s="111">
        <f t="shared" ref="F142" si="10">D142*E142</f>
        <v>0</v>
      </c>
    </row>
    <row r="143" spans="1:6" ht="51">
      <c r="A143" s="96">
        <v>2</v>
      </c>
      <c r="B143" s="77" t="s">
        <v>337</v>
      </c>
      <c r="C143" s="77"/>
      <c r="D143" s="76"/>
    </row>
    <row r="144" spans="1:6">
      <c r="A144" s="96"/>
      <c r="B144" s="77"/>
      <c r="C144" s="77" t="s">
        <v>338</v>
      </c>
      <c r="D144" s="104">
        <v>175</v>
      </c>
      <c r="E144" s="288"/>
      <c r="F144" s="111">
        <f t="shared" ref="F144" si="11">D144*E144</f>
        <v>0</v>
      </c>
    </row>
    <row r="145" spans="1:6" ht="25.5">
      <c r="A145" s="96">
        <v>3</v>
      </c>
      <c r="B145" s="77" t="s">
        <v>339</v>
      </c>
      <c r="C145" s="77"/>
      <c r="D145" s="76"/>
    </row>
    <row r="146" spans="1:6">
      <c r="A146" s="96"/>
      <c r="B146" s="77"/>
      <c r="C146" s="77" t="s">
        <v>338</v>
      </c>
      <c r="D146" s="104">
        <v>17</v>
      </c>
      <c r="E146" s="288"/>
      <c r="F146" s="111">
        <f t="shared" ref="F146" si="12">D146*E146</f>
        <v>0</v>
      </c>
    </row>
    <row r="147" spans="1:6" ht="51">
      <c r="A147" s="96">
        <v>4</v>
      </c>
      <c r="B147" s="77" t="s">
        <v>340</v>
      </c>
      <c r="C147" s="77"/>
      <c r="D147" s="76"/>
    </row>
    <row r="148" spans="1:6">
      <c r="A148" s="96"/>
      <c r="B148" s="77"/>
      <c r="C148" s="77" t="s">
        <v>338</v>
      </c>
      <c r="D148" s="104">
        <v>17</v>
      </c>
      <c r="E148" s="288"/>
      <c r="F148" s="111">
        <f t="shared" ref="F148" si="13">D148*E148</f>
        <v>0</v>
      </c>
    </row>
    <row r="149" spans="1:6" ht="25.5">
      <c r="A149" s="96">
        <v>5</v>
      </c>
      <c r="B149" s="77" t="s">
        <v>410</v>
      </c>
      <c r="C149" s="77"/>
      <c r="D149" s="76"/>
    </row>
    <row r="150" spans="1:6">
      <c r="A150" s="96"/>
      <c r="B150" s="77"/>
      <c r="C150" s="77" t="s">
        <v>342</v>
      </c>
      <c r="D150" s="104">
        <v>1400</v>
      </c>
      <c r="E150" s="288"/>
      <c r="F150" s="111">
        <f t="shared" ref="F150" si="14">D150*E150</f>
        <v>0</v>
      </c>
    </row>
    <row r="152" spans="1:6">
      <c r="A152" s="94"/>
      <c r="B152" s="82" t="s">
        <v>371</v>
      </c>
      <c r="C152" s="101"/>
      <c r="D152" s="74"/>
      <c r="E152" s="98"/>
      <c r="F152" s="112">
        <f>SUM(F141:F151)</f>
        <v>0</v>
      </c>
    </row>
    <row r="154" spans="1:6">
      <c r="A154" s="94" t="s">
        <v>420</v>
      </c>
      <c r="B154" s="84" t="s">
        <v>346</v>
      </c>
    </row>
    <row r="156" spans="1:6">
      <c r="A156" s="96">
        <v>1</v>
      </c>
      <c r="B156" s="77" t="s">
        <v>354</v>
      </c>
      <c r="C156" s="77" t="s">
        <v>352</v>
      </c>
      <c r="D156" s="76">
        <v>1</v>
      </c>
      <c r="E156" s="288"/>
      <c r="F156" s="111">
        <f>D156*E156</f>
        <v>0</v>
      </c>
    </row>
    <row r="157" spans="1:6" ht="9" customHeight="1">
      <c r="A157" s="96"/>
      <c r="B157" s="77"/>
      <c r="C157" s="77"/>
      <c r="D157" s="76"/>
    </row>
    <row r="158" spans="1:6">
      <c r="A158" s="96">
        <v>2</v>
      </c>
      <c r="B158" s="77" t="s">
        <v>360</v>
      </c>
      <c r="C158" s="77" t="s">
        <v>348</v>
      </c>
      <c r="D158" s="104">
        <v>1228</v>
      </c>
      <c r="E158" s="288"/>
      <c r="F158" s="111">
        <f>D158*E158</f>
        <v>0</v>
      </c>
    </row>
    <row r="159" spans="1:6" ht="6" customHeight="1">
      <c r="A159" s="96"/>
      <c r="B159" s="77"/>
      <c r="C159" s="77"/>
      <c r="D159" s="78"/>
    </row>
    <row r="160" spans="1:6">
      <c r="A160" s="96">
        <v>3</v>
      </c>
      <c r="B160" s="77" t="s">
        <v>351</v>
      </c>
      <c r="C160" s="77" t="s">
        <v>352</v>
      </c>
      <c r="D160" s="76">
        <v>2</v>
      </c>
      <c r="E160" s="288"/>
      <c r="F160" s="111">
        <f>D160*E160</f>
        <v>0</v>
      </c>
    </row>
    <row r="161" spans="1:6" ht="9" customHeight="1">
      <c r="A161" s="96"/>
      <c r="B161" s="77"/>
    </row>
    <row r="162" spans="1:6" ht="51">
      <c r="A162" s="96">
        <v>4</v>
      </c>
      <c r="B162" s="77" t="s">
        <v>412</v>
      </c>
      <c r="C162" s="77"/>
      <c r="D162" s="76"/>
    </row>
    <row r="163" spans="1:6">
      <c r="A163" s="96"/>
      <c r="B163" s="77"/>
      <c r="C163" s="77" t="s">
        <v>352</v>
      </c>
      <c r="D163" s="76">
        <v>34</v>
      </c>
      <c r="E163" s="288"/>
      <c r="F163" s="111">
        <f t="shared" ref="F163:F181" si="15">D163*E163</f>
        <v>0</v>
      </c>
    </row>
    <row r="164" spans="1:6" ht="25.5">
      <c r="A164" s="96">
        <v>5</v>
      </c>
      <c r="B164" s="77" t="s">
        <v>413</v>
      </c>
      <c r="C164" s="77"/>
      <c r="D164" s="76"/>
      <c r="E164" s="68"/>
    </row>
    <row r="165" spans="1:6">
      <c r="A165" s="96"/>
      <c r="B165" s="77"/>
      <c r="C165" s="77" t="s">
        <v>348</v>
      </c>
      <c r="D165" s="104">
        <v>1412</v>
      </c>
      <c r="E165" s="288"/>
      <c r="F165" s="111">
        <f t="shared" si="15"/>
        <v>0</v>
      </c>
    </row>
    <row r="166" spans="1:6" ht="25.5">
      <c r="A166" s="96">
        <v>6</v>
      </c>
      <c r="B166" s="77" t="s">
        <v>350</v>
      </c>
      <c r="C166" s="77"/>
      <c r="D166" s="78"/>
      <c r="E166" s="68"/>
    </row>
    <row r="167" spans="1:6">
      <c r="A167" s="96"/>
      <c r="B167" s="77"/>
      <c r="C167" s="77" t="s">
        <v>317</v>
      </c>
      <c r="D167" s="104">
        <v>1460</v>
      </c>
      <c r="E167" s="288"/>
      <c r="F167" s="111">
        <f t="shared" si="15"/>
        <v>0</v>
      </c>
    </row>
    <row r="168" spans="1:6">
      <c r="A168" s="96">
        <v>7</v>
      </c>
      <c r="B168" s="77" t="s">
        <v>414</v>
      </c>
      <c r="C168" s="77"/>
      <c r="D168" s="78"/>
      <c r="E168" s="68"/>
    </row>
    <row r="169" spans="1:6">
      <c r="A169" s="96"/>
      <c r="B169" s="77"/>
      <c r="C169" s="77" t="s">
        <v>362</v>
      </c>
      <c r="D169" s="76">
        <v>3</v>
      </c>
      <c r="E169" s="288"/>
      <c r="F169" s="111">
        <f t="shared" si="15"/>
        <v>0</v>
      </c>
    </row>
    <row r="170" spans="1:6">
      <c r="A170" s="96">
        <v>8</v>
      </c>
      <c r="B170" s="77" t="s">
        <v>415</v>
      </c>
      <c r="C170" s="77"/>
      <c r="D170" s="76"/>
      <c r="E170" s="68"/>
    </row>
    <row r="171" spans="1:6">
      <c r="A171" s="96"/>
      <c r="B171" s="77"/>
      <c r="C171" s="77" t="s">
        <v>362</v>
      </c>
      <c r="D171" s="76">
        <v>3</v>
      </c>
      <c r="E171" s="288"/>
      <c r="F171" s="111">
        <f t="shared" si="15"/>
        <v>0</v>
      </c>
    </row>
    <row r="172" spans="1:6">
      <c r="A172" s="96">
        <v>9</v>
      </c>
      <c r="B172" s="77" t="s">
        <v>361</v>
      </c>
      <c r="C172" s="77"/>
      <c r="D172" s="76"/>
      <c r="E172" s="68"/>
    </row>
    <row r="173" spans="1:6">
      <c r="A173" s="96"/>
      <c r="B173" s="77"/>
      <c r="C173" s="77" t="s">
        <v>362</v>
      </c>
      <c r="D173" s="76">
        <v>1</v>
      </c>
      <c r="E173" s="288"/>
      <c r="F173" s="111">
        <f t="shared" si="15"/>
        <v>0</v>
      </c>
    </row>
    <row r="174" spans="1:6" ht="38.25">
      <c r="A174" s="96">
        <v>10</v>
      </c>
      <c r="B174" s="77" t="s">
        <v>416</v>
      </c>
      <c r="C174" s="77"/>
      <c r="D174" s="76"/>
      <c r="E174" s="68"/>
    </row>
    <row r="175" spans="1:6">
      <c r="A175" s="96"/>
      <c r="B175" s="77"/>
      <c r="C175" s="77" t="s">
        <v>417</v>
      </c>
      <c r="D175" s="76">
        <v>2</v>
      </c>
      <c r="E175" s="288"/>
      <c r="F175" s="111">
        <f t="shared" si="15"/>
        <v>0</v>
      </c>
    </row>
    <row r="176" spans="1:6">
      <c r="A176" s="96">
        <v>11</v>
      </c>
      <c r="B176" s="77" t="s">
        <v>415</v>
      </c>
      <c r="C176" s="77"/>
      <c r="D176" s="76"/>
      <c r="E176" s="68"/>
    </row>
    <row r="177" spans="1:6">
      <c r="A177" s="96"/>
      <c r="B177" s="77"/>
      <c r="C177" s="77" t="s">
        <v>362</v>
      </c>
      <c r="D177" s="76">
        <v>3</v>
      </c>
      <c r="E177" s="288"/>
      <c r="F177" s="111">
        <f t="shared" si="15"/>
        <v>0</v>
      </c>
    </row>
    <row r="178" spans="1:6">
      <c r="A178" s="96">
        <v>12</v>
      </c>
      <c r="B178" s="77" t="s">
        <v>354</v>
      </c>
      <c r="C178" s="77"/>
      <c r="D178" s="76"/>
      <c r="E178" s="68"/>
    </row>
    <row r="179" spans="1:6">
      <c r="A179" s="96"/>
      <c r="B179" s="77"/>
      <c r="C179" s="77" t="s">
        <v>362</v>
      </c>
      <c r="D179" s="76">
        <v>1</v>
      </c>
      <c r="E179" s="288"/>
      <c r="F179" s="111">
        <f t="shared" si="15"/>
        <v>0</v>
      </c>
    </row>
    <row r="180" spans="1:6">
      <c r="A180" s="96">
        <v>13</v>
      </c>
      <c r="B180" s="77" t="s">
        <v>418</v>
      </c>
      <c r="C180" s="77"/>
      <c r="D180" s="76"/>
      <c r="E180" s="68"/>
    </row>
    <row r="181" spans="1:6">
      <c r="A181" s="96"/>
      <c r="B181" s="77"/>
      <c r="C181" s="77" t="s">
        <v>362</v>
      </c>
      <c r="D181" s="76">
        <v>1</v>
      </c>
      <c r="E181" s="288"/>
      <c r="F181" s="111">
        <f t="shared" si="15"/>
        <v>0</v>
      </c>
    </row>
    <row r="183" spans="1:6">
      <c r="A183" s="94"/>
      <c r="B183" s="84" t="s">
        <v>370</v>
      </c>
      <c r="C183" s="101"/>
      <c r="D183" s="74"/>
      <c r="E183" s="98"/>
      <c r="F183" s="112">
        <f>SUM(F156:F182)</f>
        <v>0</v>
      </c>
    </row>
    <row r="185" spans="1:6">
      <c r="A185" s="94"/>
      <c r="B185" s="74" t="s">
        <v>419</v>
      </c>
    </row>
    <row r="186" spans="1:6" ht="6.75" customHeight="1"/>
    <row r="187" spans="1:6" s="75" customFormat="1">
      <c r="A187" s="93" t="str">
        <f>A85</f>
        <v>2.1.</v>
      </c>
      <c r="B187" s="75" t="str">
        <f>B85</f>
        <v>Material omare za J.R.</v>
      </c>
      <c r="C187" s="103"/>
      <c r="E187" s="99"/>
      <c r="F187" s="114">
        <f>F118</f>
        <v>0</v>
      </c>
    </row>
    <row r="188" spans="1:6" s="75" customFormat="1">
      <c r="A188" s="93" t="str">
        <f>A120</f>
        <v>2.2.</v>
      </c>
      <c r="B188" s="75" t="str">
        <f>B120</f>
        <v>Material za J.R.</v>
      </c>
      <c r="C188" s="103"/>
      <c r="E188" s="99"/>
      <c r="F188" s="114">
        <f>F137</f>
        <v>0</v>
      </c>
    </row>
    <row r="189" spans="1:6" s="75" customFormat="1">
      <c r="A189" s="93" t="str">
        <f>A139</f>
        <v>2.3.</v>
      </c>
      <c r="B189" s="75" t="str">
        <f>B139</f>
        <v>Gradbenomontažna dela</v>
      </c>
      <c r="C189" s="103"/>
      <c r="E189" s="99"/>
      <c r="F189" s="114">
        <f>F152</f>
        <v>0</v>
      </c>
    </row>
    <row r="190" spans="1:6" s="75" customFormat="1">
      <c r="A190" s="94" t="str">
        <f>A154</f>
        <v>2.4.</v>
      </c>
      <c r="B190" s="74" t="str">
        <f>B154</f>
        <v>Elektromontažna dela</v>
      </c>
      <c r="C190" s="101"/>
      <c r="D190" s="74"/>
      <c r="E190" s="98"/>
      <c r="F190" s="112">
        <f>F183</f>
        <v>0</v>
      </c>
    </row>
    <row r="191" spans="1:6" s="75" customFormat="1">
      <c r="A191" s="94"/>
      <c r="B191" s="74" t="s">
        <v>421</v>
      </c>
      <c r="C191" s="101"/>
      <c r="D191" s="74"/>
      <c r="E191" s="98"/>
      <c r="F191" s="112">
        <f>SUM(F187:F190)</f>
        <v>0</v>
      </c>
    </row>
    <row r="192" spans="1:6" s="75" customFormat="1" ht="7.5" customHeight="1">
      <c r="A192" s="93"/>
      <c r="C192" s="103"/>
      <c r="E192" s="99"/>
      <c r="F192" s="114"/>
    </row>
    <row r="193" spans="1:6" s="75" customFormat="1">
      <c r="A193" s="94"/>
      <c r="B193" s="74" t="s">
        <v>424</v>
      </c>
      <c r="C193" s="101"/>
      <c r="D193" s="74"/>
      <c r="E193" s="98"/>
      <c r="F193" s="112">
        <f>F80+F191</f>
        <v>0</v>
      </c>
    </row>
    <row r="194" spans="1:6" s="75" customFormat="1">
      <c r="A194" s="93"/>
      <c r="C194" s="103"/>
      <c r="E194" s="99"/>
      <c r="F194" s="114"/>
    </row>
  </sheetData>
  <sheetProtection password="E8FD" sheet="1" objects="1" scenarios="1"/>
  <pageMargins left="0.9055118110236221" right="0.51181102362204722" top="0.94488188976377963" bottom="0.94488188976377963" header="0.31496062992125984" footer="0.31496062992125984"/>
  <pageSetup paperSize="9" orientation="portrait" r:id="rId1"/>
  <headerFooter>
    <oddHeader>&amp;CIC Muta&amp;R&amp;A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158"/>
  <sheetViews>
    <sheetView tabSelected="1" view="pageBreakPreview" zoomScale="115" zoomScaleNormal="100" zoomScaleSheetLayoutView="115" workbookViewId="0">
      <selection activeCell="D5" sqref="D5"/>
    </sheetView>
  </sheetViews>
  <sheetFormatPr defaultRowHeight="12.75"/>
  <cols>
    <col min="1" max="1" width="9" style="61" bestFit="1" customWidth="1"/>
    <col min="2" max="2" width="45.140625" style="49" customWidth="1"/>
    <col min="3" max="3" width="6.140625" style="49" customWidth="1"/>
    <col min="4" max="4" width="7.85546875" style="117" customWidth="1"/>
    <col min="5" max="5" width="7.85546875" style="49" customWidth="1"/>
    <col min="6" max="6" width="11.140625" style="111" customWidth="1"/>
    <col min="7" max="256" width="9.140625" style="49"/>
    <col min="257" max="257" width="8.7109375" style="49" customWidth="1"/>
    <col min="258" max="258" width="52.7109375" style="49" customWidth="1"/>
    <col min="259" max="259" width="5.7109375" style="49" customWidth="1"/>
    <col min="260" max="260" width="7.85546875" style="49" bestFit="1" customWidth="1"/>
    <col min="261" max="261" width="6.42578125" style="49" bestFit="1" customWidth="1"/>
    <col min="262" max="262" width="9.140625" style="49" bestFit="1" customWidth="1"/>
    <col min="263" max="512" width="9.140625" style="49"/>
    <col min="513" max="513" width="8.7109375" style="49" customWidth="1"/>
    <col min="514" max="514" width="52.7109375" style="49" customWidth="1"/>
    <col min="515" max="515" width="5.7109375" style="49" customWidth="1"/>
    <col min="516" max="516" width="7.85546875" style="49" bestFit="1" customWidth="1"/>
    <col min="517" max="517" width="6.42578125" style="49" bestFit="1" customWidth="1"/>
    <col min="518" max="518" width="9.140625" style="49" bestFit="1" customWidth="1"/>
    <col min="519" max="768" width="9.140625" style="49"/>
    <col min="769" max="769" width="8.7109375" style="49" customWidth="1"/>
    <col min="770" max="770" width="52.7109375" style="49" customWidth="1"/>
    <col min="771" max="771" width="5.7109375" style="49" customWidth="1"/>
    <col min="772" max="772" width="7.85546875" style="49" bestFit="1" customWidth="1"/>
    <col min="773" max="773" width="6.42578125" style="49" bestFit="1" customWidth="1"/>
    <col min="774" max="774" width="9.140625" style="49" bestFit="1" customWidth="1"/>
    <col min="775" max="1024" width="9.140625" style="49"/>
    <col min="1025" max="1025" width="8.7109375" style="49" customWidth="1"/>
    <col min="1026" max="1026" width="52.7109375" style="49" customWidth="1"/>
    <col min="1027" max="1027" width="5.7109375" style="49" customWidth="1"/>
    <col min="1028" max="1028" width="7.85546875" style="49" bestFit="1" customWidth="1"/>
    <col min="1029" max="1029" width="6.42578125" style="49" bestFit="1" customWidth="1"/>
    <col min="1030" max="1030" width="9.140625" style="49" bestFit="1" customWidth="1"/>
    <col min="1031" max="1280" width="9.140625" style="49"/>
    <col min="1281" max="1281" width="8.7109375" style="49" customWidth="1"/>
    <col min="1282" max="1282" width="52.7109375" style="49" customWidth="1"/>
    <col min="1283" max="1283" width="5.7109375" style="49" customWidth="1"/>
    <col min="1284" max="1284" width="7.85546875" style="49" bestFit="1" customWidth="1"/>
    <col min="1285" max="1285" width="6.42578125" style="49" bestFit="1" customWidth="1"/>
    <col min="1286" max="1286" width="9.140625" style="49" bestFit="1" customWidth="1"/>
    <col min="1287" max="1536" width="9.140625" style="49"/>
    <col min="1537" max="1537" width="8.7109375" style="49" customWidth="1"/>
    <col min="1538" max="1538" width="52.7109375" style="49" customWidth="1"/>
    <col min="1539" max="1539" width="5.7109375" style="49" customWidth="1"/>
    <col min="1540" max="1540" width="7.85546875" style="49" bestFit="1" customWidth="1"/>
    <col min="1541" max="1541" width="6.42578125" style="49" bestFit="1" customWidth="1"/>
    <col min="1542" max="1542" width="9.140625" style="49" bestFit="1" customWidth="1"/>
    <col min="1543" max="1792" width="9.140625" style="49"/>
    <col min="1793" max="1793" width="8.7109375" style="49" customWidth="1"/>
    <col min="1794" max="1794" width="52.7109375" style="49" customWidth="1"/>
    <col min="1795" max="1795" width="5.7109375" style="49" customWidth="1"/>
    <col min="1796" max="1796" width="7.85546875" style="49" bestFit="1" customWidth="1"/>
    <col min="1797" max="1797" width="6.42578125" style="49" bestFit="1" customWidth="1"/>
    <col min="1798" max="1798" width="9.140625" style="49" bestFit="1" customWidth="1"/>
    <col min="1799" max="2048" width="9.140625" style="49"/>
    <col min="2049" max="2049" width="8.7109375" style="49" customWidth="1"/>
    <col min="2050" max="2050" width="52.7109375" style="49" customWidth="1"/>
    <col min="2051" max="2051" width="5.7109375" style="49" customWidth="1"/>
    <col min="2052" max="2052" width="7.85546875" style="49" bestFit="1" customWidth="1"/>
    <col min="2053" max="2053" width="6.42578125" style="49" bestFit="1" customWidth="1"/>
    <col min="2054" max="2054" width="9.140625" style="49" bestFit="1" customWidth="1"/>
    <col min="2055" max="2304" width="9.140625" style="49"/>
    <col min="2305" max="2305" width="8.7109375" style="49" customWidth="1"/>
    <col min="2306" max="2306" width="52.7109375" style="49" customWidth="1"/>
    <col min="2307" max="2307" width="5.7109375" style="49" customWidth="1"/>
    <col min="2308" max="2308" width="7.85546875" style="49" bestFit="1" customWidth="1"/>
    <col min="2309" max="2309" width="6.42578125" style="49" bestFit="1" customWidth="1"/>
    <col min="2310" max="2310" width="9.140625" style="49" bestFit="1" customWidth="1"/>
    <col min="2311" max="2560" width="9.140625" style="49"/>
    <col min="2561" max="2561" width="8.7109375" style="49" customWidth="1"/>
    <col min="2562" max="2562" width="52.7109375" style="49" customWidth="1"/>
    <col min="2563" max="2563" width="5.7109375" style="49" customWidth="1"/>
    <col min="2564" max="2564" width="7.85546875" style="49" bestFit="1" customWidth="1"/>
    <col min="2565" max="2565" width="6.42578125" style="49" bestFit="1" customWidth="1"/>
    <col min="2566" max="2566" width="9.140625" style="49" bestFit="1" customWidth="1"/>
    <col min="2567" max="2816" width="9.140625" style="49"/>
    <col min="2817" max="2817" width="8.7109375" style="49" customWidth="1"/>
    <col min="2818" max="2818" width="52.7109375" style="49" customWidth="1"/>
    <col min="2819" max="2819" width="5.7109375" style="49" customWidth="1"/>
    <col min="2820" max="2820" width="7.85546875" style="49" bestFit="1" customWidth="1"/>
    <col min="2821" max="2821" width="6.42578125" style="49" bestFit="1" customWidth="1"/>
    <col min="2822" max="2822" width="9.140625" style="49" bestFit="1" customWidth="1"/>
    <col min="2823" max="3072" width="9.140625" style="49"/>
    <col min="3073" max="3073" width="8.7109375" style="49" customWidth="1"/>
    <col min="3074" max="3074" width="52.7109375" style="49" customWidth="1"/>
    <col min="3075" max="3075" width="5.7109375" style="49" customWidth="1"/>
    <col min="3076" max="3076" width="7.85546875" style="49" bestFit="1" customWidth="1"/>
    <col min="3077" max="3077" width="6.42578125" style="49" bestFit="1" customWidth="1"/>
    <col min="3078" max="3078" width="9.140625" style="49" bestFit="1" customWidth="1"/>
    <col min="3079" max="3328" width="9.140625" style="49"/>
    <col min="3329" max="3329" width="8.7109375" style="49" customWidth="1"/>
    <col min="3330" max="3330" width="52.7109375" style="49" customWidth="1"/>
    <col min="3331" max="3331" width="5.7109375" style="49" customWidth="1"/>
    <col min="3332" max="3332" width="7.85546875" style="49" bestFit="1" customWidth="1"/>
    <col min="3333" max="3333" width="6.42578125" style="49" bestFit="1" customWidth="1"/>
    <col min="3334" max="3334" width="9.140625" style="49" bestFit="1" customWidth="1"/>
    <col min="3335" max="3584" width="9.140625" style="49"/>
    <col min="3585" max="3585" width="8.7109375" style="49" customWidth="1"/>
    <col min="3586" max="3586" width="52.7109375" style="49" customWidth="1"/>
    <col min="3587" max="3587" width="5.7109375" style="49" customWidth="1"/>
    <col min="3588" max="3588" width="7.85546875" style="49" bestFit="1" customWidth="1"/>
    <col min="3589" max="3589" width="6.42578125" style="49" bestFit="1" customWidth="1"/>
    <col min="3590" max="3590" width="9.140625" style="49" bestFit="1" customWidth="1"/>
    <col min="3591" max="3840" width="9.140625" style="49"/>
    <col min="3841" max="3841" width="8.7109375" style="49" customWidth="1"/>
    <col min="3842" max="3842" width="52.7109375" style="49" customWidth="1"/>
    <col min="3843" max="3843" width="5.7109375" style="49" customWidth="1"/>
    <col min="3844" max="3844" width="7.85546875" style="49" bestFit="1" customWidth="1"/>
    <col min="3845" max="3845" width="6.42578125" style="49" bestFit="1" customWidth="1"/>
    <col min="3846" max="3846" width="9.140625" style="49" bestFit="1" customWidth="1"/>
    <col min="3847" max="4096" width="9.140625" style="49"/>
    <col min="4097" max="4097" width="8.7109375" style="49" customWidth="1"/>
    <col min="4098" max="4098" width="52.7109375" style="49" customWidth="1"/>
    <col min="4099" max="4099" width="5.7109375" style="49" customWidth="1"/>
    <col min="4100" max="4100" width="7.85546875" style="49" bestFit="1" customWidth="1"/>
    <col min="4101" max="4101" width="6.42578125" style="49" bestFit="1" customWidth="1"/>
    <col min="4102" max="4102" width="9.140625" style="49" bestFit="1" customWidth="1"/>
    <col min="4103" max="4352" width="9.140625" style="49"/>
    <col min="4353" max="4353" width="8.7109375" style="49" customWidth="1"/>
    <col min="4354" max="4354" width="52.7109375" style="49" customWidth="1"/>
    <col min="4355" max="4355" width="5.7109375" style="49" customWidth="1"/>
    <col min="4356" max="4356" width="7.85546875" style="49" bestFit="1" customWidth="1"/>
    <col min="4357" max="4357" width="6.42578125" style="49" bestFit="1" customWidth="1"/>
    <col min="4358" max="4358" width="9.140625" style="49" bestFit="1" customWidth="1"/>
    <col min="4359" max="4608" width="9.140625" style="49"/>
    <col min="4609" max="4609" width="8.7109375" style="49" customWidth="1"/>
    <col min="4610" max="4610" width="52.7109375" style="49" customWidth="1"/>
    <col min="4611" max="4611" width="5.7109375" style="49" customWidth="1"/>
    <col min="4612" max="4612" width="7.85546875" style="49" bestFit="1" customWidth="1"/>
    <col min="4613" max="4613" width="6.42578125" style="49" bestFit="1" customWidth="1"/>
    <col min="4614" max="4614" width="9.140625" style="49" bestFit="1" customWidth="1"/>
    <col min="4615" max="4864" width="9.140625" style="49"/>
    <col min="4865" max="4865" width="8.7109375" style="49" customWidth="1"/>
    <col min="4866" max="4866" width="52.7109375" style="49" customWidth="1"/>
    <col min="4867" max="4867" width="5.7109375" style="49" customWidth="1"/>
    <col min="4868" max="4868" width="7.85546875" style="49" bestFit="1" customWidth="1"/>
    <col min="4869" max="4869" width="6.42578125" style="49" bestFit="1" customWidth="1"/>
    <col min="4870" max="4870" width="9.140625" style="49" bestFit="1" customWidth="1"/>
    <col min="4871" max="5120" width="9.140625" style="49"/>
    <col min="5121" max="5121" width="8.7109375" style="49" customWidth="1"/>
    <col min="5122" max="5122" width="52.7109375" style="49" customWidth="1"/>
    <col min="5123" max="5123" width="5.7109375" style="49" customWidth="1"/>
    <col min="5124" max="5124" width="7.85546875" style="49" bestFit="1" customWidth="1"/>
    <col min="5125" max="5125" width="6.42578125" style="49" bestFit="1" customWidth="1"/>
    <col min="5126" max="5126" width="9.140625" style="49" bestFit="1" customWidth="1"/>
    <col min="5127" max="5376" width="9.140625" style="49"/>
    <col min="5377" max="5377" width="8.7109375" style="49" customWidth="1"/>
    <col min="5378" max="5378" width="52.7109375" style="49" customWidth="1"/>
    <col min="5379" max="5379" width="5.7109375" style="49" customWidth="1"/>
    <col min="5380" max="5380" width="7.85546875" style="49" bestFit="1" customWidth="1"/>
    <col min="5381" max="5381" width="6.42578125" style="49" bestFit="1" customWidth="1"/>
    <col min="5382" max="5382" width="9.140625" style="49" bestFit="1" customWidth="1"/>
    <col min="5383" max="5632" width="9.140625" style="49"/>
    <col min="5633" max="5633" width="8.7109375" style="49" customWidth="1"/>
    <col min="5634" max="5634" width="52.7109375" style="49" customWidth="1"/>
    <col min="5635" max="5635" width="5.7109375" style="49" customWidth="1"/>
    <col min="5636" max="5636" width="7.85546875" style="49" bestFit="1" customWidth="1"/>
    <col min="5637" max="5637" width="6.42578125" style="49" bestFit="1" customWidth="1"/>
    <col min="5638" max="5638" width="9.140625" style="49" bestFit="1" customWidth="1"/>
    <col min="5639" max="5888" width="9.140625" style="49"/>
    <col min="5889" max="5889" width="8.7109375" style="49" customWidth="1"/>
    <col min="5890" max="5890" width="52.7109375" style="49" customWidth="1"/>
    <col min="5891" max="5891" width="5.7109375" style="49" customWidth="1"/>
    <col min="5892" max="5892" width="7.85546875" style="49" bestFit="1" customWidth="1"/>
    <col min="5893" max="5893" width="6.42578125" style="49" bestFit="1" customWidth="1"/>
    <col min="5894" max="5894" width="9.140625" style="49" bestFit="1" customWidth="1"/>
    <col min="5895" max="6144" width="9.140625" style="49"/>
    <col min="6145" max="6145" width="8.7109375" style="49" customWidth="1"/>
    <col min="6146" max="6146" width="52.7109375" style="49" customWidth="1"/>
    <col min="6147" max="6147" width="5.7109375" style="49" customWidth="1"/>
    <col min="6148" max="6148" width="7.85546875" style="49" bestFit="1" customWidth="1"/>
    <col min="6149" max="6149" width="6.42578125" style="49" bestFit="1" customWidth="1"/>
    <col min="6150" max="6150" width="9.140625" style="49" bestFit="1" customWidth="1"/>
    <col min="6151" max="6400" width="9.140625" style="49"/>
    <col min="6401" max="6401" width="8.7109375" style="49" customWidth="1"/>
    <col min="6402" max="6402" width="52.7109375" style="49" customWidth="1"/>
    <col min="6403" max="6403" width="5.7109375" style="49" customWidth="1"/>
    <col min="6404" max="6404" width="7.85546875" style="49" bestFit="1" customWidth="1"/>
    <col min="6405" max="6405" width="6.42578125" style="49" bestFit="1" customWidth="1"/>
    <col min="6406" max="6406" width="9.140625" style="49" bestFit="1" customWidth="1"/>
    <col min="6407" max="6656" width="9.140625" style="49"/>
    <col min="6657" max="6657" width="8.7109375" style="49" customWidth="1"/>
    <col min="6658" max="6658" width="52.7109375" style="49" customWidth="1"/>
    <col min="6659" max="6659" width="5.7109375" style="49" customWidth="1"/>
    <col min="6660" max="6660" width="7.85546875" style="49" bestFit="1" customWidth="1"/>
    <col min="6661" max="6661" width="6.42578125" style="49" bestFit="1" customWidth="1"/>
    <col min="6662" max="6662" width="9.140625" style="49" bestFit="1" customWidth="1"/>
    <col min="6663" max="6912" width="9.140625" style="49"/>
    <col min="6913" max="6913" width="8.7109375" style="49" customWidth="1"/>
    <col min="6914" max="6914" width="52.7109375" style="49" customWidth="1"/>
    <col min="6915" max="6915" width="5.7109375" style="49" customWidth="1"/>
    <col min="6916" max="6916" width="7.85546875" style="49" bestFit="1" customWidth="1"/>
    <col min="6917" max="6917" width="6.42578125" style="49" bestFit="1" customWidth="1"/>
    <col min="6918" max="6918" width="9.140625" style="49" bestFit="1" customWidth="1"/>
    <col min="6919" max="7168" width="9.140625" style="49"/>
    <col min="7169" max="7169" width="8.7109375" style="49" customWidth="1"/>
    <col min="7170" max="7170" width="52.7109375" style="49" customWidth="1"/>
    <col min="7171" max="7171" width="5.7109375" style="49" customWidth="1"/>
    <col min="7172" max="7172" width="7.85546875" style="49" bestFit="1" customWidth="1"/>
    <col min="7173" max="7173" width="6.42578125" style="49" bestFit="1" customWidth="1"/>
    <col min="7174" max="7174" width="9.140625" style="49" bestFit="1" customWidth="1"/>
    <col min="7175" max="7424" width="9.140625" style="49"/>
    <col min="7425" max="7425" width="8.7109375" style="49" customWidth="1"/>
    <col min="7426" max="7426" width="52.7109375" style="49" customWidth="1"/>
    <col min="7427" max="7427" width="5.7109375" style="49" customWidth="1"/>
    <col min="7428" max="7428" width="7.85546875" style="49" bestFit="1" customWidth="1"/>
    <col min="7429" max="7429" width="6.42578125" style="49" bestFit="1" customWidth="1"/>
    <col min="7430" max="7430" width="9.140625" style="49" bestFit="1" customWidth="1"/>
    <col min="7431" max="7680" width="9.140625" style="49"/>
    <col min="7681" max="7681" width="8.7109375" style="49" customWidth="1"/>
    <col min="7682" max="7682" width="52.7109375" style="49" customWidth="1"/>
    <col min="7683" max="7683" width="5.7109375" style="49" customWidth="1"/>
    <col min="7684" max="7684" width="7.85546875" style="49" bestFit="1" customWidth="1"/>
    <col min="7685" max="7685" width="6.42578125" style="49" bestFit="1" customWidth="1"/>
    <col min="7686" max="7686" width="9.140625" style="49" bestFit="1" customWidth="1"/>
    <col min="7687" max="7936" width="9.140625" style="49"/>
    <col min="7937" max="7937" width="8.7109375" style="49" customWidth="1"/>
    <col min="7938" max="7938" width="52.7109375" style="49" customWidth="1"/>
    <col min="7939" max="7939" width="5.7109375" style="49" customWidth="1"/>
    <col min="7940" max="7940" width="7.85546875" style="49" bestFit="1" customWidth="1"/>
    <col min="7941" max="7941" width="6.42578125" style="49" bestFit="1" customWidth="1"/>
    <col min="7942" max="7942" width="9.140625" style="49" bestFit="1" customWidth="1"/>
    <col min="7943" max="8192" width="9.140625" style="49"/>
    <col min="8193" max="8193" width="8.7109375" style="49" customWidth="1"/>
    <col min="8194" max="8194" width="52.7109375" style="49" customWidth="1"/>
    <col min="8195" max="8195" width="5.7109375" style="49" customWidth="1"/>
    <col min="8196" max="8196" width="7.85546875" style="49" bestFit="1" customWidth="1"/>
    <col min="8197" max="8197" width="6.42578125" style="49" bestFit="1" customWidth="1"/>
    <col min="8198" max="8198" width="9.140625" style="49" bestFit="1" customWidth="1"/>
    <col min="8199" max="8448" width="9.140625" style="49"/>
    <col min="8449" max="8449" width="8.7109375" style="49" customWidth="1"/>
    <col min="8450" max="8450" width="52.7109375" style="49" customWidth="1"/>
    <col min="8451" max="8451" width="5.7109375" style="49" customWidth="1"/>
    <col min="8452" max="8452" width="7.85546875" style="49" bestFit="1" customWidth="1"/>
    <col min="8453" max="8453" width="6.42578125" style="49" bestFit="1" customWidth="1"/>
    <col min="8454" max="8454" width="9.140625" style="49" bestFit="1" customWidth="1"/>
    <col min="8455" max="8704" width="9.140625" style="49"/>
    <col min="8705" max="8705" width="8.7109375" style="49" customWidth="1"/>
    <col min="8706" max="8706" width="52.7109375" style="49" customWidth="1"/>
    <col min="8707" max="8707" width="5.7109375" style="49" customWidth="1"/>
    <col min="8708" max="8708" width="7.85546875" style="49" bestFit="1" customWidth="1"/>
    <col min="8709" max="8709" width="6.42578125" style="49" bestFit="1" customWidth="1"/>
    <col min="8710" max="8710" width="9.140625" style="49" bestFit="1" customWidth="1"/>
    <col min="8711" max="8960" width="9.140625" style="49"/>
    <col min="8961" max="8961" width="8.7109375" style="49" customWidth="1"/>
    <col min="8962" max="8962" width="52.7109375" style="49" customWidth="1"/>
    <col min="8963" max="8963" width="5.7109375" style="49" customWidth="1"/>
    <col min="8964" max="8964" width="7.85546875" style="49" bestFit="1" customWidth="1"/>
    <col min="8965" max="8965" width="6.42578125" style="49" bestFit="1" customWidth="1"/>
    <col min="8966" max="8966" width="9.140625" style="49" bestFit="1" customWidth="1"/>
    <col min="8967" max="9216" width="9.140625" style="49"/>
    <col min="9217" max="9217" width="8.7109375" style="49" customWidth="1"/>
    <col min="9218" max="9218" width="52.7109375" style="49" customWidth="1"/>
    <col min="9219" max="9219" width="5.7109375" style="49" customWidth="1"/>
    <col min="9220" max="9220" width="7.85546875" style="49" bestFit="1" customWidth="1"/>
    <col min="9221" max="9221" width="6.42578125" style="49" bestFit="1" customWidth="1"/>
    <col min="9222" max="9222" width="9.140625" style="49" bestFit="1" customWidth="1"/>
    <col min="9223" max="9472" width="9.140625" style="49"/>
    <col min="9473" max="9473" width="8.7109375" style="49" customWidth="1"/>
    <col min="9474" max="9474" width="52.7109375" style="49" customWidth="1"/>
    <col min="9475" max="9475" width="5.7109375" style="49" customWidth="1"/>
    <col min="9476" max="9476" width="7.85546875" style="49" bestFit="1" customWidth="1"/>
    <col min="9477" max="9477" width="6.42578125" style="49" bestFit="1" customWidth="1"/>
    <col min="9478" max="9478" width="9.140625" style="49" bestFit="1" customWidth="1"/>
    <col min="9479" max="9728" width="9.140625" style="49"/>
    <col min="9729" max="9729" width="8.7109375" style="49" customWidth="1"/>
    <col min="9730" max="9730" width="52.7109375" style="49" customWidth="1"/>
    <col min="9731" max="9731" width="5.7109375" style="49" customWidth="1"/>
    <col min="9732" max="9732" width="7.85546875" style="49" bestFit="1" customWidth="1"/>
    <col min="9733" max="9733" width="6.42578125" style="49" bestFit="1" customWidth="1"/>
    <col min="9734" max="9734" width="9.140625" style="49" bestFit="1" customWidth="1"/>
    <col min="9735" max="9984" width="9.140625" style="49"/>
    <col min="9985" max="9985" width="8.7109375" style="49" customWidth="1"/>
    <col min="9986" max="9986" width="52.7109375" style="49" customWidth="1"/>
    <col min="9987" max="9987" width="5.7109375" style="49" customWidth="1"/>
    <col min="9988" max="9988" width="7.85546875" style="49" bestFit="1" customWidth="1"/>
    <col min="9989" max="9989" width="6.42578125" style="49" bestFit="1" customWidth="1"/>
    <col min="9990" max="9990" width="9.140625" style="49" bestFit="1" customWidth="1"/>
    <col min="9991" max="10240" width="9.140625" style="49"/>
    <col min="10241" max="10241" width="8.7109375" style="49" customWidth="1"/>
    <col min="10242" max="10242" width="52.7109375" style="49" customWidth="1"/>
    <col min="10243" max="10243" width="5.7109375" style="49" customWidth="1"/>
    <col min="10244" max="10244" width="7.85546875" style="49" bestFit="1" customWidth="1"/>
    <col min="10245" max="10245" width="6.42578125" style="49" bestFit="1" customWidth="1"/>
    <col min="10246" max="10246" width="9.140625" style="49" bestFit="1" customWidth="1"/>
    <col min="10247" max="10496" width="9.140625" style="49"/>
    <col min="10497" max="10497" width="8.7109375" style="49" customWidth="1"/>
    <col min="10498" max="10498" width="52.7109375" style="49" customWidth="1"/>
    <col min="10499" max="10499" width="5.7109375" style="49" customWidth="1"/>
    <col min="10500" max="10500" width="7.85546875" style="49" bestFit="1" customWidth="1"/>
    <col min="10501" max="10501" width="6.42578125" style="49" bestFit="1" customWidth="1"/>
    <col min="10502" max="10502" width="9.140625" style="49" bestFit="1" customWidth="1"/>
    <col min="10503" max="10752" width="9.140625" style="49"/>
    <col min="10753" max="10753" width="8.7109375" style="49" customWidth="1"/>
    <col min="10754" max="10754" width="52.7109375" style="49" customWidth="1"/>
    <col min="10755" max="10755" width="5.7109375" style="49" customWidth="1"/>
    <col min="10756" max="10756" width="7.85546875" style="49" bestFit="1" customWidth="1"/>
    <col min="10757" max="10757" width="6.42578125" style="49" bestFit="1" customWidth="1"/>
    <col min="10758" max="10758" width="9.140625" style="49" bestFit="1" customWidth="1"/>
    <col min="10759" max="11008" width="9.140625" style="49"/>
    <col min="11009" max="11009" width="8.7109375" style="49" customWidth="1"/>
    <col min="11010" max="11010" width="52.7109375" style="49" customWidth="1"/>
    <col min="11011" max="11011" width="5.7109375" style="49" customWidth="1"/>
    <col min="11012" max="11012" width="7.85546875" style="49" bestFit="1" customWidth="1"/>
    <col min="11013" max="11013" width="6.42578125" style="49" bestFit="1" customWidth="1"/>
    <col min="11014" max="11014" width="9.140625" style="49" bestFit="1" customWidth="1"/>
    <col min="11015" max="11264" width="9.140625" style="49"/>
    <col min="11265" max="11265" width="8.7109375" style="49" customWidth="1"/>
    <col min="11266" max="11266" width="52.7109375" style="49" customWidth="1"/>
    <col min="11267" max="11267" width="5.7109375" style="49" customWidth="1"/>
    <col min="11268" max="11268" width="7.85546875" style="49" bestFit="1" customWidth="1"/>
    <col min="11269" max="11269" width="6.42578125" style="49" bestFit="1" customWidth="1"/>
    <col min="11270" max="11270" width="9.140625" style="49" bestFit="1" customWidth="1"/>
    <col min="11271" max="11520" width="9.140625" style="49"/>
    <col min="11521" max="11521" width="8.7109375" style="49" customWidth="1"/>
    <col min="11522" max="11522" width="52.7109375" style="49" customWidth="1"/>
    <col min="11523" max="11523" width="5.7109375" style="49" customWidth="1"/>
    <col min="11524" max="11524" width="7.85546875" style="49" bestFit="1" customWidth="1"/>
    <col min="11525" max="11525" width="6.42578125" style="49" bestFit="1" customWidth="1"/>
    <col min="11526" max="11526" width="9.140625" style="49" bestFit="1" customWidth="1"/>
    <col min="11527" max="11776" width="9.140625" style="49"/>
    <col min="11777" max="11777" width="8.7109375" style="49" customWidth="1"/>
    <col min="11778" max="11778" width="52.7109375" style="49" customWidth="1"/>
    <col min="11779" max="11779" width="5.7109375" style="49" customWidth="1"/>
    <col min="11780" max="11780" width="7.85546875" style="49" bestFit="1" customWidth="1"/>
    <col min="11781" max="11781" width="6.42578125" style="49" bestFit="1" customWidth="1"/>
    <col min="11782" max="11782" width="9.140625" style="49" bestFit="1" customWidth="1"/>
    <col min="11783" max="12032" width="9.140625" style="49"/>
    <col min="12033" max="12033" width="8.7109375" style="49" customWidth="1"/>
    <col min="12034" max="12034" width="52.7109375" style="49" customWidth="1"/>
    <col min="12035" max="12035" width="5.7109375" style="49" customWidth="1"/>
    <col min="12036" max="12036" width="7.85546875" style="49" bestFit="1" customWidth="1"/>
    <col min="12037" max="12037" width="6.42578125" style="49" bestFit="1" customWidth="1"/>
    <col min="12038" max="12038" width="9.140625" style="49" bestFit="1" customWidth="1"/>
    <col min="12039" max="12288" width="9.140625" style="49"/>
    <col min="12289" max="12289" width="8.7109375" style="49" customWidth="1"/>
    <col min="12290" max="12290" width="52.7109375" style="49" customWidth="1"/>
    <col min="12291" max="12291" width="5.7109375" style="49" customWidth="1"/>
    <col min="12292" max="12292" width="7.85546875" style="49" bestFit="1" customWidth="1"/>
    <col min="12293" max="12293" width="6.42578125" style="49" bestFit="1" customWidth="1"/>
    <col min="12294" max="12294" width="9.140625" style="49" bestFit="1" customWidth="1"/>
    <col min="12295" max="12544" width="9.140625" style="49"/>
    <col min="12545" max="12545" width="8.7109375" style="49" customWidth="1"/>
    <col min="12546" max="12546" width="52.7109375" style="49" customWidth="1"/>
    <col min="12547" max="12547" width="5.7109375" style="49" customWidth="1"/>
    <col min="12548" max="12548" width="7.85546875" style="49" bestFit="1" customWidth="1"/>
    <col min="12549" max="12549" width="6.42578125" style="49" bestFit="1" customWidth="1"/>
    <col min="12550" max="12550" width="9.140625" style="49" bestFit="1" customWidth="1"/>
    <col min="12551" max="12800" width="9.140625" style="49"/>
    <col min="12801" max="12801" width="8.7109375" style="49" customWidth="1"/>
    <col min="12802" max="12802" width="52.7109375" style="49" customWidth="1"/>
    <col min="12803" max="12803" width="5.7109375" style="49" customWidth="1"/>
    <col min="12804" max="12804" width="7.85546875" style="49" bestFit="1" customWidth="1"/>
    <col min="12805" max="12805" width="6.42578125" style="49" bestFit="1" customWidth="1"/>
    <col min="12806" max="12806" width="9.140625" style="49" bestFit="1" customWidth="1"/>
    <col min="12807" max="13056" width="9.140625" style="49"/>
    <col min="13057" max="13057" width="8.7109375" style="49" customWidth="1"/>
    <col min="13058" max="13058" width="52.7109375" style="49" customWidth="1"/>
    <col min="13059" max="13059" width="5.7109375" style="49" customWidth="1"/>
    <col min="13060" max="13060" width="7.85546875" style="49" bestFit="1" customWidth="1"/>
    <col min="13061" max="13061" width="6.42578125" style="49" bestFit="1" customWidth="1"/>
    <col min="13062" max="13062" width="9.140625" style="49" bestFit="1" customWidth="1"/>
    <col min="13063" max="13312" width="9.140625" style="49"/>
    <col min="13313" max="13313" width="8.7109375" style="49" customWidth="1"/>
    <col min="13314" max="13314" width="52.7109375" style="49" customWidth="1"/>
    <col min="13315" max="13315" width="5.7109375" style="49" customWidth="1"/>
    <col min="13316" max="13316" width="7.85546875" style="49" bestFit="1" customWidth="1"/>
    <col min="13317" max="13317" width="6.42578125" style="49" bestFit="1" customWidth="1"/>
    <col min="13318" max="13318" width="9.140625" style="49" bestFit="1" customWidth="1"/>
    <col min="13319" max="13568" width="9.140625" style="49"/>
    <col min="13569" max="13569" width="8.7109375" style="49" customWidth="1"/>
    <col min="13570" max="13570" width="52.7109375" style="49" customWidth="1"/>
    <col min="13571" max="13571" width="5.7109375" style="49" customWidth="1"/>
    <col min="13572" max="13572" width="7.85546875" style="49" bestFit="1" customWidth="1"/>
    <col min="13573" max="13573" width="6.42578125" style="49" bestFit="1" customWidth="1"/>
    <col min="13574" max="13574" width="9.140625" style="49" bestFit="1" customWidth="1"/>
    <col min="13575" max="13824" width="9.140625" style="49"/>
    <col min="13825" max="13825" width="8.7109375" style="49" customWidth="1"/>
    <col min="13826" max="13826" width="52.7109375" style="49" customWidth="1"/>
    <col min="13827" max="13827" width="5.7109375" style="49" customWidth="1"/>
    <col min="13828" max="13828" width="7.85546875" style="49" bestFit="1" customWidth="1"/>
    <col min="13829" max="13829" width="6.42578125" style="49" bestFit="1" customWidth="1"/>
    <col min="13830" max="13830" width="9.140625" style="49" bestFit="1" customWidth="1"/>
    <col min="13831" max="14080" width="9.140625" style="49"/>
    <col min="14081" max="14081" width="8.7109375" style="49" customWidth="1"/>
    <col min="14082" max="14082" width="52.7109375" style="49" customWidth="1"/>
    <col min="14083" max="14083" width="5.7109375" style="49" customWidth="1"/>
    <col min="14084" max="14084" width="7.85546875" style="49" bestFit="1" customWidth="1"/>
    <col min="14085" max="14085" width="6.42578125" style="49" bestFit="1" customWidth="1"/>
    <col min="14086" max="14086" width="9.140625" style="49" bestFit="1" customWidth="1"/>
    <col min="14087" max="14336" width="9.140625" style="49"/>
    <col min="14337" max="14337" width="8.7109375" style="49" customWidth="1"/>
    <col min="14338" max="14338" width="52.7109375" style="49" customWidth="1"/>
    <col min="14339" max="14339" width="5.7109375" style="49" customWidth="1"/>
    <col min="14340" max="14340" width="7.85546875" style="49" bestFit="1" customWidth="1"/>
    <col min="14341" max="14341" width="6.42578125" style="49" bestFit="1" customWidth="1"/>
    <col min="14342" max="14342" width="9.140625" style="49" bestFit="1" customWidth="1"/>
    <col min="14343" max="14592" width="9.140625" style="49"/>
    <col min="14593" max="14593" width="8.7109375" style="49" customWidth="1"/>
    <col min="14594" max="14594" width="52.7109375" style="49" customWidth="1"/>
    <col min="14595" max="14595" width="5.7109375" style="49" customWidth="1"/>
    <col min="14596" max="14596" width="7.85546875" style="49" bestFit="1" customWidth="1"/>
    <col min="14597" max="14597" width="6.42578125" style="49" bestFit="1" customWidth="1"/>
    <col min="14598" max="14598" width="9.140625" style="49" bestFit="1" customWidth="1"/>
    <col min="14599" max="14848" width="9.140625" style="49"/>
    <col min="14849" max="14849" width="8.7109375" style="49" customWidth="1"/>
    <col min="14850" max="14850" width="52.7109375" style="49" customWidth="1"/>
    <col min="14851" max="14851" width="5.7109375" style="49" customWidth="1"/>
    <col min="14852" max="14852" width="7.85546875" style="49" bestFit="1" customWidth="1"/>
    <col min="14853" max="14853" width="6.42578125" style="49" bestFit="1" customWidth="1"/>
    <col min="14854" max="14854" width="9.140625" style="49" bestFit="1" customWidth="1"/>
    <col min="14855" max="15104" width="9.140625" style="49"/>
    <col min="15105" max="15105" width="8.7109375" style="49" customWidth="1"/>
    <col min="15106" max="15106" width="52.7109375" style="49" customWidth="1"/>
    <col min="15107" max="15107" width="5.7109375" style="49" customWidth="1"/>
    <col min="15108" max="15108" width="7.85546875" style="49" bestFit="1" customWidth="1"/>
    <col min="15109" max="15109" width="6.42578125" style="49" bestFit="1" customWidth="1"/>
    <col min="15110" max="15110" width="9.140625" style="49" bestFit="1" customWidth="1"/>
    <col min="15111" max="15360" width="9.140625" style="49"/>
    <col min="15361" max="15361" width="8.7109375" style="49" customWidth="1"/>
    <col min="15362" max="15362" width="52.7109375" style="49" customWidth="1"/>
    <col min="15363" max="15363" width="5.7109375" style="49" customWidth="1"/>
    <col min="15364" max="15364" width="7.85546875" style="49" bestFit="1" customWidth="1"/>
    <col min="15365" max="15365" width="6.42578125" style="49" bestFit="1" customWidth="1"/>
    <col min="15366" max="15366" width="9.140625" style="49" bestFit="1" customWidth="1"/>
    <col min="15367" max="15616" width="9.140625" style="49"/>
    <col min="15617" max="15617" width="8.7109375" style="49" customWidth="1"/>
    <col min="15618" max="15618" width="52.7109375" style="49" customWidth="1"/>
    <col min="15619" max="15619" width="5.7109375" style="49" customWidth="1"/>
    <col min="15620" max="15620" width="7.85546875" style="49" bestFit="1" customWidth="1"/>
    <col min="15621" max="15621" width="6.42578125" style="49" bestFit="1" customWidth="1"/>
    <col min="15622" max="15622" width="9.140625" style="49" bestFit="1" customWidth="1"/>
    <col min="15623" max="15872" width="9.140625" style="49"/>
    <col min="15873" max="15873" width="8.7109375" style="49" customWidth="1"/>
    <col min="15874" max="15874" width="52.7109375" style="49" customWidth="1"/>
    <col min="15875" max="15875" width="5.7109375" style="49" customWidth="1"/>
    <col min="15876" max="15876" width="7.85546875" style="49" bestFit="1" customWidth="1"/>
    <col min="15877" max="15877" width="6.42578125" style="49" bestFit="1" customWidth="1"/>
    <col min="15878" max="15878" width="9.140625" style="49" bestFit="1" customWidth="1"/>
    <col min="15879" max="16128" width="9.140625" style="49"/>
    <col min="16129" max="16129" width="8.7109375" style="49" customWidth="1"/>
    <col min="16130" max="16130" width="52.7109375" style="49" customWidth="1"/>
    <col min="16131" max="16131" width="5.7109375" style="49" customWidth="1"/>
    <col min="16132" max="16132" width="7.85546875" style="49" bestFit="1" customWidth="1"/>
    <col min="16133" max="16133" width="6.42578125" style="49" bestFit="1" customWidth="1"/>
    <col min="16134" max="16134" width="9.140625" style="49" bestFit="1" customWidth="1"/>
    <col min="16135" max="16384" width="9.140625" style="49"/>
  </cols>
  <sheetData>
    <row r="1" spans="1:7" s="60" customFormat="1" ht="15.75">
      <c r="A1" s="65" t="s">
        <v>300</v>
      </c>
      <c r="B1" s="300" t="s">
        <v>299</v>
      </c>
      <c r="C1" s="300"/>
      <c r="D1" s="300"/>
      <c r="E1" s="300"/>
      <c r="F1" s="300"/>
    </row>
    <row r="3" spans="1:7">
      <c r="A3" s="63" t="s">
        <v>181</v>
      </c>
      <c r="B3" s="64" t="s">
        <v>182</v>
      </c>
      <c r="C3" s="58"/>
      <c r="D3" s="297"/>
      <c r="E3" s="58"/>
      <c r="F3" s="115"/>
      <c r="G3" s="57"/>
    </row>
    <row r="4" spans="1:7">
      <c r="A4" s="62"/>
      <c r="B4" s="58"/>
      <c r="C4" s="58"/>
      <c r="D4" s="297"/>
      <c r="E4" s="58"/>
      <c r="F4" s="115"/>
    </row>
    <row r="5" spans="1:7" ht="14.25" customHeight="1">
      <c r="A5" s="62" t="s">
        <v>183</v>
      </c>
      <c r="B5" s="58" t="s">
        <v>184</v>
      </c>
      <c r="C5" s="58" t="s">
        <v>54</v>
      </c>
      <c r="D5" s="297">
        <v>112</v>
      </c>
      <c r="E5" s="290"/>
      <c r="F5" s="115">
        <f>D5*E5</f>
        <v>0</v>
      </c>
    </row>
    <row r="6" spans="1:7" ht="14.25" customHeight="1">
      <c r="A6" s="62"/>
      <c r="B6" s="58"/>
      <c r="C6" s="58"/>
      <c r="D6" s="297"/>
      <c r="E6" s="58"/>
      <c r="F6" s="115"/>
    </row>
    <row r="7" spans="1:7" ht="14.25" customHeight="1">
      <c r="A7" s="62" t="s">
        <v>185</v>
      </c>
      <c r="B7" s="58" t="s">
        <v>186</v>
      </c>
      <c r="C7" s="58" t="s">
        <v>54</v>
      </c>
      <c r="D7" s="297">
        <v>196</v>
      </c>
      <c r="E7" s="290"/>
      <c r="F7" s="115">
        <f>D7*E7</f>
        <v>0</v>
      </c>
    </row>
    <row r="8" spans="1:7" ht="14.25" customHeight="1">
      <c r="A8" s="62"/>
      <c r="B8" s="58"/>
      <c r="C8" s="58"/>
      <c r="D8" s="297"/>
      <c r="E8" s="58"/>
      <c r="F8" s="115"/>
    </row>
    <row r="9" spans="1:7">
      <c r="A9" s="62" t="s">
        <v>187</v>
      </c>
      <c r="B9" s="58" t="s">
        <v>188</v>
      </c>
      <c r="C9" s="58" t="s">
        <v>54</v>
      </c>
      <c r="D9" s="297">
        <v>174</v>
      </c>
      <c r="E9" s="290"/>
      <c r="F9" s="115">
        <f>D9*E9</f>
        <v>0</v>
      </c>
    </row>
    <row r="10" spans="1:7">
      <c r="A10" s="62"/>
      <c r="B10" s="58"/>
      <c r="C10" s="58"/>
      <c r="D10" s="297"/>
      <c r="E10" s="58"/>
      <c r="F10" s="115"/>
    </row>
    <row r="11" spans="1:7">
      <c r="A11" s="63"/>
      <c r="B11" s="64" t="s">
        <v>298</v>
      </c>
      <c r="C11" s="64"/>
      <c r="D11" s="298"/>
      <c r="E11" s="64"/>
      <c r="F11" s="116">
        <f>SUM(F5:F10)</f>
        <v>0</v>
      </c>
    </row>
    <row r="12" spans="1:7">
      <c r="A12" s="62"/>
      <c r="B12" s="58"/>
      <c r="C12" s="58"/>
      <c r="D12" s="297"/>
      <c r="E12" s="58"/>
      <c r="F12" s="115"/>
    </row>
    <row r="13" spans="1:7">
      <c r="A13" s="63" t="s">
        <v>189</v>
      </c>
      <c r="B13" s="64" t="s">
        <v>190</v>
      </c>
      <c r="C13" s="58"/>
      <c r="D13" s="297"/>
      <c r="E13" s="58"/>
      <c r="F13" s="115"/>
    </row>
    <row r="14" spans="1:7">
      <c r="A14" s="62"/>
      <c r="B14" s="58"/>
      <c r="C14" s="58"/>
      <c r="D14" s="297"/>
      <c r="E14" s="58"/>
      <c r="F14" s="115"/>
    </row>
    <row r="15" spans="1:7" ht="38.25">
      <c r="A15" s="62" t="s">
        <v>191</v>
      </c>
      <c r="B15" s="58" t="s">
        <v>192</v>
      </c>
    </row>
    <row r="16" spans="1:7">
      <c r="A16" s="62"/>
      <c r="B16" s="58"/>
      <c r="C16" s="58" t="s">
        <v>160</v>
      </c>
      <c r="D16" s="297">
        <v>0.41499999165534973</v>
      </c>
      <c r="E16" s="290"/>
      <c r="F16" s="115">
        <f>D16*E16</f>
        <v>0</v>
      </c>
    </row>
    <row r="17" spans="1:6">
      <c r="A17" s="62"/>
      <c r="B17" s="58"/>
      <c r="C17" s="58"/>
      <c r="D17" s="297"/>
      <c r="E17" s="59"/>
      <c r="F17" s="115"/>
    </row>
    <row r="18" spans="1:6" ht="119.25" customHeight="1">
      <c r="A18" s="62" t="s">
        <v>193</v>
      </c>
      <c r="B18" s="58" t="s">
        <v>194</v>
      </c>
      <c r="C18" s="58"/>
      <c r="D18" s="297"/>
      <c r="E18" s="59"/>
      <c r="F18" s="115"/>
    </row>
    <row r="19" spans="1:6">
      <c r="A19" s="62"/>
      <c r="B19" s="58"/>
      <c r="C19" s="58" t="s">
        <v>54</v>
      </c>
      <c r="D19" s="297">
        <v>415</v>
      </c>
      <c r="E19" s="290"/>
      <c r="F19" s="115">
        <f>D19*E19</f>
        <v>0</v>
      </c>
    </row>
    <row r="20" spans="1:6">
      <c r="A20" s="62"/>
      <c r="B20" s="58"/>
      <c r="C20" s="58"/>
      <c r="D20" s="297"/>
      <c r="E20" s="58"/>
      <c r="F20" s="115"/>
    </row>
    <row r="21" spans="1:6" ht="38.25">
      <c r="A21" s="62" t="s">
        <v>195</v>
      </c>
      <c r="B21" s="58" t="s">
        <v>196</v>
      </c>
      <c r="C21" s="58"/>
      <c r="D21" s="297"/>
      <c r="E21" s="58"/>
      <c r="F21" s="115"/>
    </row>
    <row r="22" spans="1:6">
      <c r="A22" s="62"/>
      <c r="B22" s="58"/>
      <c r="C22" s="58" t="s">
        <v>54</v>
      </c>
      <c r="D22" s="297">
        <v>15</v>
      </c>
      <c r="E22" s="290"/>
      <c r="F22" s="115">
        <f>D22*E22</f>
        <v>0</v>
      </c>
    </row>
    <row r="23" spans="1:6">
      <c r="A23" s="62"/>
      <c r="B23" s="58"/>
      <c r="C23" s="58"/>
      <c r="D23" s="297"/>
      <c r="E23" s="58"/>
      <c r="F23" s="115"/>
    </row>
    <row r="24" spans="1:6" ht="25.5">
      <c r="A24" s="62" t="s">
        <v>197</v>
      </c>
      <c r="B24" s="58" t="s">
        <v>198</v>
      </c>
      <c r="C24" s="58"/>
      <c r="D24" s="297"/>
      <c r="E24" s="58"/>
      <c r="F24" s="115"/>
    </row>
    <row r="25" spans="1:6">
      <c r="A25" s="62"/>
      <c r="B25" s="58"/>
      <c r="C25" s="58" t="s">
        <v>58</v>
      </c>
      <c r="D25" s="297">
        <v>5</v>
      </c>
      <c r="E25" s="290"/>
      <c r="F25" s="115">
        <f>D25*E25</f>
        <v>0</v>
      </c>
    </row>
    <row r="26" spans="1:6">
      <c r="A26" s="62"/>
      <c r="B26" s="58"/>
      <c r="C26" s="58"/>
      <c r="D26" s="297"/>
      <c r="E26" s="58"/>
      <c r="F26" s="115"/>
    </row>
    <row r="27" spans="1:6" ht="114.75">
      <c r="A27" s="62" t="s">
        <v>199</v>
      </c>
      <c r="B27" s="58" t="s">
        <v>200</v>
      </c>
      <c r="C27" s="58"/>
      <c r="D27" s="297"/>
      <c r="E27" s="58"/>
      <c r="F27" s="115"/>
    </row>
    <row r="28" spans="1:6">
      <c r="A28" s="62"/>
      <c r="B28" s="58"/>
      <c r="C28" s="58" t="s">
        <v>52</v>
      </c>
      <c r="D28" s="297">
        <v>9</v>
      </c>
      <c r="E28" s="290"/>
      <c r="F28" s="115">
        <f>D28*E28</f>
        <v>0</v>
      </c>
    </row>
    <row r="29" spans="1:6">
      <c r="A29" s="62"/>
      <c r="B29" s="58"/>
      <c r="C29" s="58"/>
      <c r="D29" s="297"/>
      <c r="E29" s="58"/>
      <c r="F29" s="115"/>
    </row>
    <row r="30" spans="1:6" ht="25.5">
      <c r="A30" s="62" t="s">
        <v>201</v>
      </c>
      <c r="B30" s="58" t="s">
        <v>202</v>
      </c>
      <c r="C30" s="58"/>
      <c r="D30" s="297"/>
      <c r="E30" s="58"/>
      <c r="F30" s="115"/>
    </row>
    <row r="31" spans="1:6">
      <c r="A31" s="62"/>
      <c r="B31" s="58"/>
      <c r="C31" s="58" t="s">
        <v>52</v>
      </c>
      <c r="D31" s="297">
        <v>9</v>
      </c>
      <c r="E31" s="290"/>
      <c r="F31" s="115">
        <f>D31*E31</f>
        <v>0</v>
      </c>
    </row>
    <row r="32" spans="1:6">
      <c r="A32" s="62"/>
      <c r="B32" s="58"/>
      <c r="C32" s="58"/>
      <c r="D32" s="297"/>
      <c r="E32" s="58"/>
      <c r="F32" s="115"/>
    </row>
    <row r="33" spans="1:6" ht="25.5">
      <c r="A33" s="62" t="s">
        <v>203</v>
      </c>
      <c r="B33" s="58" t="s">
        <v>204</v>
      </c>
      <c r="C33" s="58"/>
      <c r="D33" s="297"/>
      <c r="E33" s="58"/>
      <c r="F33" s="115"/>
    </row>
    <row r="34" spans="1:6">
      <c r="A34" s="62"/>
      <c r="B34" s="58"/>
      <c r="C34" s="58" t="s">
        <v>52</v>
      </c>
      <c r="D34" s="297">
        <v>18</v>
      </c>
      <c r="E34" s="290"/>
      <c r="F34" s="115">
        <f>D34*E34</f>
        <v>0</v>
      </c>
    </row>
    <row r="35" spans="1:6">
      <c r="A35" s="62"/>
      <c r="B35" s="58"/>
      <c r="C35" s="58"/>
      <c r="D35" s="297"/>
      <c r="E35" s="58"/>
      <c r="F35" s="115"/>
    </row>
    <row r="36" spans="1:6" ht="25.5">
      <c r="A36" s="62" t="s">
        <v>205</v>
      </c>
      <c r="B36" s="58" t="s">
        <v>206</v>
      </c>
      <c r="C36" s="58"/>
      <c r="D36" s="297"/>
      <c r="E36" s="58"/>
      <c r="F36" s="115"/>
    </row>
    <row r="37" spans="1:6">
      <c r="A37" s="62"/>
      <c r="B37" s="58"/>
      <c r="C37" s="58" t="s">
        <v>52</v>
      </c>
      <c r="D37" s="297">
        <v>8</v>
      </c>
      <c r="E37" s="290"/>
      <c r="F37" s="115">
        <f>D37*E37</f>
        <v>0</v>
      </c>
    </row>
    <row r="38" spans="1:6">
      <c r="A38" s="62"/>
      <c r="B38" s="58"/>
      <c r="C38" s="58"/>
      <c r="D38" s="297"/>
      <c r="E38" s="58"/>
      <c r="F38" s="115"/>
    </row>
    <row r="39" spans="1:6" ht="25.5">
      <c r="A39" s="62" t="s">
        <v>207</v>
      </c>
      <c r="B39" s="58" t="s">
        <v>208</v>
      </c>
      <c r="C39" s="58"/>
      <c r="D39" s="297"/>
      <c r="E39" s="58"/>
      <c r="F39" s="115"/>
    </row>
    <row r="40" spans="1:6">
      <c r="A40" s="62"/>
      <c r="B40" s="58"/>
      <c r="C40" s="58" t="s">
        <v>52</v>
      </c>
      <c r="D40" s="297">
        <v>8</v>
      </c>
      <c r="E40" s="290"/>
      <c r="F40" s="115">
        <f>D40*E40</f>
        <v>0</v>
      </c>
    </row>
    <row r="41" spans="1:6">
      <c r="A41" s="62"/>
      <c r="B41" s="58"/>
      <c r="C41" s="58"/>
      <c r="D41" s="297"/>
      <c r="E41" s="58"/>
      <c r="F41" s="115"/>
    </row>
    <row r="42" spans="1:6" ht="63.75">
      <c r="A42" s="62" t="s">
        <v>209</v>
      </c>
      <c r="B42" s="58" t="s">
        <v>210</v>
      </c>
      <c r="C42" s="58"/>
      <c r="D42" s="297"/>
      <c r="E42" s="58"/>
      <c r="F42" s="115"/>
    </row>
    <row r="43" spans="1:6">
      <c r="A43" s="62"/>
      <c r="B43" s="58"/>
      <c r="C43" s="58" t="s">
        <v>52</v>
      </c>
      <c r="D43" s="297">
        <v>1</v>
      </c>
      <c r="E43" s="290"/>
      <c r="F43" s="115">
        <f>D43*E43</f>
        <v>0</v>
      </c>
    </row>
    <row r="44" spans="1:6">
      <c r="A44" s="62"/>
      <c r="B44" s="58"/>
      <c r="C44" s="58"/>
      <c r="D44" s="297"/>
      <c r="E44" s="58"/>
      <c r="F44" s="115"/>
    </row>
    <row r="45" spans="1:6">
      <c r="A45" s="62" t="s">
        <v>211</v>
      </c>
      <c r="B45" s="58" t="s">
        <v>212</v>
      </c>
      <c r="C45" s="58"/>
      <c r="D45" s="297"/>
      <c r="E45" s="58"/>
      <c r="F45" s="115"/>
    </row>
    <row r="46" spans="1:6">
      <c r="A46" s="62"/>
      <c r="B46" s="58"/>
      <c r="C46" s="58" t="s">
        <v>54</v>
      </c>
      <c r="D46" s="297">
        <v>1245</v>
      </c>
      <c r="E46" s="290"/>
      <c r="F46" s="115">
        <f>D46*E46</f>
        <v>0</v>
      </c>
    </row>
    <row r="47" spans="1:6">
      <c r="A47" s="62"/>
      <c r="B47" s="58"/>
      <c r="C47" s="58"/>
      <c r="D47" s="297"/>
      <c r="E47" s="58"/>
      <c r="F47" s="115"/>
    </row>
    <row r="48" spans="1:6">
      <c r="A48" s="63"/>
      <c r="B48" s="64" t="s">
        <v>301</v>
      </c>
      <c r="C48" s="64"/>
      <c r="D48" s="298"/>
      <c r="E48" s="64"/>
      <c r="F48" s="116">
        <f>SUM(F15:F47)</f>
        <v>0</v>
      </c>
    </row>
    <row r="49" spans="1:6">
      <c r="A49" s="62"/>
      <c r="B49" s="58"/>
      <c r="C49" s="58"/>
      <c r="D49" s="297"/>
      <c r="E49" s="58"/>
      <c r="F49" s="115"/>
    </row>
    <row r="50" spans="1:6">
      <c r="A50" s="63" t="s">
        <v>213</v>
      </c>
      <c r="B50" s="64" t="s">
        <v>214</v>
      </c>
      <c r="C50" s="58"/>
      <c r="D50" s="297"/>
      <c r="E50" s="58"/>
      <c r="F50" s="115"/>
    </row>
    <row r="51" spans="1:6">
      <c r="A51" s="62"/>
      <c r="B51" s="58"/>
      <c r="C51" s="58"/>
      <c r="D51" s="297"/>
      <c r="E51" s="58"/>
      <c r="F51" s="115"/>
    </row>
    <row r="52" spans="1:6">
      <c r="A52" s="62" t="s">
        <v>215</v>
      </c>
      <c r="B52" s="58" t="s">
        <v>216</v>
      </c>
    </row>
    <row r="53" spans="1:6">
      <c r="A53" s="62"/>
      <c r="B53" s="58"/>
      <c r="C53" s="58" t="s">
        <v>54</v>
      </c>
      <c r="D53" s="297">
        <v>482</v>
      </c>
      <c r="E53" s="290"/>
      <c r="F53" s="115">
        <f>D53*E53</f>
        <v>0</v>
      </c>
    </row>
    <row r="54" spans="1:6">
      <c r="A54" s="62"/>
      <c r="B54" s="58"/>
      <c r="C54" s="58"/>
      <c r="D54" s="297"/>
      <c r="E54" s="58"/>
      <c r="F54" s="115"/>
    </row>
    <row r="55" spans="1:6" ht="25.5">
      <c r="A55" s="62" t="s">
        <v>217</v>
      </c>
      <c r="B55" s="58" t="s">
        <v>218</v>
      </c>
      <c r="C55" s="58"/>
      <c r="D55" s="297"/>
      <c r="E55" s="58"/>
      <c r="F55" s="115"/>
    </row>
    <row r="56" spans="1:6">
      <c r="A56" s="62"/>
      <c r="B56" s="58"/>
      <c r="C56" s="58" t="s">
        <v>54</v>
      </c>
      <c r="D56" s="297">
        <v>112</v>
      </c>
      <c r="E56" s="290"/>
      <c r="F56" s="115">
        <f>D56*E56</f>
        <v>0</v>
      </c>
    </row>
    <row r="57" spans="1:6">
      <c r="A57" s="62"/>
      <c r="B57" s="58"/>
      <c r="C57" s="58"/>
      <c r="D57" s="297"/>
      <c r="E57" s="58"/>
      <c r="F57" s="115"/>
    </row>
    <row r="58" spans="1:6" ht="25.5">
      <c r="A58" s="62" t="s">
        <v>219</v>
      </c>
      <c r="B58" s="58" t="s">
        <v>220</v>
      </c>
      <c r="C58" s="58"/>
      <c r="D58" s="297"/>
      <c r="E58" s="58"/>
      <c r="F58" s="115"/>
    </row>
    <row r="59" spans="1:6">
      <c r="A59" s="62"/>
      <c r="B59" s="58"/>
      <c r="C59" s="58" t="s">
        <v>54</v>
      </c>
      <c r="D59" s="297">
        <v>370</v>
      </c>
      <c r="E59" s="290"/>
      <c r="F59" s="115">
        <f>D59*E59</f>
        <v>0</v>
      </c>
    </row>
    <row r="60" spans="1:6">
      <c r="A60" s="62"/>
      <c r="B60" s="58"/>
      <c r="C60" s="58"/>
      <c r="D60" s="297"/>
      <c r="E60" s="58"/>
      <c r="F60" s="115"/>
    </row>
    <row r="61" spans="1:6" ht="25.5">
      <c r="A61" s="62" t="s">
        <v>221</v>
      </c>
      <c r="B61" s="58" t="s">
        <v>222</v>
      </c>
      <c r="C61" s="58"/>
      <c r="D61" s="297"/>
      <c r="E61" s="58"/>
      <c r="F61" s="115"/>
    </row>
    <row r="62" spans="1:6">
      <c r="A62" s="62"/>
      <c r="B62" s="58"/>
      <c r="C62" s="58" t="s">
        <v>52</v>
      </c>
      <c r="D62" s="297">
        <v>2</v>
      </c>
      <c r="E62" s="290"/>
      <c r="F62" s="115">
        <f>D62*E62</f>
        <v>0</v>
      </c>
    </row>
    <row r="63" spans="1:6">
      <c r="A63" s="62"/>
      <c r="B63" s="58"/>
      <c r="C63" s="58"/>
      <c r="D63" s="297"/>
      <c r="E63" s="58"/>
      <c r="F63" s="115"/>
    </row>
    <row r="64" spans="1:6" ht="25.5">
      <c r="A64" s="62" t="s">
        <v>223</v>
      </c>
      <c r="B64" s="58" t="s">
        <v>224</v>
      </c>
      <c r="C64" s="58"/>
      <c r="D64" s="297"/>
      <c r="E64" s="58"/>
      <c r="F64" s="115"/>
    </row>
    <row r="65" spans="1:6">
      <c r="A65" s="62"/>
      <c r="B65" s="58"/>
      <c r="C65" s="58" t="s">
        <v>52</v>
      </c>
      <c r="D65" s="297">
        <v>2</v>
      </c>
      <c r="E65" s="290"/>
      <c r="F65" s="115">
        <f>D65*E65</f>
        <v>0</v>
      </c>
    </row>
    <row r="66" spans="1:6">
      <c r="A66" s="62"/>
      <c r="B66" s="58"/>
      <c r="C66" s="58"/>
      <c r="D66" s="297"/>
      <c r="E66" s="58"/>
      <c r="F66" s="115"/>
    </row>
    <row r="67" spans="1:6" ht="25.5">
      <c r="A67" s="62" t="s">
        <v>225</v>
      </c>
      <c r="B67" s="58" t="s">
        <v>226</v>
      </c>
      <c r="C67" s="58"/>
      <c r="D67" s="297"/>
      <c r="E67" s="58"/>
      <c r="F67" s="115"/>
    </row>
    <row r="68" spans="1:6">
      <c r="A68" s="62"/>
      <c r="B68" s="58"/>
      <c r="C68" s="58" t="s">
        <v>52</v>
      </c>
      <c r="D68" s="297">
        <v>2</v>
      </c>
      <c r="E68" s="290"/>
      <c r="F68" s="115">
        <f>D68*E68</f>
        <v>0</v>
      </c>
    </row>
    <row r="69" spans="1:6">
      <c r="A69" s="62"/>
      <c r="B69" s="58"/>
      <c r="C69" s="58"/>
      <c r="D69" s="297"/>
      <c r="E69" s="58"/>
      <c r="F69" s="115"/>
    </row>
    <row r="70" spans="1:6" ht="25.5">
      <c r="A70" s="62" t="s">
        <v>227</v>
      </c>
      <c r="B70" s="58" t="s">
        <v>228</v>
      </c>
      <c r="C70" s="58"/>
      <c r="D70" s="297"/>
      <c r="E70" s="58"/>
      <c r="F70" s="115"/>
    </row>
    <row r="71" spans="1:6">
      <c r="A71" s="62"/>
      <c r="B71" s="58"/>
      <c r="C71" s="58" t="s">
        <v>52</v>
      </c>
      <c r="D71" s="297">
        <v>1</v>
      </c>
      <c r="E71" s="290"/>
      <c r="F71" s="115">
        <f>D71*E71</f>
        <v>0</v>
      </c>
    </row>
    <row r="72" spans="1:6">
      <c r="A72" s="62"/>
      <c r="B72" s="58"/>
      <c r="C72" s="58"/>
      <c r="D72" s="297"/>
      <c r="E72" s="58"/>
      <c r="F72" s="115"/>
    </row>
    <row r="73" spans="1:6">
      <c r="A73" s="62" t="s">
        <v>229</v>
      </c>
      <c r="B73" s="58" t="s">
        <v>230</v>
      </c>
      <c r="C73" s="58"/>
      <c r="D73" s="297"/>
      <c r="E73" s="58"/>
      <c r="F73" s="115"/>
    </row>
    <row r="74" spans="1:6">
      <c r="A74" s="62"/>
      <c r="B74" s="58"/>
      <c r="C74" s="58" t="s">
        <v>54</v>
      </c>
      <c r="D74" s="297">
        <v>3</v>
      </c>
      <c r="E74" s="290"/>
      <c r="F74" s="115">
        <f>D74*E74</f>
        <v>0</v>
      </c>
    </row>
    <row r="75" spans="1:6">
      <c r="A75" s="62"/>
      <c r="B75" s="58"/>
      <c r="C75" s="58"/>
      <c r="D75" s="297"/>
      <c r="E75" s="58"/>
      <c r="F75" s="115"/>
    </row>
    <row r="76" spans="1:6">
      <c r="A76" s="62" t="s">
        <v>231</v>
      </c>
      <c r="B76" s="58" t="s">
        <v>232</v>
      </c>
      <c r="C76" s="58"/>
      <c r="D76" s="297"/>
      <c r="E76" s="58"/>
      <c r="F76" s="115"/>
    </row>
    <row r="77" spans="1:6">
      <c r="A77" s="62"/>
      <c r="B77" s="58"/>
      <c r="C77" s="58" t="s">
        <v>52</v>
      </c>
      <c r="D77" s="297">
        <v>1</v>
      </c>
      <c r="E77" s="290"/>
      <c r="F77" s="115">
        <f>D77*E77</f>
        <v>0</v>
      </c>
    </row>
    <row r="78" spans="1:6">
      <c r="A78" s="62"/>
      <c r="B78" s="58"/>
      <c r="C78" s="58"/>
      <c r="D78" s="297"/>
      <c r="E78" s="58"/>
      <c r="F78" s="115"/>
    </row>
    <row r="79" spans="1:6">
      <c r="A79" s="62" t="s">
        <v>233</v>
      </c>
      <c r="B79" s="58" t="s">
        <v>234</v>
      </c>
      <c r="C79" s="58"/>
      <c r="D79" s="297"/>
      <c r="E79" s="58"/>
      <c r="F79" s="115"/>
    </row>
    <row r="80" spans="1:6">
      <c r="A80" s="62"/>
      <c r="B80" s="58"/>
      <c r="C80" s="58" t="s">
        <v>52</v>
      </c>
      <c r="D80" s="297">
        <v>1</v>
      </c>
      <c r="E80" s="290"/>
      <c r="F80" s="115">
        <f>D80*E80</f>
        <v>0</v>
      </c>
    </row>
    <row r="81" spans="1:6">
      <c r="A81" s="62"/>
      <c r="B81" s="58"/>
      <c r="C81" s="58"/>
      <c r="D81" s="297"/>
      <c r="E81" s="58"/>
      <c r="F81" s="115"/>
    </row>
    <row r="82" spans="1:6" ht="25.5">
      <c r="A82" s="62" t="s">
        <v>235</v>
      </c>
      <c r="B82" s="58" t="s">
        <v>236</v>
      </c>
      <c r="C82" s="58"/>
      <c r="D82" s="297"/>
      <c r="E82" s="58"/>
      <c r="F82" s="115"/>
    </row>
    <row r="83" spans="1:6">
      <c r="A83" s="62"/>
      <c r="B83" s="58"/>
      <c r="C83" s="58" t="s">
        <v>52</v>
      </c>
      <c r="D83" s="297">
        <v>1</v>
      </c>
      <c r="E83" s="290"/>
      <c r="F83" s="115">
        <f>D83*E83</f>
        <v>0</v>
      </c>
    </row>
    <row r="84" spans="1:6">
      <c r="A84" s="62"/>
      <c r="B84" s="58"/>
      <c r="C84" s="58"/>
      <c r="D84" s="297"/>
      <c r="E84" s="58"/>
      <c r="F84" s="115"/>
    </row>
    <row r="85" spans="1:6">
      <c r="A85" s="62" t="s">
        <v>237</v>
      </c>
      <c r="B85" s="58" t="s">
        <v>238</v>
      </c>
      <c r="C85" s="58"/>
      <c r="D85" s="297"/>
      <c r="E85" s="58"/>
      <c r="F85" s="115"/>
    </row>
    <row r="86" spans="1:6">
      <c r="A86" s="62"/>
      <c r="B86" s="58"/>
      <c r="C86" s="58" t="s">
        <v>470</v>
      </c>
      <c r="D86" s="297">
        <v>6</v>
      </c>
      <c r="E86" s="290"/>
      <c r="F86" s="115">
        <f>D86*E86</f>
        <v>0</v>
      </c>
    </row>
    <row r="87" spans="1:6">
      <c r="A87" s="62"/>
      <c r="B87" s="58"/>
      <c r="C87" s="58"/>
      <c r="D87" s="297"/>
      <c r="E87" s="58"/>
      <c r="F87" s="115"/>
    </row>
    <row r="88" spans="1:6" ht="25.5">
      <c r="A88" s="62" t="s">
        <v>239</v>
      </c>
      <c r="B88" s="58" t="s">
        <v>240</v>
      </c>
      <c r="C88" s="58"/>
      <c r="D88" s="297"/>
      <c r="E88" s="58"/>
      <c r="F88" s="115"/>
    </row>
    <row r="89" spans="1:6">
      <c r="A89" s="62"/>
      <c r="B89" s="58"/>
      <c r="C89" s="58" t="s">
        <v>470</v>
      </c>
      <c r="D89" s="297">
        <v>6</v>
      </c>
      <c r="E89" s="290"/>
      <c r="F89" s="115">
        <f>D89*E89</f>
        <v>0</v>
      </c>
    </row>
    <row r="90" spans="1:6">
      <c r="A90" s="62"/>
      <c r="B90" s="58"/>
      <c r="C90" s="58"/>
      <c r="D90" s="297"/>
      <c r="E90" s="58"/>
      <c r="F90" s="115"/>
    </row>
    <row r="91" spans="1:6">
      <c r="A91" s="62" t="s">
        <v>241</v>
      </c>
      <c r="B91" s="58" t="s">
        <v>242</v>
      </c>
      <c r="C91" s="58"/>
      <c r="D91" s="297"/>
      <c r="E91" s="58"/>
      <c r="F91" s="115"/>
    </row>
    <row r="92" spans="1:6">
      <c r="A92" s="62"/>
      <c r="B92" s="58"/>
      <c r="C92" s="58" t="s">
        <v>52</v>
      </c>
      <c r="D92" s="297">
        <v>4</v>
      </c>
      <c r="E92" s="290"/>
      <c r="F92" s="115">
        <f>D92*E92</f>
        <v>0</v>
      </c>
    </row>
    <row r="93" spans="1:6">
      <c r="A93" s="62"/>
      <c r="B93" s="58"/>
      <c r="C93" s="58"/>
      <c r="D93" s="297"/>
      <c r="E93" s="58"/>
      <c r="F93" s="115"/>
    </row>
    <row r="94" spans="1:6" ht="25.5">
      <c r="A94" s="62" t="s">
        <v>243</v>
      </c>
      <c r="B94" s="58" t="s">
        <v>244</v>
      </c>
      <c r="C94" s="58"/>
      <c r="D94" s="297"/>
      <c r="E94" s="58"/>
      <c r="F94" s="115"/>
    </row>
    <row r="95" spans="1:6">
      <c r="A95" s="62"/>
      <c r="B95" s="58"/>
      <c r="C95" s="58" t="s">
        <v>52</v>
      </c>
      <c r="D95" s="297">
        <v>1</v>
      </c>
      <c r="E95" s="290"/>
      <c r="F95" s="115">
        <f>D95*E95</f>
        <v>0</v>
      </c>
    </row>
    <row r="96" spans="1:6">
      <c r="A96" s="62"/>
      <c r="B96" s="58"/>
      <c r="C96" s="58"/>
      <c r="D96" s="297"/>
      <c r="E96" s="58"/>
      <c r="F96" s="115"/>
    </row>
    <row r="97" spans="1:6" ht="63.75">
      <c r="A97" s="62" t="s">
        <v>245</v>
      </c>
      <c r="B97" s="58" t="s">
        <v>246</v>
      </c>
      <c r="C97" s="58"/>
      <c r="D97" s="297"/>
      <c r="E97" s="58"/>
      <c r="F97" s="115"/>
    </row>
    <row r="98" spans="1:6">
      <c r="A98" s="62"/>
      <c r="B98" s="58"/>
      <c r="C98" s="58" t="s">
        <v>52</v>
      </c>
      <c r="D98" s="297">
        <v>1</v>
      </c>
      <c r="E98" s="290"/>
      <c r="F98" s="115">
        <f>D98*E98</f>
        <v>0</v>
      </c>
    </row>
    <row r="99" spans="1:6">
      <c r="A99" s="62"/>
      <c r="B99" s="58"/>
      <c r="C99" s="58"/>
      <c r="D99" s="297"/>
      <c r="E99" s="58"/>
      <c r="F99" s="115"/>
    </row>
    <row r="100" spans="1:6">
      <c r="A100" s="63"/>
      <c r="B100" s="64" t="s">
        <v>302</v>
      </c>
      <c r="C100" s="64"/>
      <c r="D100" s="298"/>
      <c r="E100" s="64"/>
      <c r="F100" s="116">
        <f>SUM(F52:F99)</f>
        <v>0</v>
      </c>
    </row>
    <row r="101" spans="1:6">
      <c r="A101" s="62"/>
      <c r="B101" s="58"/>
      <c r="C101" s="58"/>
      <c r="D101" s="297"/>
      <c r="E101" s="58"/>
      <c r="F101" s="115"/>
    </row>
    <row r="102" spans="1:6">
      <c r="A102" s="63" t="s">
        <v>247</v>
      </c>
      <c r="B102" s="64" t="s">
        <v>248</v>
      </c>
      <c r="C102" s="58"/>
      <c r="D102" s="297"/>
      <c r="E102" s="58"/>
      <c r="F102" s="115"/>
    </row>
    <row r="103" spans="1:6">
      <c r="A103" s="62"/>
      <c r="B103" s="58"/>
      <c r="C103" s="58"/>
      <c r="D103" s="297"/>
      <c r="E103" s="58"/>
      <c r="F103" s="115"/>
    </row>
    <row r="104" spans="1:6" ht="25.5">
      <c r="A104" s="62" t="s">
        <v>249</v>
      </c>
      <c r="B104" s="58" t="s">
        <v>250</v>
      </c>
    </row>
    <row r="105" spans="1:6">
      <c r="A105" s="62"/>
      <c r="B105" s="58"/>
      <c r="C105" s="58" t="s">
        <v>470</v>
      </c>
      <c r="D105" s="297">
        <v>56</v>
      </c>
      <c r="E105" s="290"/>
      <c r="F105" s="115">
        <f>D105*E105</f>
        <v>0</v>
      </c>
    </row>
    <row r="106" spans="1:6">
      <c r="A106" s="62"/>
      <c r="B106" s="58"/>
      <c r="C106" s="58"/>
      <c r="D106" s="297"/>
      <c r="E106" s="58"/>
      <c r="F106" s="115"/>
    </row>
    <row r="107" spans="1:6" ht="25.5">
      <c r="A107" s="62" t="s">
        <v>251</v>
      </c>
      <c r="B107" s="58" t="s">
        <v>252</v>
      </c>
      <c r="C107" s="58"/>
      <c r="D107" s="297"/>
      <c r="E107" s="58"/>
      <c r="F107" s="115"/>
    </row>
    <row r="108" spans="1:6">
      <c r="A108" s="62"/>
      <c r="B108" s="58"/>
      <c r="C108" s="58" t="s">
        <v>470</v>
      </c>
      <c r="D108" s="297">
        <v>56</v>
      </c>
      <c r="E108" s="290"/>
      <c r="F108" s="115">
        <f>D108*E108</f>
        <v>0</v>
      </c>
    </row>
    <row r="109" spans="1:6">
      <c r="A109" s="62"/>
      <c r="B109" s="58"/>
      <c r="C109" s="58"/>
      <c r="D109" s="297"/>
      <c r="E109" s="58"/>
      <c r="F109" s="115"/>
    </row>
    <row r="110" spans="1:6" ht="25.5">
      <c r="A110" s="62" t="s">
        <v>253</v>
      </c>
      <c r="B110" s="58" t="s">
        <v>254</v>
      </c>
      <c r="C110" s="58"/>
      <c r="D110" s="297"/>
      <c r="E110" s="58"/>
      <c r="F110" s="115"/>
    </row>
    <row r="111" spans="1:6">
      <c r="A111" s="62"/>
      <c r="B111" s="58"/>
      <c r="C111" s="58" t="s">
        <v>470</v>
      </c>
      <c r="D111" s="297">
        <v>56</v>
      </c>
      <c r="E111" s="290"/>
      <c r="F111" s="115">
        <f>D111*E111</f>
        <v>0</v>
      </c>
    </row>
    <row r="112" spans="1:6">
      <c r="A112" s="62"/>
      <c r="B112" s="58"/>
      <c r="C112" s="58"/>
      <c r="D112" s="297"/>
      <c r="E112" s="58"/>
      <c r="F112" s="115"/>
    </row>
    <row r="113" spans="1:6">
      <c r="A113" s="62" t="s">
        <v>255</v>
      </c>
      <c r="B113" s="58" t="s">
        <v>256</v>
      </c>
      <c r="C113" s="58"/>
      <c r="D113" s="297"/>
      <c r="E113" s="58"/>
      <c r="F113" s="115"/>
    </row>
    <row r="114" spans="1:6">
      <c r="A114" s="62"/>
      <c r="B114" s="58"/>
      <c r="C114" s="58" t="s">
        <v>52</v>
      </c>
      <c r="D114" s="297">
        <v>1</v>
      </c>
      <c r="E114" s="290"/>
      <c r="F114" s="115">
        <f>D114*E114</f>
        <v>0</v>
      </c>
    </row>
    <row r="115" spans="1:6">
      <c r="A115" s="62"/>
      <c r="B115" s="58"/>
      <c r="C115" s="58"/>
      <c r="D115" s="297"/>
      <c r="E115" s="58"/>
      <c r="F115" s="115"/>
    </row>
    <row r="116" spans="1:6">
      <c r="A116" s="63"/>
      <c r="B116" s="64" t="s">
        <v>303</v>
      </c>
      <c r="C116" s="64"/>
      <c r="D116" s="298"/>
      <c r="E116" s="64"/>
      <c r="F116" s="116">
        <f>SUM(F104:F115)</f>
        <v>0</v>
      </c>
    </row>
    <row r="117" spans="1:6" ht="23.25" customHeight="1">
      <c r="A117" s="62"/>
      <c r="B117" s="58"/>
      <c r="C117" s="58"/>
      <c r="D117" s="297"/>
      <c r="E117" s="58"/>
      <c r="F117" s="115"/>
    </row>
    <row r="118" spans="1:6">
      <c r="A118" s="63" t="s">
        <v>257</v>
      </c>
      <c r="B118" s="64" t="s">
        <v>258</v>
      </c>
      <c r="C118" s="58"/>
      <c r="D118" s="297"/>
      <c r="E118" s="58"/>
      <c r="F118" s="115"/>
    </row>
    <row r="119" spans="1:6">
      <c r="A119" s="62"/>
      <c r="B119" s="58"/>
      <c r="C119" s="58"/>
      <c r="D119" s="297"/>
      <c r="E119" s="58"/>
      <c r="F119" s="115"/>
    </row>
    <row r="120" spans="1:6">
      <c r="A120" s="62" t="s">
        <v>259</v>
      </c>
      <c r="B120" s="58" t="s">
        <v>260</v>
      </c>
    </row>
    <row r="121" spans="1:6">
      <c r="A121" s="62"/>
      <c r="B121" s="58"/>
      <c r="C121" s="58" t="s">
        <v>52</v>
      </c>
      <c r="D121" s="297">
        <v>1</v>
      </c>
      <c r="E121" s="290"/>
      <c r="F121" s="115">
        <f>D121*E121</f>
        <v>0</v>
      </c>
    </row>
    <row r="122" spans="1:6">
      <c r="A122" s="62"/>
      <c r="B122" s="58"/>
      <c r="C122" s="58"/>
      <c r="D122" s="297"/>
      <c r="E122" s="58"/>
      <c r="F122" s="115"/>
    </row>
    <row r="123" spans="1:6" ht="38.25">
      <c r="A123" s="62" t="s">
        <v>261</v>
      </c>
      <c r="B123" s="58" t="s">
        <v>262</v>
      </c>
      <c r="C123" s="58"/>
      <c r="D123" s="297"/>
      <c r="E123" s="58"/>
      <c r="F123" s="115"/>
    </row>
    <row r="124" spans="1:6">
      <c r="A124" s="62"/>
      <c r="B124" s="58"/>
      <c r="C124" s="58" t="s">
        <v>471</v>
      </c>
      <c r="D124" s="297">
        <v>0.41499999165534973</v>
      </c>
      <c r="E124" s="290"/>
      <c r="F124" s="115">
        <f>D124*E124</f>
        <v>0</v>
      </c>
    </row>
    <row r="125" spans="1:6">
      <c r="A125" s="62"/>
      <c r="B125" s="58"/>
      <c r="C125" s="58"/>
      <c r="D125" s="297"/>
      <c r="E125" s="59"/>
      <c r="F125" s="115"/>
    </row>
    <row r="126" spans="1:6" ht="38.25">
      <c r="A126" s="62" t="s">
        <v>263</v>
      </c>
      <c r="B126" s="58" t="s">
        <v>264</v>
      </c>
      <c r="C126" s="58"/>
      <c r="D126" s="297"/>
      <c r="E126" s="59"/>
      <c r="F126" s="115"/>
    </row>
    <row r="127" spans="1:6">
      <c r="A127" s="62"/>
      <c r="B127" s="58"/>
      <c r="C127" s="58" t="s">
        <v>160</v>
      </c>
      <c r="D127" s="297">
        <v>0.48199999332427979</v>
      </c>
      <c r="E127" s="290"/>
      <c r="F127" s="115">
        <f>D127*E127</f>
        <v>0</v>
      </c>
    </row>
    <row r="128" spans="1:6">
      <c r="A128" s="62"/>
      <c r="B128" s="58"/>
      <c r="C128" s="58"/>
      <c r="D128" s="297"/>
      <c r="E128" s="59"/>
      <c r="F128" s="115"/>
    </row>
    <row r="129" spans="1:6">
      <c r="A129" s="62" t="s">
        <v>265</v>
      </c>
      <c r="B129" s="58" t="s">
        <v>266</v>
      </c>
      <c r="C129" s="58"/>
      <c r="D129" s="297"/>
      <c r="E129" s="59"/>
      <c r="F129" s="115"/>
    </row>
    <row r="130" spans="1:6">
      <c r="A130" s="62"/>
      <c r="B130" s="58"/>
      <c r="C130" s="58" t="s">
        <v>52</v>
      </c>
      <c r="D130" s="297">
        <v>9</v>
      </c>
      <c r="E130" s="290"/>
      <c r="F130" s="115">
        <f>D130*E130</f>
        <v>0</v>
      </c>
    </row>
    <row r="131" spans="1:6">
      <c r="A131" s="62"/>
      <c r="B131" s="58"/>
      <c r="C131" s="58"/>
      <c r="D131" s="297"/>
      <c r="E131" s="58"/>
      <c r="F131" s="115"/>
    </row>
    <row r="132" spans="1:6">
      <c r="A132" s="62" t="s">
        <v>267</v>
      </c>
      <c r="B132" s="58" t="s">
        <v>268</v>
      </c>
      <c r="C132" s="58"/>
      <c r="D132" s="297"/>
      <c r="E132" s="58"/>
      <c r="F132" s="115"/>
    </row>
    <row r="133" spans="1:6">
      <c r="A133" s="62"/>
      <c r="B133" s="58"/>
      <c r="C133" s="58" t="s">
        <v>52</v>
      </c>
      <c r="D133" s="297">
        <v>9</v>
      </c>
      <c r="E133" s="290"/>
      <c r="F133" s="115">
        <f>D133*E133</f>
        <v>0</v>
      </c>
    </row>
    <row r="134" spans="1:6">
      <c r="A134" s="62"/>
      <c r="B134" s="58"/>
      <c r="C134" s="58"/>
      <c r="D134" s="297"/>
      <c r="E134" s="58"/>
      <c r="F134" s="115"/>
    </row>
    <row r="135" spans="1:6" ht="25.5">
      <c r="A135" s="62" t="s">
        <v>269</v>
      </c>
      <c r="B135" s="58" t="s">
        <v>270</v>
      </c>
      <c r="C135" s="58"/>
      <c r="D135" s="297"/>
      <c r="E135" s="58"/>
      <c r="F135" s="115"/>
    </row>
    <row r="136" spans="1:6">
      <c r="A136" s="62"/>
      <c r="B136" s="58"/>
      <c r="C136" s="58" t="s">
        <v>52</v>
      </c>
      <c r="D136" s="297">
        <v>1</v>
      </c>
      <c r="E136" s="290"/>
      <c r="F136" s="115">
        <f>D136*E136</f>
        <v>0</v>
      </c>
    </row>
    <row r="137" spans="1:6">
      <c r="A137" s="62"/>
      <c r="B137" s="58"/>
      <c r="C137" s="58"/>
      <c r="D137" s="297"/>
      <c r="E137" s="58"/>
      <c r="F137" s="115"/>
    </row>
    <row r="138" spans="1:6" ht="25.5">
      <c r="A138" s="62" t="s">
        <v>271</v>
      </c>
      <c r="B138" s="58" t="s">
        <v>272</v>
      </c>
      <c r="C138" s="58"/>
      <c r="D138" s="297"/>
      <c r="E138" s="58"/>
      <c r="F138" s="115"/>
    </row>
    <row r="139" spans="1:6">
      <c r="A139" s="62"/>
      <c r="B139" s="58"/>
      <c r="C139" s="58" t="s">
        <v>92</v>
      </c>
      <c r="D139" s="297">
        <v>24</v>
      </c>
      <c r="E139" s="290"/>
      <c r="F139" s="115">
        <f>D139*E139</f>
        <v>0</v>
      </c>
    </row>
    <row r="140" spans="1:6">
      <c r="A140" s="62"/>
      <c r="B140" s="58"/>
      <c r="C140" s="58"/>
      <c r="D140" s="297"/>
      <c r="E140" s="58"/>
      <c r="F140" s="115"/>
    </row>
    <row r="141" spans="1:6">
      <c r="A141" s="62" t="s">
        <v>273</v>
      </c>
      <c r="B141" s="58" t="s">
        <v>274</v>
      </c>
      <c r="C141" s="58"/>
      <c r="D141" s="297"/>
      <c r="E141" s="58"/>
      <c r="F141" s="115"/>
    </row>
    <row r="142" spans="1:6">
      <c r="A142" s="62"/>
      <c r="B142" s="58"/>
      <c r="C142" s="58" t="s">
        <v>52</v>
      </c>
      <c r="D142" s="297">
        <v>1</v>
      </c>
      <c r="E142" s="290"/>
      <c r="F142" s="115">
        <f>D142*E142</f>
        <v>0</v>
      </c>
    </row>
    <row r="143" spans="1:6">
      <c r="A143" s="62"/>
      <c r="B143" s="58"/>
      <c r="C143" s="58"/>
      <c r="D143" s="297"/>
      <c r="E143" s="58"/>
      <c r="F143" s="115"/>
    </row>
    <row r="144" spans="1:6">
      <c r="A144" s="62" t="s">
        <v>275</v>
      </c>
      <c r="B144" s="58" t="s">
        <v>276</v>
      </c>
      <c r="C144" s="58"/>
      <c r="D144" s="297"/>
      <c r="E144" s="58"/>
      <c r="F144" s="115"/>
    </row>
    <row r="145" spans="1:6">
      <c r="A145" s="62"/>
      <c r="B145" s="58"/>
      <c r="C145" s="58" t="s">
        <v>52</v>
      </c>
      <c r="D145" s="297">
        <v>1</v>
      </c>
      <c r="E145" s="290"/>
      <c r="F145" s="115">
        <f>D145*E145</f>
        <v>0</v>
      </c>
    </row>
    <row r="146" spans="1:6">
      <c r="A146" s="62"/>
      <c r="B146" s="58"/>
      <c r="C146" s="58"/>
      <c r="D146" s="297"/>
      <c r="E146" s="58"/>
      <c r="F146" s="115"/>
    </row>
    <row r="147" spans="1:6">
      <c r="A147" s="63"/>
      <c r="B147" s="64" t="s">
        <v>304</v>
      </c>
      <c r="C147" s="64"/>
      <c r="D147" s="298"/>
      <c r="E147" s="64"/>
      <c r="F147" s="116">
        <f>SUM(F119:F146)</f>
        <v>0</v>
      </c>
    </row>
    <row r="148" spans="1:6">
      <c r="A148" s="62"/>
      <c r="B148" s="58"/>
      <c r="C148" s="58"/>
      <c r="D148" s="297"/>
      <c r="E148" s="58"/>
      <c r="F148" s="115"/>
    </row>
    <row r="150" spans="1:6" s="50" customFormat="1">
      <c r="A150" s="66"/>
      <c r="B150" s="69" t="s">
        <v>286</v>
      </c>
      <c r="D150" s="117"/>
      <c r="F150" s="117"/>
    </row>
    <row r="151" spans="1:6" s="50" customFormat="1">
      <c r="A151" s="66"/>
      <c r="B151" s="67"/>
      <c r="D151" s="117"/>
      <c r="F151" s="117"/>
    </row>
    <row r="152" spans="1:6" s="72" customFormat="1">
      <c r="A152" s="70"/>
      <c r="B152" s="71" t="s">
        <v>277</v>
      </c>
      <c r="C152" s="71" t="s">
        <v>48</v>
      </c>
      <c r="D152" s="296" t="s">
        <v>48</v>
      </c>
      <c r="E152" s="71" t="s">
        <v>48</v>
      </c>
      <c r="F152" s="118">
        <f>F11</f>
        <v>0</v>
      </c>
    </row>
    <row r="153" spans="1:6" s="72" customFormat="1">
      <c r="A153" s="70"/>
      <c r="B153" s="71" t="s">
        <v>278</v>
      </c>
      <c r="C153" s="71" t="s">
        <v>48</v>
      </c>
      <c r="D153" s="296" t="s">
        <v>48</v>
      </c>
      <c r="E153" s="71" t="s">
        <v>48</v>
      </c>
      <c r="F153" s="118">
        <f>F48</f>
        <v>0</v>
      </c>
    </row>
    <row r="154" spans="1:6" s="72" customFormat="1">
      <c r="A154" s="70"/>
      <c r="B154" s="71" t="s">
        <v>279</v>
      </c>
      <c r="C154" s="71" t="s">
        <v>48</v>
      </c>
      <c r="D154" s="296" t="s">
        <v>48</v>
      </c>
      <c r="E154" s="71" t="s">
        <v>48</v>
      </c>
      <c r="F154" s="118">
        <f>F100</f>
        <v>0</v>
      </c>
    </row>
    <row r="155" spans="1:6" s="72" customFormat="1">
      <c r="A155" s="70"/>
      <c r="B155" s="71" t="s">
        <v>280</v>
      </c>
      <c r="C155" s="71" t="s">
        <v>48</v>
      </c>
      <c r="D155" s="296" t="s">
        <v>48</v>
      </c>
      <c r="E155" s="71" t="s">
        <v>48</v>
      </c>
      <c r="F155" s="118">
        <f>F116</f>
        <v>0</v>
      </c>
    </row>
    <row r="156" spans="1:6" s="72" customFormat="1">
      <c r="A156" s="70"/>
      <c r="B156" s="71" t="s">
        <v>281</v>
      </c>
      <c r="C156" s="71" t="s">
        <v>48</v>
      </c>
      <c r="D156" s="296" t="s">
        <v>48</v>
      </c>
      <c r="E156" s="71" t="s">
        <v>48</v>
      </c>
      <c r="F156" s="118">
        <f>F147</f>
        <v>0</v>
      </c>
    </row>
    <row r="157" spans="1:6" s="72" customFormat="1">
      <c r="A157" s="70"/>
      <c r="B157" s="71"/>
      <c r="C157" s="71"/>
      <c r="D157" s="296"/>
      <c r="E157" s="71"/>
      <c r="F157" s="118"/>
    </row>
    <row r="158" spans="1:6" s="72" customFormat="1">
      <c r="A158" s="70"/>
      <c r="B158" s="73" t="s">
        <v>305</v>
      </c>
      <c r="C158" s="71"/>
      <c r="D158" s="296"/>
      <c r="E158" s="71"/>
      <c r="F158" s="119">
        <f>SUM(F152:F157)</f>
        <v>0</v>
      </c>
    </row>
  </sheetData>
  <sheetProtection password="E8FD" sheet="1" objects="1" scenarios="1"/>
  <mergeCells count="1">
    <mergeCell ref="B1:F1"/>
  </mergeCells>
  <pageMargins left="0.9055118110236221" right="0.51181102362204722" top="0.94488188976377963" bottom="0.94488188976377963" header="0.31496062992125984" footer="0.31496062992125984"/>
  <pageSetup paperSize="9" orientation="portrait" r:id="rId1"/>
  <headerFooter>
    <oddHeader>&amp;CIC Muta&amp;R&amp;A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2</vt:i4>
      </vt:variant>
    </vt:vector>
  </HeadingPairs>
  <TitlesOfParts>
    <vt:vector size="10" baseType="lpstr">
      <vt:lpstr>ZBIR</vt:lpstr>
      <vt:lpstr>SPLOŠNO</vt:lpstr>
      <vt:lpstr>I. Cesta</vt:lpstr>
      <vt:lpstr>II. Met. kanal.</vt:lpstr>
      <vt:lpstr>III. Fek. kanal.</vt:lpstr>
      <vt:lpstr>IV. Vodovod</vt:lpstr>
      <vt:lpstr>V. NN, JR</vt:lpstr>
      <vt:lpstr>VI. TK</vt:lpstr>
      <vt:lpstr>'I. Cesta'!Področje_tiskanja</vt:lpstr>
      <vt:lpstr>ZBIR!Področje_tiskanja</vt:lpstr>
    </vt:vector>
  </TitlesOfParts>
  <Company>pti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Petra</cp:lastModifiedBy>
  <cp:lastPrinted>2012-12-09T17:24:49Z</cp:lastPrinted>
  <dcterms:created xsi:type="dcterms:W3CDTF">2004-11-23T09:42:44Z</dcterms:created>
  <dcterms:modified xsi:type="dcterms:W3CDTF">2013-06-14T05:38:29Z</dcterms:modified>
</cp:coreProperties>
</file>