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Users\BojanD\AppData\Local\Microsoft\Windows\INetCache\Content.Outlook\CIUPFFAI\"/>
    </mc:Choice>
  </mc:AlternateContent>
  <xr:revisionPtr revIDLastSave="0" documentId="8_{FBA92DB0-E705-4336-8DD2-B841606B3971}" xr6:coauthVersionLast="47" xr6:coauthVersionMax="47" xr10:uidLastSave="{00000000-0000-0000-0000-000000000000}"/>
  <bookViews>
    <workbookView xWindow="-28920" yWindow="-120" windowWidth="29040" windowHeight="15840" tabRatio="780" firstSheet="6" activeTab="12" xr2:uid="{00000000-000D-0000-FFFF-FFFF00000000}"/>
  </bookViews>
  <sheets>
    <sheet name="REKAPITULACIJA" sheetId="3" r:id="rId1"/>
    <sheet name="PRIPRAVLJALNA_RUŠITVENA_DELA" sheetId="154" r:id="rId2"/>
    <sheet name="PODBETONIRANJE_BET_ZIDU" sheetId="155" r:id="rId3"/>
    <sheet name="ZEMELJSKA_DELA" sheetId="24" r:id="rId4"/>
    <sheet name="BETONSKA_DELA" sheetId="25" r:id="rId5"/>
    <sheet name="TESARSKA_DELA" sheetId="26" r:id="rId6"/>
    <sheet name="ZIDARSKA_DELA" sheetId="27" r:id="rId7"/>
    <sheet name="MONTAŽNI_BET_ELEMENTI" sheetId="28" r:id="rId8"/>
    <sheet name="KLJUČAVNIČARSKA_DELA" sheetId="29" r:id="rId9"/>
    <sheet name="KANALIZACIJA" sheetId="156" r:id="rId10"/>
    <sheet name="TLAKARSKA DELA" sheetId="158" r:id="rId11"/>
    <sheet name="STROJNE_INSTAL_Zemeljska dela" sheetId="159" r:id="rId12"/>
    <sheet name="Strojna dela" sheetId="160" r:id="rId13"/>
    <sheet name="Mont dela" sheetId="161" r:id="rId14"/>
    <sheet name="ELEKTRO_INSTALACIJE" sheetId="162" r:id="rId15"/>
  </sheets>
  <externalReferences>
    <externalReference r:id="rId16"/>
    <externalReference r:id="rId17"/>
    <externalReference r:id="rId18"/>
  </externalReferences>
  <definedNames>
    <definedName name="__fak1" localSheetId="4">#REF!</definedName>
    <definedName name="__fak1" localSheetId="8">#REF!</definedName>
    <definedName name="__fak1" localSheetId="7">#REF!</definedName>
    <definedName name="__fak1" localSheetId="2">#REF!</definedName>
    <definedName name="__fak1" localSheetId="1">#REF!</definedName>
    <definedName name="__fak1" localSheetId="5">#REF!</definedName>
    <definedName name="__fak1" localSheetId="10">#REF!</definedName>
    <definedName name="__fak1" localSheetId="3">#REF!</definedName>
    <definedName name="__fak1" localSheetId="6">#REF!</definedName>
    <definedName name="__fak1">#REF!</definedName>
    <definedName name="__POP1" localSheetId="4">#REF!</definedName>
    <definedName name="__POP1" localSheetId="8">#REF!</definedName>
    <definedName name="__POP1" localSheetId="7">#REF!</definedName>
    <definedName name="__POP1" localSheetId="2">#REF!</definedName>
    <definedName name="__POP1" localSheetId="1">#REF!</definedName>
    <definedName name="__POP1" localSheetId="5">#REF!</definedName>
    <definedName name="__POP1" localSheetId="10">#REF!</definedName>
    <definedName name="__POP1" localSheetId="3">#REF!</definedName>
    <definedName name="__POP1" localSheetId="6">#REF!</definedName>
    <definedName name="__POP1">#REF!</definedName>
    <definedName name="_fak1" localSheetId="4">#REF!</definedName>
    <definedName name="_fak1" localSheetId="8">#REF!</definedName>
    <definedName name="_fak1" localSheetId="7">#REF!</definedName>
    <definedName name="_fak1" localSheetId="2">#REF!</definedName>
    <definedName name="_fak1" localSheetId="1">#REF!</definedName>
    <definedName name="_fak1" localSheetId="5">#REF!</definedName>
    <definedName name="_fak1" localSheetId="10">#REF!</definedName>
    <definedName name="_fak1" localSheetId="3">#REF!</definedName>
    <definedName name="_fak1" localSheetId="6">#REF!</definedName>
    <definedName name="_fak1">#REF!</definedName>
    <definedName name="_fak2" localSheetId="2">#REF!</definedName>
    <definedName name="_fak2" localSheetId="10">#REF!</definedName>
    <definedName name="_fak2">#REF!</definedName>
    <definedName name="_kok1" localSheetId="10">#REF!</definedName>
    <definedName name="_kok1">#REF!</definedName>
    <definedName name="_POP1" localSheetId="2">#REF!</definedName>
    <definedName name="_POP1" localSheetId="10">#REF!</definedName>
    <definedName name="_POP1">#REF!</definedName>
    <definedName name="_POP2" localSheetId="2">#REF!</definedName>
    <definedName name="_POP2" localSheetId="10">#REF!</definedName>
    <definedName name="_POP2">#REF!</definedName>
    <definedName name="_POP3" localSheetId="2">#REF!</definedName>
    <definedName name="_POP3" localSheetId="10">#REF!</definedName>
    <definedName name="_POP3">#REF!</definedName>
    <definedName name="_POPIS1" localSheetId="2">#REF!</definedName>
    <definedName name="_POPIS1" localSheetId="10">#REF!</definedName>
    <definedName name="_POPIS1">#REF!</definedName>
    <definedName name="_tak2" localSheetId="2">#REF!</definedName>
    <definedName name="_tak2" localSheetId="10">#REF!</definedName>
    <definedName name="_tak2">#REF!</definedName>
    <definedName name="Aparati" localSheetId="2">#REF!</definedName>
    <definedName name="Aparati" localSheetId="10">#REF!</definedName>
    <definedName name="Aparati">#REF!</definedName>
    <definedName name="BGF">#REF!</definedName>
    <definedName name="broj" localSheetId="2">#REF!</definedName>
    <definedName name="broj" localSheetId="10">#REF!</definedName>
    <definedName name="broj">#REF!</definedName>
    <definedName name="broj2" localSheetId="2">#REF!</definedName>
    <definedName name="broj2" localSheetId="10">#REF!</definedName>
    <definedName name="broj2">#REF!</definedName>
    <definedName name="diskont" localSheetId="2">#REF!</definedName>
    <definedName name="diskont" localSheetId="10">#REF!</definedName>
    <definedName name="diskont">#REF!</definedName>
    <definedName name="fak" localSheetId="2">#REF!</definedName>
    <definedName name="fak" localSheetId="10">#REF!</definedName>
    <definedName name="fak">#REF!</definedName>
    <definedName name="FAKTOR" localSheetId="2">#REF!</definedName>
    <definedName name="FAKTOR" localSheetId="10">#REF!</definedName>
    <definedName name="FAKTOR">#REF!</definedName>
    <definedName name="FGV">#REF!</definedName>
    <definedName name="FGZ">#REF!</definedName>
    <definedName name="grah" localSheetId="10">#REF!</definedName>
    <definedName name="grah">#REF!</definedName>
    <definedName name="indeks" localSheetId="2">#REF!</definedName>
    <definedName name="indeks" localSheetId="10">#REF!</definedName>
    <definedName name="indeks">#REF!</definedName>
    <definedName name="IVERAL" localSheetId="2">#REF!</definedName>
    <definedName name="IVERAL" localSheetId="10">#REF!</definedName>
    <definedName name="IVERAL">#REF!</definedName>
    <definedName name="IVERAL1" localSheetId="2">#REF!</definedName>
    <definedName name="IVERAL1" localSheetId="10">#REF!</definedName>
    <definedName name="IVERAL1">#REF!</definedName>
    <definedName name="KOE" localSheetId="2">#REF!</definedName>
    <definedName name="KOE" localSheetId="10">#REF!</definedName>
    <definedName name="KOE">#REF!</definedName>
    <definedName name="KOEF" localSheetId="2">#REF!</definedName>
    <definedName name="KOEF" localSheetId="10">#REF!</definedName>
    <definedName name="KOEF">#REF!</definedName>
    <definedName name="koef." localSheetId="2">#REF!</definedName>
    <definedName name="koef." localSheetId="10">#REF!</definedName>
    <definedName name="koef.">#REF!</definedName>
    <definedName name="KOEF1" localSheetId="2">#REF!</definedName>
    <definedName name="KOEF1" localSheetId="10">#REF!</definedName>
    <definedName name="KOEF1">#REF!</definedName>
    <definedName name="koef2" localSheetId="2">#REF!</definedName>
    <definedName name="koef2" localSheetId="10">#REF!</definedName>
    <definedName name="koef2">#REF!</definedName>
    <definedName name="koeficijent" localSheetId="2">#REF!</definedName>
    <definedName name="koeficijent" localSheetId="10">#REF!</definedName>
    <definedName name="koeficijent">#REF!</definedName>
    <definedName name="lista_banke">[1]pomocna!$D$1:$D$3</definedName>
    <definedName name="lista_email">[1]pomocna!$G$1:$G$13</definedName>
    <definedName name="lista_komercijala">[1]pomocna!$A$1:$A$17</definedName>
    <definedName name="ORNIK" localSheetId="2">#REF!</definedName>
    <definedName name="ORNIK" localSheetId="10">#REF!</definedName>
    <definedName name="ORNIK">#REF!</definedName>
    <definedName name="PIP" localSheetId="10">#REF!</definedName>
    <definedName name="PIP">#REF!</definedName>
    <definedName name="_xlnm.Print_Area" localSheetId="4">BETONSKA_DELA!$A$1:$F$47</definedName>
    <definedName name="_xlnm.Print_Area" localSheetId="14">ELEKTRO_INSTALACIJE!$A$1:$F$49</definedName>
    <definedName name="_xlnm.Print_Area" localSheetId="9">KANALIZACIJA!$A$1:$F$29</definedName>
    <definedName name="_xlnm.Print_Area" localSheetId="8">KLJUČAVNIČARSKA_DELA!$A$1:$F$19</definedName>
    <definedName name="_xlnm.Print_Area" localSheetId="13">'Mont dela'!$A$1:$G$17</definedName>
    <definedName name="_xlnm.Print_Area" localSheetId="7">MONTAŽNI_BET_ELEMENTI!$A$1:$F$21</definedName>
    <definedName name="_xlnm.Print_Area" localSheetId="2">PODBETONIRANJE_BET_ZIDU!$A$1:$F$37</definedName>
    <definedName name="_xlnm.Print_Area" localSheetId="1">PRIPRAVLJALNA_RUŠITVENA_DELA!$A$1:$F$41</definedName>
    <definedName name="_xlnm.Print_Area" localSheetId="0">REKAPITULACIJA!$A$1:$F$50</definedName>
    <definedName name="_xlnm.Print_Area" localSheetId="12">'Strojna dela'!$A$1:$G$21</definedName>
    <definedName name="_xlnm.Print_Area" localSheetId="11">'STROJNE_INSTAL_Zemeljska dela'!$A$1:$G$59</definedName>
    <definedName name="_xlnm.Print_Area" localSheetId="5">TESARSKA_DELA!$A$1:$F$45</definedName>
    <definedName name="_xlnm.Print_Area" localSheetId="10">'TLAKARSKA DELA'!$A$1:$F$16</definedName>
    <definedName name="_xlnm.Print_Area" localSheetId="3">ZEMELJSKA_DELA!$A$1:$F$53</definedName>
    <definedName name="_xlnm.Print_Area" localSheetId="6">ZIDARSKA_DELA!$A$1:$F$16</definedName>
    <definedName name="POP" localSheetId="4">#REF!</definedName>
    <definedName name="POP" localSheetId="8">#REF!</definedName>
    <definedName name="POP" localSheetId="7">#REF!</definedName>
    <definedName name="POP" localSheetId="2">#REF!</definedName>
    <definedName name="POP" localSheetId="1">#REF!</definedName>
    <definedName name="POP" localSheetId="5">#REF!</definedName>
    <definedName name="POP" localSheetId="10">#REF!</definedName>
    <definedName name="POP" localSheetId="3">#REF!</definedName>
    <definedName name="POP" localSheetId="6">#REF!</definedName>
    <definedName name="POP">#REF!</definedName>
    <definedName name="pop_1" localSheetId="2">#REF!</definedName>
    <definedName name="pop_1" localSheetId="10">#REF!</definedName>
    <definedName name="pop_1">#REF!</definedName>
    <definedName name="popust" localSheetId="4">#REF!</definedName>
    <definedName name="popust" localSheetId="8">#REF!</definedName>
    <definedName name="popust" localSheetId="7">#REF!</definedName>
    <definedName name="popust" localSheetId="2">#REF!</definedName>
    <definedName name="popust" localSheetId="1">#REF!</definedName>
    <definedName name="popust" localSheetId="5">#REF!</definedName>
    <definedName name="popust" localSheetId="10">#REF!</definedName>
    <definedName name="popust" localSheetId="3">#REF!</definedName>
    <definedName name="popust" localSheetId="6">#REF!</definedName>
    <definedName name="popust">#REF!</definedName>
    <definedName name="por_2" localSheetId="2">#REF!</definedName>
    <definedName name="por_2" localSheetId="10">#REF!</definedName>
    <definedName name="por_2">#REF!</definedName>
    <definedName name="post" localSheetId="10">#REF!</definedName>
    <definedName name="post">#REF!</definedName>
    <definedName name="postotak" localSheetId="4">#REF!</definedName>
    <definedName name="postotak" localSheetId="8">#REF!</definedName>
    <definedName name="postotak" localSheetId="7">#REF!</definedName>
    <definedName name="postotak" localSheetId="2">#REF!</definedName>
    <definedName name="postotak" localSheetId="1">#REF!</definedName>
    <definedName name="postotak" localSheetId="5">#REF!</definedName>
    <definedName name="postotak" localSheetId="10">#REF!</definedName>
    <definedName name="postotak" localSheetId="3">#REF!</definedName>
    <definedName name="postotak" localSheetId="6">#REF!</definedName>
    <definedName name="postotak">#REF!</definedName>
    <definedName name="postotak1" localSheetId="2">#REF!</definedName>
    <definedName name="postotak1" localSheetId="10">#REF!</definedName>
    <definedName name="postotak1">#REF!</definedName>
    <definedName name="postotek" localSheetId="2">#REF!</definedName>
    <definedName name="postotek" localSheetId="10">#REF!</definedName>
    <definedName name="postotek">#REF!</definedName>
    <definedName name="RAST" localSheetId="4">[2]Oprema!#REF!</definedName>
    <definedName name="RAST" localSheetId="8">[2]Oprema!#REF!</definedName>
    <definedName name="RAST" localSheetId="7">[2]Oprema!#REF!</definedName>
    <definedName name="RAST" localSheetId="2">[2]Oprema!#REF!</definedName>
    <definedName name="RAST" localSheetId="1">[2]Oprema!#REF!</definedName>
    <definedName name="RAST" localSheetId="5">[2]Oprema!#REF!</definedName>
    <definedName name="RAST" localSheetId="10">[2]Oprema!#REF!</definedName>
    <definedName name="RAST" localSheetId="3">[2]Oprema!#REF!</definedName>
    <definedName name="RAST" localSheetId="6">[2]Oprema!#REF!</definedName>
    <definedName name="RAST">[2]Oprema!#REF!</definedName>
    <definedName name="rast1" localSheetId="2">[2]Oprema!#REF!</definedName>
    <definedName name="rast1" localSheetId="10">[2]Oprema!#REF!</definedName>
    <definedName name="rast1">[2]Oprema!#REF!</definedName>
    <definedName name="REW">#REF!</definedName>
    <definedName name="RTZ">#REF!</definedName>
    <definedName name="SDF" localSheetId="4">#REF!</definedName>
    <definedName name="SDF" localSheetId="8">#REF!</definedName>
    <definedName name="SDF" localSheetId="7">#REF!</definedName>
    <definedName name="SDF" localSheetId="2">#REF!</definedName>
    <definedName name="SDF" localSheetId="1">#REF!</definedName>
    <definedName name="SDF" localSheetId="5">#REF!</definedName>
    <definedName name="SDF" localSheetId="10">#REF!</definedName>
    <definedName name="SDF" localSheetId="3">#REF!</definedName>
    <definedName name="SDF" localSheetId="6">#REF!</definedName>
    <definedName name="SDF">#REF!</definedName>
    <definedName name="sdf_1" localSheetId="2">#REF!</definedName>
    <definedName name="sdf_1" localSheetId="10">#REF!</definedName>
    <definedName name="sdf_1">#REF!</definedName>
    <definedName name="sdf_3" localSheetId="2">#REF!</definedName>
    <definedName name="sdf_3" localSheetId="10">#REF!</definedName>
    <definedName name="sdf_3">#REF!</definedName>
    <definedName name="SGT">#REF!</definedName>
    <definedName name="staklo" localSheetId="4">#REF!</definedName>
    <definedName name="staklo" localSheetId="8">#REF!</definedName>
    <definedName name="staklo" localSheetId="7">#REF!</definedName>
    <definedName name="staklo" localSheetId="2">#REF!</definedName>
    <definedName name="staklo" localSheetId="1">#REF!</definedName>
    <definedName name="staklo" localSheetId="5">#REF!</definedName>
    <definedName name="staklo" localSheetId="10">#REF!</definedName>
    <definedName name="staklo" localSheetId="3">#REF!</definedName>
    <definedName name="staklo" localSheetId="6">#REF!</definedName>
    <definedName name="staklo">#REF!</definedName>
    <definedName name="staklo_1" localSheetId="2">#REF!</definedName>
    <definedName name="staklo_1" localSheetId="10">#REF!</definedName>
    <definedName name="staklo_1">#REF!</definedName>
    <definedName name="TAST" localSheetId="10">[2]Oprema!#REF!</definedName>
    <definedName name="TAST">[2]Oprema!#REF!</definedName>
    <definedName name="tec" localSheetId="4">#REF!</definedName>
    <definedName name="tec" localSheetId="8">#REF!</definedName>
    <definedName name="tec" localSheetId="7">#REF!</definedName>
    <definedName name="tec" localSheetId="2">#REF!</definedName>
    <definedName name="tec" localSheetId="1">#REF!</definedName>
    <definedName name="tec" localSheetId="5">#REF!</definedName>
    <definedName name="tec" localSheetId="10">#REF!</definedName>
    <definedName name="tec" localSheetId="3">#REF!</definedName>
    <definedName name="tec" localSheetId="6">#REF!</definedName>
    <definedName name="tec">#REF!</definedName>
    <definedName name="tec_1" localSheetId="2">#REF!</definedName>
    <definedName name="tec_1" localSheetId="10">#REF!</definedName>
    <definedName name="tec_1">#REF!</definedName>
    <definedName name="tecaj" localSheetId="2">#REF!</definedName>
    <definedName name="tecaj" localSheetId="10">#REF!</definedName>
    <definedName name="tecaj">#REF!</definedName>
    <definedName name="TEČAJ" localSheetId="2">#REF!</definedName>
    <definedName name="TEČAJ" localSheetId="10">#REF!</definedName>
    <definedName name="TEČAJ">#REF!</definedName>
    <definedName name="tečaj_1" localSheetId="2">#REF!</definedName>
    <definedName name="tečaj_1" localSheetId="10">#REF!</definedName>
    <definedName name="tečaj_1">#REF!</definedName>
    <definedName name="_xlnm.Print_Titles" localSheetId="12">'Strojna dela'!$3:$3</definedName>
    <definedName name="_xlnm.Print_Titles" localSheetId="11">'STROJNE_INSTAL_Zemeljska dela'!$14:$14</definedName>
    <definedName name="torzo" localSheetId="10">#REF!</definedName>
    <definedName name="torzo">#REF!</definedName>
    <definedName name="TR.UOZA" localSheetId="4">#REF!</definedName>
    <definedName name="TR.UOZA" localSheetId="8">#REF!</definedName>
    <definedName name="TR.UOZA" localSheetId="7">#REF!</definedName>
    <definedName name="TR.UOZA" localSheetId="2">#REF!</definedName>
    <definedName name="TR.UOZA" localSheetId="1">#REF!</definedName>
    <definedName name="TR.UOZA" localSheetId="5">#REF!</definedName>
    <definedName name="TR.UOZA" localSheetId="10">#REF!</definedName>
    <definedName name="TR.UOZA" localSheetId="3">#REF!</definedName>
    <definedName name="TR.UOZA" localSheetId="6">#REF!</definedName>
    <definedName name="TR.UOZA">#REF!</definedName>
    <definedName name="TR.UVOZA" localSheetId="4">#REF!</definedName>
    <definedName name="TR.UVOZA" localSheetId="8">#REF!</definedName>
    <definedName name="TR.UVOZA" localSheetId="7">#REF!</definedName>
    <definedName name="TR.UVOZA" localSheetId="2">#REF!</definedName>
    <definedName name="TR.UVOZA" localSheetId="1">#REF!</definedName>
    <definedName name="TR.UVOZA" localSheetId="5">#REF!</definedName>
    <definedName name="TR.UVOZA" localSheetId="10">#REF!</definedName>
    <definedName name="TR.UVOZA" localSheetId="3">#REF!</definedName>
    <definedName name="TR.UVOZA" localSheetId="6">#REF!</definedName>
    <definedName name="TR.UVOZA">#REF!</definedName>
    <definedName name="TR.voza" localSheetId="2">#REF!</definedName>
    <definedName name="TR.voza" localSheetId="10">#REF!</definedName>
    <definedName name="TR.voza">#REF!</definedName>
    <definedName name="tr_izvoza" localSheetId="2">#REF!</definedName>
    <definedName name="tr_izvoza" localSheetId="10">#REF!</definedName>
    <definedName name="tr_izvoza">#REF!</definedName>
    <definedName name="tr_uvota_1" localSheetId="2">#REF!</definedName>
    <definedName name="tr_uvota_1" localSheetId="10">#REF!</definedName>
    <definedName name="tr_uvota_1">#REF!</definedName>
    <definedName name="tr_uvoza" localSheetId="4">#REF!</definedName>
    <definedName name="tr_uvoza" localSheetId="8">#REF!</definedName>
    <definedName name="tr_uvoza" localSheetId="7">#REF!</definedName>
    <definedName name="tr_uvoza" localSheetId="2">#REF!</definedName>
    <definedName name="tr_uvoza" localSheetId="1">#REF!</definedName>
    <definedName name="tr_uvoza" localSheetId="5">#REF!</definedName>
    <definedName name="tr_uvoza" localSheetId="10">#REF!</definedName>
    <definedName name="tr_uvoza" localSheetId="3">#REF!</definedName>
    <definedName name="tr_uvoza" localSheetId="6">#REF!</definedName>
    <definedName name="tr_uvoza">#REF!</definedName>
    <definedName name="traf" localSheetId="10">#REF!</definedName>
    <definedName name="traf">#REF!</definedName>
    <definedName name="truv" localSheetId="2">#REF!</definedName>
    <definedName name="truv" localSheetId="10">#REF!</definedName>
    <definedName name="truv">#REF!</definedName>
    <definedName name="uzorec" localSheetId="10">#REF!</definedName>
    <definedName name="uzorec">#REF!</definedName>
    <definedName name="VCX">#REF!</definedName>
    <definedName name="vv">[3]Rekapitulacija!$D$40</definedName>
    <definedName name="zecaj_1" localSheetId="2">#REF!</definedName>
    <definedName name="zecaj_1" localSheetId="10">#REF!</definedName>
    <definedName name="zecaj_1">#REF!</definedName>
    <definedName name="zeraj1" localSheetId="2">#REF!</definedName>
    <definedName name="zeraj1" localSheetId="10">#REF!</definedName>
    <definedName name="zeraj1">#REF!</definedName>
    <definedName name="ZGH" localSheetId="10">#REF!</definedName>
    <definedName name="ZGH">#REF!</definedName>
    <definedName name="ZOR">#REF!</definedName>
    <definedName name="ZZZ">#REF!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3" i="162" l="1"/>
  <c r="F9" i="162"/>
  <c r="F44" i="162" s="1"/>
  <c r="F33" i="3"/>
  <c r="F35" i="3" s="1"/>
  <c r="F24" i="3"/>
  <c r="G59" i="159"/>
  <c r="G17" i="161"/>
  <c r="G10" i="161" l="1"/>
  <c r="F25" i="155"/>
  <c r="F7" i="162" l="1"/>
  <c r="F23" i="162"/>
  <c r="F21" i="162"/>
  <c r="F20" i="162"/>
  <c r="F19" i="162"/>
  <c r="F18" i="162"/>
  <c r="F15" i="162"/>
  <c r="F14" i="162"/>
  <c r="F13" i="162"/>
  <c r="F12" i="162"/>
  <c r="F6" i="162"/>
  <c r="F5" i="162"/>
  <c r="G14" i="161"/>
  <c r="C16" i="161" s="1"/>
  <c r="G16" i="161" s="1"/>
  <c r="G12" i="161"/>
  <c r="G8" i="161"/>
  <c r="G6" i="161"/>
  <c r="G4" i="161"/>
  <c r="G16" i="160"/>
  <c r="G14" i="160"/>
  <c r="G12" i="160"/>
  <c r="G10" i="160"/>
  <c r="G8" i="160"/>
  <c r="G6" i="160"/>
  <c r="G4" i="160"/>
  <c r="G55" i="159"/>
  <c r="G53" i="159"/>
  <c r="G51" i="159"/>
  <c r="G49" i="159"/>
  <c r="G47" i="159"/>
  <c r="C57" i="159" s="1"/>
  <c r="G57" i="159" s="1"/>
  <c r="G45" i="159"/>
  <c r="G43" i="159"/>
  <c r="G41" i="159"/>
  <c r="G39" i="159"/>
  <c r="G37" i="159"/>
  <c r="G35" i="159"/>
  <c r="G33" i="159"/>
  <c r="G31" i="159"/>
  <c r="G29" i="159"/>
  <c r="G27" i="159"/>
  <c r="G25" i="159"/>
  <c r="G23" i="159"/>
  <c r="G21" i="159"/>
  <c r="G19" i="159"/>
  <c r="G17" i="159"/>
  <c r="G15" i="159"/>
  <c r="D8" i="162" l="1"/>
  <c r="F8" i="162" s="1"/>
  <c r="D32" i="162"/>
  <c r="F33" i="162"/>
  <c r="F34" i="162" s="1"/>
  <c r="F45" i="162" s="1"/>
  <c r="F32" i="162"/>
  <c r="C18" i="160"/>
  <c r="G18" i="160" s="1"/>
  <c r="F8" i="29"/>
  <c r="F10" i="27"/>
  <c r="F46" i="162" l="1"/>
  <c r="F41" i="3" s="1"/>
  <c r="F43" i="3" s="1"/>
  <c r="F45" i="3" s="1"/>
  <c r="C20" i="160"/>
  <c r="G20" i="160" s="1"/>
  <c r="E45" i="162"/>
  <c r="E44" i="162"/>
  <c r="G8" i="159"/>
  <c r="G4" i="159"/>
  <c r="A17" i="159"/>
  <c r="A31" i="159" s="1"/>
  <c r="F47" i="3" l="1"/>
  <c r="F49" i="3" s="1"/>
  <c r="G21" i="160"/>
  <c r="G6" i="159" s="1"/>
  <c r="G10" i="159" s="1"/>
  <c r="F39" i="3" s="1"/>
  <c r="E46" i="162"/>
  <c r="F25" i="156"/>
  <c r="A8" i="29"/>
  <c r="A10" i="29" s="1"/>
  <c r="A12" i="29" s="1"/>
  <c r="A14" i="29" s="1"/>
  <c r="A16" i="29" s="1"/>
  <c r="F10" i="29"/>
  <c r="F16" i="29"/>
  <c r="F14" i="29"/>
  <c r="F29" i="155"/>
  <c r="F31" i="155"/>
  <c r="F10" i="158" l="1"/>
  <c r="F43" i="25"/>
  <c r="F41" i="25"/>
  <c r="F14" i="158"/>
  <c r="F12" i="158"/>
  <c r="F8" i="158"/>
  <c r="A8" i="158"/>
  <c r="A10" i="158" s="1"/>
  <c r="A12" i="158" s="1"/>
  <c r="A14" i="158" s="1"/>
  <c r="F2" i="156"/>
  <c r="F8" i="156"/>
  <c r="A10" i="156"/>
  <c r="F11" i="156"/>
  <c r="F12" i="156"/>
  <c r="F13" i="156"/>
  <c r="A15" i="156"/>
  <c r="A17" i="156" s="1"/>
  <c r="A21" i="156" s="1"/>
  <c r="A23" i="156" s="1"/>
  <c r="A25" i="156" s="1"/>
  <c r="A27" i="156" s="1"/>
  <c r="F15" i="156"/>
  <c r="F18" i="156"/>
  <c r="F19" i="156"/>
  <c r="F21" i="156"/>
  <c r="F23" i="156"/>
  <c r="F27" i="156"/>
  <c r="F29" i="156" l="1"/>
  <c r="F16" i="158"/>
  <c r="F31" i="3" s="1"/>
  <c r="F30" i="3" l="1"/>
  <c r="F24" i="25" l="1"/>
  <c r="F24" i="24" l="1"/>
  <c r="F39" i="26"/>
  <c r="F12" i="29"/>
  <c r="F19" i="28"/>
  <c r="F17" i="28"/>
  <c r="F9" i="28"/>
  <c r="F44" i="24"/>
  <c r="F42" i="24"/>
  <c r="F46" i="24"/>
  <c r="F47" i="24"/>
  <c r="F37" i="26"/>
  <c r="F8" i="27"/>
  <c r="F7" i="27"/>
  <c r="A6" i="27"/>
  <c r="A10" i="27" s="1"/>
  <c r="A12" i="27" s="1"/>
  <c r="F14" i="27"/>
  <c r="F12" i="27"/>
  <c r="F26" i="26"/>
  <c r="D35" i="26"/>
  <c r="D34" i="26"/>
  <c r="F32" i="25"/>
  <c r="F33" i="25"/>
  <c r="F28" i="26"/>
  <c r="F20" i="26"/>
  <c r="F18" i="26"/>
  <c r="F16" i="26"/>
  <c r="A18" i="26"/>
  <c r="A20" i="26" s="1"/>
  <c r="A22" i="26" s="1"/>
  <c r="A24" i="26" s="1"/>
  <c r="A26" i="26" s="1"/>
  <c r="A28" i="26" s="1"/>
  <c r="F16" i="25"/>
  <c r="F20" i="25"/>
  <c r="F18" i="25"/>
  <c r="D28" i="25"/>
  <c r="D22" i="25"/>
  <c r="F22" i="25" s="1"/>
  <c r="F35" i="155"/>
  <c r="F33" i="155"/>
  <c r="F27" i="155"/>
  <c r="A19" i="155"/>
  <c r="F23" i="155"/>
  <c r="F21" i="155"/>
  <c r="F19" i="155"/>
  <c r="F17" i="155"/>
  <c r="F51" i="24"/>
  <c r="F28" i="24"/>
  <c r="F32" i="154"/>
  <c r="F30" i="154"/>
  <c r="F16" i="27" l="1"/>
  <c r="F37" i="155"/>
  <c r="F18" i="3" s="1"/>
  <c r="A21" i="155"/>
  <c r="A23" i="155" s="1"/>
  <c r="A25" i="155" s="1"/>
  <c r="A27" i="155" s="1"/>
  <c r="F22" i="154"/>
  <c r="A16" i="154"/>
  <c r="A18" i="154" s="1"/>
  <c r="A20" i="154" s="1"/>
  <c r="A22" i="154" s="1"/>
  <c r="A24" i="154" s="1"/>
  <c r="A26" i="154" s="1"/>
  <c r="F14" i="154"/>
  <c r="F13" i="154"/>
  <c r="F39" i="154"/>
  <c r="F38" i="154"/>
  <c r="F37" i="154"/>
  <c r="F35" i="154"/>
  <c r="F28" i="154"/>
  <c r="F24" i="154"/>
  <c r="F20" i="154"/>
  <c r="F18" i="154"/>
  <c r="F16" i="154"/>
  <c r="A29" i="155" l="1"/>
  <c r="A31" i="155" s="1"/>
  <c r="A33" i="155" s="1"/>
  <c r="A35" i="155" s="1"/>
  <c r="A28" i="154"/>
  <c r="A30" i="154" s="1"/>
  <c r="A32" i="154" s="1"/>
  <c r="A34" i="154" s="1"/>
  <c r="F38" i="24"/>
  <c r="F35" i="26"/>
  <c r="F34" i="26"/>
  <c r="F32" i="26"/>
  <c r="F30" i="26"/>
  <c r="F35" i="25"/>
  <c r="F26" i="25"/>
  <c r="A14" i="27"/>
  <c r="F26" i="154" l="1"/>
  <c r="F36" i="154"/>
  <c r="F41" i="154" l="1"/>
  <c r="F17" i="3"/>
  <c r="F13" i="28" l="1"/>
  <c r="F22" i="3" l="1"/>
  <c r="F15" i="28" l="1"/>
  <c r="F6" i="29" l="1"/>
  <c r="F18" i="29" s="1"/>
  <c r="F11" i="28"/>
  <c r="F7" i="28"/>
  <c r="A7" i="28"/>
  <c r="F43" i="26"/>
  <c r="F41" i="26"/>
  <c r="F24" i="26"/>
  <c r="F22" i="26"/>
  <c r="F45" i="25"/>
  <c r="F39" i="25"/>
  <c r="F37" i="25"/>
  <c r="F30" i="25"/>
  <c r="F28" i="25"/>
  <c r="F14" i="25"/>
  <c r="F12" i="25"/>
  <c r="A12" i="25"/>
  <c r="A14" i="25" s="1"/>
  <c r="F10" i="25"/>
  <c r="F49" i="24"/>
  <c r="F40" i="24"/>
  <c r="F36" i="24"/>
  <c r="F34" i="24"/>
  <c r="F32" i="24"/>
  <c r="F30" i="24"/>
  <c r="F26" i="24"/>
  <c r="F22" i="24"/>
  <c r="F20" i="24"/>
  <c r="A20" i="24"/>
  <c r="A22" i="24" s="1"/>
  <c r="A24" i="24" s="1"/>
  <c r="A26" i="24" s="1"/>
  <c r="A28" i="24" s="1"/>
  <c r="A30" i="24" s="1"/>
  <c r="F18" i="24"/>
  <c r="F53" i="24" l="1"/>
  <c r="F45" i="26"/>
  <c r="F47" i="25"/>
  <c r="F21" i="28"/>
  <c r="A30" i="26"/>
  <c r="A32" i="26" s="1"/>
  <c r="A34" i="26" s="1"/>
  <c r="A16" i="25"/>
  <c r="A32" i="24"/>
  <c r="A34" i="24" s="1"/>
  <c r="A36" i="24" s="1"/>
  <c r="A38" i="24" s="1"/>
  <c r="A40" i="24" s="1"/>
  <c r="A9" i="28"/>
  <c r="A42" i="24" l="1"/>
  <c r="A44" i="24" s="1"/>
  <c r="A46" i="24" s="1"/>
  <c r="A49" i="24" s="1"/>
  <c r="A51" i="24" s="1"/>
  <c r="A18" i="25"/>
  <c r="A20" i="25" s="1"/>
  <c r="A22" i="25" s="1"/>
  <c r="A24" i="25" s="1"/>
  <c r="A26" i="25" s="1"/>
  <c r="A28" i="25" s="1"/>
  <c r="A30" i="25" s="1"/>
  <c r="A32" i="25" s="1"/>
  <c r="A37" i="26"/>
  <c r="A39" i="26" s="1"/>
  <c r="A41" i="26" s="1"/>
  <c r="A43" i="26" s="1"/>
  <c r="A11" i="28"/>
  <c r="A13" i="28" s="1"/>
  <c r="A15" i="28" s="1"/>
  <c r="A17" i="28" s="1"/>
  <c r="A19" i="28" s="1"/>
  <c r="F19" i="3"/>
  <c r="F29" i="3"/>
  <c r="F28" i="3"/>
  <c r="F21" i="3"/>
  <c r="F20" i="3"/>
  <c r="A35" i="25" l="1"/>
  <c r="A37" i="25" s="1"/>
  <c r="A39" i="25" s="1"/>
  <c r="A41" i="25" l="1"/>
  <c r="A43" i="25" s="1"/>
  <c r="A45" i="25" s="1"/>
</calcChain>
</file>

<file path=xl/sharedStrings.xml><?xml version="1.0" encoding="utf-8"?>
<sst xmlns="http://schemas.openxmlformats.org/spreadsheetml/2006/main" count="632" uniqueCount="327">
  <si>
    <t>faza:</t>
  </si>
  <si>
    <t>objekt:</t>
  </si>
  <si>
    <t xml:space="preserve">količina </t>
  </si>
  <si>
    <t>znesek</t>
  </si>
  <si>
    <t>e. m.</t>
  </si>
  <si>
    <t xml:space="preserve">REKAPITULACIJA </t>
  </si>
  <si>
    <t>EUR</t>
  </si>
  <si>
    <t>m1</t>
  </si>
  <si>
    <t>cena €/enoto</t>
  </si>
  <si>
    <t>m3</t>
  </si>
  <si>
    <t>m2</t>
  </si>
  <si>
    <t>ZEMELJSKA DELA</t>
  </si>
  <si>
    <t>*</t>
  </si>
  <si>
    <t>I.</t>
  </si>
  <si>
    <t>odgovorni vodja proj.:</t>
  </si>
  <si>
    <t>odgovorni projektant:</t>
  </si>
  <si>
    <t>št. projekta:</t>
  </si>
  <si>
    <t>št. načrta:</t>
  </si>
  <si>
    <t>kg</t>
  </si>
  <si>
    <t>B.</t>
  </si>
  <si>
    <t>BETONSKA DELA</t>
  </si>
  <si>
    <t>SKUPAJ BETONSKA DELA</t>
  </si>
  <si>
    <t>D.</t>
  </si>
  <si>
    <t>TESARSKA DELA</t>
  </si>
  <si>
    <t>SKUPAJ TESARSKA DELA</t>
  </si>
  <si>
    <t>E.</t>
  </si>
  <si>
    <t>ZIDARSKA DELA</t>
  </si>
  <si>
    <t>SKUPAJ ZIDARSKA DELA</t>
  </si>
  <si>
    <t>kos</t>
  </si>
  <si>
    <t>A.</t>
  </si>
  <si>
    <t>C.</t>
  </si>
  <si>
    <t>II.</t>
  </si>
  <si>
    <t>GRADBENA DELA</t>
  </si>
  <si>
    <t>KLJUČAVNIČARSKA DELA</t>
  </si>
  <si>
    <t>GRADBENA DELA SKUPAJ:</t>
  </si>
  <si>
    <t>SKUPAJ KLJUČAVNIČARSKA DELA</t>
  </si>
  <si>
    <t>PZI</t>
  </si>
  <si>
    <t>Geodetski posnetek in vris v kataster ter izdelava geodetskega načrta izvedenega stanja</t>
  </si>
  <si>
    <r>
      <t>OPOMBA:</t>
    </r>
    <r>
      <rPr>
        <sz val="11"/>
        <rFont val="Arial CE"/>
        <family val="2"/>
        <charset val="238"/>
      </rPr>
      <t xml:space="preserve"> PRI VSEH IZDELKIH ZAJETI IZDELAVO, DOBAVO IN MONTAŽO TER EV. VZIDAVO, VSE POTREBNO OKOVJE IN TESNILA! VSE MERE, KOLIČINE IN OBDELAVE </t>
    </r>
    <r>
      <rPr>
        <b/>
        <sz val="11"/>
        <rFont val="Arial CE"/>
        <family val="2"/>
        <charset val="238"/>
      </rPr>
      <t>KONTROLIRATI</t>
    </r>
    <r>
      <rPr>
        <sz val="11"/>
        <rFont val="Arial CE"/>
        <family val="2"/>
        <charset val="238"/>
      </rPr>
      <t xml:space="preserve"> PO ZADNJIH VELJAVNIH NAČRTIH, </t>
    </r>
    <r>
      <rPr>
        <b/>
        <sz val="11"/>
        <rFont val="Arial CE"/>
        <family val="2"/>
        <charset val="238"/>
      </rPr>
      <t>DETAJLIH</t>
    </r>
    <r>
      <rPr>
        <sz val="11"/>
        <rFont val="Arial CE"/>
        <family val="2"/>
        <charset val="238"/>
      </rPr>
      <t xml:space="preserve"> IN </t>
    </r>
    <r>
      <rPr>
        <b/>
        <sz val="11"/>
        <rFont val="Arial CE"/>
        <family val="2"/>
        <charset val="238"/>
      </rPr>
      <t>SHEMAH PZI</t>
    </r>
    <r>
      <rPr>
        <sz val="11"/>
        <rFont val="Arial CE"/>
        <family val="2"/>
        <charset val="238"/>
      </rPr>
      <t xml:space="preserve">, KI SO </t>
    </r>
    <r>
      <rPr>
        <b/>
        <sz val="11"/>
        <rFont val="Arial CE"/>
        <family val="2"/>
        <charset val="238"/>
      </rPr>
      <t>OBVEZNI SESTAVNI DEL</t>
    </r>
    <r>
      <rPr>
        <sz val="11"/>
        <rFont val="Arial CE"/>
        <family val="2"/>
        <charset val="238"/>
      </rPr>
      <t xml:space="preserve"> TEGA POPISA, OZ. </t>
    </r>
    <r>
      <rPr>
        <b/>
        <sz val="11"/>
        <rFont val="Arial CE"/>
        <family val="2"/>
        <charset val="238"/>
      </rPr>
      <t>NA OBJEKTU</t>
    </r>
    <r>
      <rPr>
        <sz val="11"/>
        <rFont val="Arial CE"/>
        <family val="2"/>
        <charset val="238"/>
      </rPr>
      <t xml:space="preserve">!      </t>
    </r>
  </si>
  <si>
    <t>Pomembno je, da temelji oz. temeljna plošča na celotnem tlorisu nalegajo na homogena kompaktna tla. V primeru nehomogenih tal, katera se nahajajo na območju obravnave, je le-te potrebno v celoti odstraniti in izboljšati. Izboljšava tal se lahko naredi z izvedbo tampona ali pustega betona.</t>
  </si>
  <si>
    <r>
      <t>OPOMBA:</t>
    </r>
    <r>
      <rPr>
        <sz val="10"/>
        <rFont val="Arial"/>
        <family val="2"/>
        <charset val="238"/>
      </rPr>
      <t xml:space="preserve"> PRI VSEH DELIH UPOŠTEVATI AKTUALNE PREDPISE O VARNOSTI PRI DELU! </t>
    </r>
  </si>
  <si>
    <r>
      <t>OPOMBA:</t>
    </r>
    <r>
      <rPr>
        <sz val="10"/>
        <rFont val="Arial"/>
        <family val="2"/>
        <charset val="238"/>
      </rPr>
      <t xml:space="preserve"> POSKRBETI JE TREBA ZA VARNOST LJUDI IN OBJEKTOV V BLIŽNJI OKOLICI! MED IZVAJANJEM IZKOPOV.                 </t>
    </r>
  </si>
  <si>
    <r>
      <t>OPOMBA:</t>
    </r>
    <r>
      <rPr>
        <sz val="10"/>
        <rFont val="Arial"/>
        <family val="2"/>
        <charset val="238"/>
      </rPr>
      <t xml:space="preserve">OBRAČUN VSEH ZEMELJSKIH DEL SE OPRAVI PO KOLIČINAH V RAŠČENEM OZIROMA UTRJENEM STANJU IN SE FAKTOR ZAČASNEGA POVEČANJA VOLUMNA ZEMELJSKIH MAS NE UPOŠTEVA               </t>
    </r>
  </si>
  <si>
    <r>
      <t>OPOMBA:</t>
    </r>
    <r>
      <rPr>
        <sz val="10"/>
        <rFont val="Arial"/>
        <family val="2"/>
        <charset val="238"/>
      </rPr>
      <t xml:space="preserve">OBRAČUN SE IZVEDE NA PODLAGI PROFILOV, POSNETIH PRED IN PO IZKOPAVANJU      </t>
    </r>
  </si>
  <si>
    <t xml:space="preserve">Pri izgradnji naj se zagotovi geomehanski nadzor, ki potrdi določila zapisana v elaboratu GEOLOŠKO, GEOTEHNIČNEGA POROČILA in jih ustrezno dopolni z dopisom v gradbeni dnevnik glede na okoliščine, ki lahko nastanejo med gradnjo. Temeljna tla mora prevzeti geomehanik-nadzor, vse eventualne spremembe, pa je potrebno izvršiti v soglasju s projektantom.           </t>
  </si>
  <si>
    <t>ur</t>
  </si>
  <si>
    <t>ZEMELJSKA DELA SKUPAJ</t>
  </si>
  <si>
    <r>
      <t xml:space="preserve">OPOMBA: </t>
    </r>
    <r>
      <rPr>
        <sz val="10"/>
        <rFont val="Arial"/>
        <family val="2"/>
        <charset val="238"/>
      </rPr>
      <t xml:space="preserve">PRI VSEH DELIH ZAJETI IZDELAVO, DOBAVO IN MONTAŽO, VSE MERE, KOLIČINE IN OBDELAVE KONTROLIRATI PO ZADNJIH VELJAVNIH NAČRTIH, DETAJLIH IN </t>
    </r>
    <r>
      <rPr>
        <b/>
        <sz val="10"/>
        <rFont val="Arial"/>
        <family val="2"/>
        <charset val="238"/>
      </rPr>
      <t>SHEMAH PZI</t>
    </r>
    <r>
      <rPr>
        <sz val="10"/>
        <rFont val="Arial"/>
        <family val="2"/>
        <charset val="238"/>
      </rPr>
      <t xml:space="preserve"> OZ. NA OBJEKTU!          </t>
    </r>
  </si>
  <si>
    <t>kompet</t>
  </si>
  <si>
    <t>SKUPAJ GRADBENA DELA (z DDV)</t>
  </si>
  <si>
    <t>OBRTNIŠKA  DELA</t>
  </si>
  <si>
    <t>OBRTNIŠKA DELA SKUPAJ:</t>
  </si>
  <si>
    <t>GRADBENA IN OBRTNIŠKA DELA SKUPAJ:</t>
  </si>
  <si>
    <t>SKUPAJ KANALIZACIJA</t>
  </si>
  <si>
    <t>KANALIZACIJA</t>
  </si>
  <si>
    <t>količina</t>
  </si>
  <si>
    <t>investitor:</t>
  </si>
  <si>
    <t>Izdelava lesenih škatel razvite površine do 0,20 m2 za odprtine v armirano betonskih konstrukcijah temeljev, sten in plošč</t>
  </si>
  <si>
    <t xml:space="preserve">Izdelava lesenih škatel razvite površine 0,20-0,4 m2 za odprtine v AB konstrukcijah </t>
  </si>
  <si>
    <r>
      <t>OPOMBA:</t>
    </r>
    <r>
      <rPr>
        <sz val="10"/>
        <rFont val="Arial CE"/>
        <family val="2"/>
        <charset val="238"/>
      </rPr>
      <t xml:space="preserve"> PRI VSEH RUŠITVAH UPOŠTEVATI AKTUALNE PREDPISE O VARNOSTI PRI DELU! </t>
    </r>
  </si>
  <si>
    <t>t</t>
  </si>
  <si>
    <r>
      <rPr>
        <b/>
        <sz val="10"/>
        <rFont val="Arial"/>
        <family val="2"/>
        <charset val="238"/>
      </rPr>
      <t>OPOMBA:</t>
    </r>
    <r>
      <rPr>
        <sz val="10"/>
        <rFont val="Arial"/>
        <family val="2"/>
        <charset val="238"/>
      </rPr>
      <t xml:space="preserve"> VSA NASUTJA PODLOŽNI IN ARMIRANI BETONI PRI OPISIH TLAKOV SO UPOŠTEVANI PRI ZEMELJSKIH IN BETONSKIH DELIH!</t>
    </r>
  </si>
  <si>
    <r>
      <t>OPOMBA:</t>
    </r>
    <r>
      <rPr>
        <sz val="10"/>
        <rFont val="Arial"/>
        <family val="2"/>
        <charset val="238"/>
      </rPr>
      <t xml:space="preserve"> PRI VSEH IZDELKIH ZAJETI IZDELAVO, DOBAVO IN MONTAŽO TER EV. VZIDAVO, VSE POTREBNO OKOVJE IN TESNILA! VSE MERE, KOLIČINE IN OBDELAVE </t>
    </r>
    <r>
      <rPr>
        <b/>
        <sz val="10"/>
        <rFont val="Arial"/>
        <family val="2"/>
        <charset val="238"/>
      </rPr>
      <t>KONTROLIRATI</t>
    </r>
    <r>
      <rPr>
        <sz val="10"/>
        <rFont val="Arial"/>
        <family val="2"/>
        <charset val="238"/>
      </rPr>
      <t xml:space="preserve"> PO ZADNJIH VELJAVNIH NAČRTIH, </t>
    </r>
    <r>
      <rPr>
        <b/>
        <sz val="10"/>
        <rFont val="Arial"/>
        <family val="2"/>
        <charset val="238"/>
      </rPr>
      <t>DETAJLIH</t>
    </r>
    <r>
      <rPr>
        <sz val="10"/>
        <rFont val="Arial"/>
        <family val="2"/>
        <charset val="238"/>
      </rPr>
      <t xml:space="preserve"> IN </t>
    </r>
    <r>
      <rPr>
        <b/>
        <sz val="10"/>
        <rFont val="Arial"/>
        <family val="2"/>
        <charset val="238"/>
      </rPr>
      <t>SHEMAH PZI</t>
    </r>
    <r>
      <rPr>
        <sz val="10"/>
        <rFont val="Arial"/>
        <family val="2"/>
        <charset val="238"/>
      </rPr>
      <t xml:space="preserve">, KI SO </t>
    </r>
    <r>
      <rPr>
        <b/>
        <sz val="10"/>
        <rFont val="Arial"/>
        <family val="2"/>
        <charset val="238"/>
      </rPr>
      <t>OBVEZNI SESTAVNI DEL</t>
    </r>
    <r>
      <rPr>
        <sz val="10"/>
        <rFont val="Arial"/>
        <family val="2"/>
        <charset val="238"/>
      </rPr>
      <t xml:space="preserve"> TEGA POPISA, OZ. </t>
    </r>
    <r>
      <rPr>
        <b/>
        <sz val="10"/>
        <rFont val="Arial"/>
        <family val="2"/>
        <charset val="238"/>
      </rPr>
      <t>NA OBJEKTU</t>
    </r>
    <r>
      <rPr>
        <sz val="10"/>
        <rFont val="Arial"/>
        <family val="2"/>
        <charset val="238"/>
      </rPr>
      <t xml:space="preserve">! 
Opeka zidov je kvalitete fb = 15 MPa in malte, zidana z apnenocementno malto trdnosti fm = 10 MPa
v horizontalnih in vertikalnih spojnicah.     </t>
    </r>
  </si>
  <si>
    <t>Dobava, rezanje, polaganje in vezanje armaturnih varjenih mrež S500.</t>
  </si>
  <si>
    <t>Dobava, montaža in demontaža dvostranskega opaža pasovnih temeljev, temeljnih pet z opažnimi elementi in opažnimi deskami, s prenosom materiala do mesta vgraditve, opaženjem, razopaženjem, čiščenjem lesa in vsemi pomožnimi deli.</t>
  </si>
  <si>
    <t xml:space="preserve">Ročni izkop, pomoč stroju v zemljini III. Ktg. </t>
  </si>
  <si>
    <t>Odvoz izkopanega materiala na trajno deponijo v skladu zuredbo za odlaganje zemljine z nakladanjem na transportno sredstvo, odvozom do 10 km ter plačilom takse za deponiranje materiala; mere in obračun po volumnu v raščenem stanju !! Če se bo matrial deponiral na gradbiščni deponiji in uporabil za zasipe, odloči nadzor-geolog.</t>
  </si>
  <si>
    <t>Geodetska uradna zakoličba. Zakoličba celotne površine objekta, z zavarovanjem profilov.</t>
  </si>
  <si>
    <t>Postavitev in zavarovanje prečnih profilov ter določitev nivoja za merjenje globine izkopa za objekt.</t>
  </si>
  <si>
    <t>Izdelava elaborata varstva pri delu na gradbišču - elaborat izdela pooblaščena oseba</t>
  </si>
  <si>
    <t>Dobava in postavitev table za čas gradnje, za označitev gradbišča, skladno z veljavnim Pravilnikom o označitvi gradbišča ter odstranitev označevalne table po končanih delih.</t>
  </si>
  <si>
    <t>Pripravljalna dela</t>
  </si>
  <si>
    <t>KPL</t>
  </si>
  <si>
    <t>Zakoličba vseh obstoječih podzemnih komunalnih vodov (pred izvedbo rušitvenih del) z označitvijo le-teh na terenu.</t>
  </si>
  <si>
    <t>Nakladanje ruševin na kamion s sortiranjem odpadnega gradbenega materiala in odvozom v obrat za predelavo gradbenih odpadkov z vsemi stroški prevzema odpadkov/ruševin oz. v trajno deponijo z vsemi stroški stalne deponije.</t>
  </si>
  <si>
    <t xml:space="preserve">strojno nakladanje ruševin na kamion - beton in arm.beton in odvoz v predelavo oz. stalno deponijo
</t>
  </si>
  <si>
    <t xml:space="preserve">stroški sprejema ruševin - beton in arm.beton (iz predhodne postavke) v obrat za predelavo oz. stroški stalne deponije
</t>
  </si>
  <si>
    <t>POKOPALIŠČE</t>
  </si>
  <si>
    <t>Smlednik</t>
  </si>
  <si>
    <r>
      <t xml:space="preserve">OPOMBA:
</t>
    </r>
    <r>
      <rPr>
        <sz val="10"/>
        <rFont val="Arial CE"/>
        <family val="2"/>
        <charset val="238"/>
      </rPr>
      <t xml:space="preserve">TRANSPORT RUŠEVIN V STALNO PREDPISANO DEPONIJO S PLAČILOM PRISTOJBIN (V SKLADU Z UREDBO O RAVNANJU Z ODPADKI, KI NASTANEJO PRI GRADBENIH DELIH) JE ZAJET POSEBEJ! Izvajalec sam izbere primerne lokacije deponij in v cenah upošteva vse stroške deponiranja in transporta. Investitor zavezuje izvajalca - prevzemnika del, da le-ta gradbene odpadke odda pooblaščenemu zbiralcu gradbenih odpadkov (ki ima za svoje dejavnost ustrezno dovoljenje Ministrstva pristojnega za okolje in je ustrezno registriran), kar mora biti razvidno iz dokazil o naročilu prevzema gradbenih odpadkov in pravilno izpolnjenih evidenčnih listih, ki jih mora izvajalec predložiti pooblaščenemu nadzoru investitorja.                                                                                                </t>
    </r>
  </si>
  <si>
    <t>PRIPRAVLJALNA RUŠITVENA DELA IN ČIŠČENJE TERENA</t>
  </si>
  <si>
    <t xml:space="preserve">Priklop vode in elektrike za gradbišče na jašek in el. omarico. </t>
  </si>
  <si>
    <t>Delno rušenje obstoječe betonske ograje</t>
  </si>
  <si>
    <t>Odstranjevanje zelenja, grmovja in manših dreves, premer debla do 10 cm ter odstranitev vej na gosto porasli gozdni površini</t>
  </si>
  <si>
    <t>Posek in odstranitev dreves premera na 11 cm ter odstranitev vej na gosto porasli gozdni površini</t>
  </si>
  <si>
    <t>nakladanje odpadnega lesenega materiala (grmičevje in drevesne veje) in odvoz v javno deponijo.</t>
  </si>
  <si>
    <t>stroški sprejema odpadnega lesenega materiala,  grmičevje in drevesne veje (iz predhodne postavke) v obrat za predelavo oz. stroški stalne deponije.</t>
  </si>
  <si>
    <t>Pregled in izdelava posnetka - dokumentacije obstoječega stanja objekta,  kapela-mrliška vežica, betonski zid-ograja, s katero se ugotovijo obstoječe poškodbe in dejansko stanje objekta pred pričetkom gradnje.
Po potrebi, določi statik.</t>
  </si>
  <si>
    <t>Spremljanje med izvajanjem del in končni pregled po končanih delih ter ugotovitev stanja obstoječega objekta, s katerim se dokumentirano ugotovi morebitno novonastale poškodbe oz. dejansko stanje objekta,  kapela-mrliška vežica, betonski zid-ograja po končani gradnji.
Po potrebi, določi statik.</t>
  </si>
  <si>
    <t>nakladanje drevesnih debel, sortirano po vrsti dreves z odvozom do žage (kupca).
OPOMBA:
LES SE ODPRODA V KORIST INVESTITORJA.</t>
  </si>
  <si>
    <t>SKUPAJ PRIPRAVLJALNA RUŠITVENA DELA IN ČIŠČENJE TERENA</t>
  </si>
  <si>
    <t>Zakoličba parcele objekta v gozdu s površino do 2200 m2 za izvedbo poseka</t>
  </si>
  <si>
    <t>Strojni izkop drevesnih panjev z odstranjevanjem korenin v debelini 11 do 60 cm z nakladanjem na prevozno sredstvo</t>
  </si>
  <si>
    <t>Planiranje dna gradbene jame v točnosti ± 2 cm z utrjevanjem MPP 92% Ev2 = 20 Mpa,  pred izvajanjem temeljenja.</t>
  </si>
  <si>
    <t xml:space="preserve">Pri izveedbi naj se zagotovi geomehanski nadzor, ki potrdi določila zapisana v elaboratu GEOLOŠKO, GEOTEHNIČNEGA POROČILA in jih ustrezno dopolni z dopisom v gradbeni dnevnik glede na okoliščine, ki lahko nastanejo med gradnjo. Temeljna tla mora prevzeti geomehanik-nadzor, vse eventualne spremembe, pa je potrebno izvršiti v soglasju s projektantom.           </t>
  </si>
  <si>
    <t>PODBETONIRANJE OBSTOJEČEGA BETONSKEGA ZIDU</t>
  </si>
  <si>
    <t>PODBETONIRANJE OBSTOJEČEGA BETONSKEGA ZIDU SKUPAJ</t>
  </si>
  <si>
    <t>Strojni izkop v zemljini III. ktg. ob obstoječem betonskem zidu z direktnim nakladanjem na transportno sredstvo.</t>
  </si>
  <si>
    <t>Ročni izkop, podkopavanje pod obstoječim betonskim zidom v zemljini III. Ktg. Izkop po kampadah 1,25m za podbetoniranje z odmetom 1m od izkopa in strojnim nakladanjem na prevozno sredstvo</t>
  </si>
  <si>
    <t>Planiranje dna izkopa v točnosti ± 2 cm z utrjevanjem MPP 94% Ev2 = 40 Mpa,  pred izvajanjem temeljenja.</t>
  </si>
  <si>
    <t>Dobava in vgrajevanje nearmiranega betona C12/15, XC0, prereza 0,08 - 0,12 m3/m2,m1, Dmax 16 mm, podložni beton pod temelji in tlaki debeline 10 cm</t>
  </si>
  <si>
    <t>Dobava in vgrajevanje nearmiranega betona C12/15, XC0, prereza 0,08 - 0,12 m3/m2,m1, Dmax 16 mm, podložni beton pod tlaki v naklonu od 4,5 do 6,5 % debeline 10 cm</t>
  </si>
  <si>
    <t>Dobava, montaža in demontaža dvostranskega opaža pasovnih temeljev klančin z opažnimi elementi in opažnimi deskami, s prenosom materiala do mesta vgraditve, opaženjem, razopaženjem, čiščenjem lesa in vsemi pomožnimi deli.</t>
  </si>
  <si>
    <t>Zidarska obdelava obstoječega podbetoniranega zidu</t>
  </si>
  <si>
    <t>Čiščenje zidu z vodnim curkom pod pritiskom 50 atmosfer, po potrebo čiščenje z žično krtačo. Čiščenje ze izvaja na obeh straneh in na vrhu.</t>
  </si>
  <si>
    <t>Odvoz izkopanega materiala na trajno deponijo v skladu zuredbo za odlaganje zemljine z nakladanjem na transportno sredstvo, odvozom do 10 km ter plačilom takse za deponiranje materiala; mere in obračun po volumnu v raščenem stanju !! 
Postavka odpade, če se bo matrial deponiral na gradbiščni deponiji in uporabil za zasipe, odloči nadzor-geolog.</t>
  </si>
  <si>
    <t>OPOMBA: 
Vsi delavni odri za izvedbo in obdelavo zidov morajo biti zajeti v ceni posameznih postavk</t>
  </si>
  <si>
    <t>Dobava, montaža in demontaža enostranskega opaža roba temeljnih plošče z opažnimi elementi in opažnimi deskami, s prenosom materiala do mesta vgraditve, opaženjem, razopaženjem, čiščenjem lesa in vsemi pomožnimi deli. h = 40 cm v osi "B", "C","D", "1"
Stopničasti temelji!</t>
  </si>
  <si>
    <t>Dobava, montaža in demontaža enostranskega opaža roba temeljnih plošče z opažnimi elementi in opažnimi deskami, s prenosom materiala do mesta vgraditve, opaženjem, razopaženjem, čiščenjem lesa in vsemi pomožnimi deli. h = 60 cm v osi "A"
Stopničasti temelji!</t>
  </si>
  <si>
    <t>Dobava, montaža in demontaža enostranskega opaža roba pasovnih temeljnih plošče z opažnimi elementi in opažnimi deskami, s prenosom materiala do mesta vgraditve, opaženjem, razopaženjem, čiščenjem lesa in vsemi pomožnimi deli. h = 80 cm v osi "A"
Stopničasti temelji!</t>
  </si>
  <si>
    <t>Široki strojni izkop v zemljini III. ktg. za temelje in objekte z direktnim nakladanjem na transportno sredstvo.</t>
  </si>
  <si>
    <t>ŽARNI ZID (KOLUMBARIJ):
- 24 mest za žarni pokop 
Glej DETAJL</t>
  </si>
  <si>
    <t>POLICA ZA SVEČE:
- prefabricirani element 0,3/0,15/11 m
Glej DETAJL</t>
  </si>
  <si>
    <t>MONTAŽNI BETONSKI ELEMENTI</t>
  </si>
  <si>
    <t>SKUPAJ MONTAŽNI BETONSKI ELEMENTI</t>
  </si>
  <si>
    <t>KLOP:
- prefabricirani element 0,5X2M
Glej DETAJL</t>
  </si>
  <si>
    <t>ZIDEC IN KLOP MED GROBOVI:
prefabricirani element 
Glej DETAJL</t>
  </si>
  <si>
    <t>ZIDEC IN KLOP OB ŽARNEM POKOPU
prefabricirani element 
Glej DETAJL</t>
  </si>
  <si>
    <t>MONTAŽNI ELEMENTI</t>
  </si>
  <si>
    <t>Grobi in fini ročni omet po navodilih projektanta.</t>
  </si>
  <si>
    <t>Zakoličba trase meteorne kanalizacije</t>
  </si>
  <si>
    <t>Izdelava iztoka padavinske vode pokopališča preko kanalizacijskih cevi v pobočni jarek/kanaleto narejeno s tlakonm iz kamna lomljenca, debeline 15 cm, na podložni plasti podložnega betona, debeli 15 cm, na obstoječo podlago, po načrtu.</t>
  </si>
  <si>
    <t>Izdelava dokumentacije in stroški ugotavljanja vpliva rušitvenih, gradbenih in sanacijskih del oz. poškodbe na obstoječo kapelo-mrliško vežico v neposredni bližini s strani pooblaščene organizacije:
MONITORING po potrebi, določi statik !?</t>
  </si>
  <si>
    <r>
      <t>OPOMBA:</t>
    </r>
    <r>
      <rPr>
        <sz val="10"/>
        <rFont val="Arial CE"/>
        <charset val="238"/>
      </rPr>
      <t xml:space="preserve"> 
PRI VSEH POSTAVKAH RUŠITVENIH DEL UPOŠTEVATI VSE  ROČNE PRENOSE IN TRANSPORTE ODSTRANJENIH VGRAJENIH ELEMENTOV DIREKTNO NA PREVOZNO SREDSTVO OZ KONTEJNER! RUŠENJE NOSILNIH KONSTRUKCIJ JE STROJNO. ODPADKE JE TREBA PREDHODNO SORTIRATI IN STROŠKE ZAJETI PRI POSAMEZNIH POSTAVKAH RUŠITVENIH DEL! 
V ceni postavk za izvedbo rušenja posameznih elementov objekta, zunanje ureditve in komunalnih vodov, ki imajo svoje dele tudi pod površjem oz. v zemljini, morajo biti zajeta tudi vsa morebitna potrebna zemeljska dela (izkopi, zasipi, itd.)!                                  </t>
    </r>
  </si>
  <si>
    <r>
      <t>OPOMBA:</t>
    </r>
    <r>
      <rPr>
        <sz val="10"/>
        <rFont val="Arial"/>
        <family val="2"/>
        <charset val="238"/>
      </rPr>
      <t xml:space="preserve"> PRI IZKOPIH UPOŠTEVATI NAVODILA IZ GEOLOŠKO-GEOTEHNIČNEGA POROČILA. IZKOPANI MATERIAL.
Izkop za temelje mora pred izvedbo temeljev pregledati geomehanik. Vsi pregledi in meritve
geomehanika morajo biti vpisane v gradbeni dnevnik !
</t>
    </r>
  </si>
  <si>
    <r>
      <t>OPOMBA:</t>
    </r>
    <r>
      <rPr>
        <sz val="10"/>
        <rFont val="Arial"/>
        <family val="2"/>
        <charset val="238"/>
      </rPr>
      <t xml:space="preserve"> PRI VSEH POSTAVKAH ZEMELJSKIH DEL UPOŠTEVATI VSE PRENOSE IN TRANSPORTE IZKOPANEGA MATERIALA (RAZEN HUMUSA) DIREKTNO NA PREVOZNO SREDSTVO! TRANSPORT IZKOPANEGA MATERIALA V STALNO PREDPISANO DEPONIJO S PLAČILOM PRISTOJBIN (V SKLADU Z UREDBO O RAVNANJU Z ODPADKI, KI NASTANEJO PRI GRADBENIH DELIH) JE ZAJET PRI POSAMEZNIH POSTAVKAH RUŠITVENIH DEL!                        </t>
    </r>
  </si>
  <si>
    <r>
      <t>OPOMBA:</t>
    </r>
    <r>
      <rPr>
        <sz val="10"/>
        <rFont val="Arial"/>
        <family val="2"/>
        <charset val="238"/>
      </rPr>
      <t xml:space="preserve"> PRI VSEH POSTAVKAH ZEMELJSKIH DEL UPOŠTEVATI VSE PRENOSE IN TRANSPORTE IZKOPANEGA MATERIJALA (RAZEN HUMUSA) DIREKTNO NA PREVOZNO SREDSTVO! TRANSPORT IZKOPANEGA MATERIALA V STALNO PREDPISANO DEPONIJO S PLAČILOM PRISTOJBIN (V SKLADU Z UREDBO O RAVNANJU Z ODPADKI, KI NASTANEJO PRI GRADBENIH DELIH) JE ZAJET PRI POSAMEZNIH POSTAVKAH RUŠITVENIH DEL!                        </t>
    </r>
  </si>
  <si>
    <t xml:space="preserve">Geotehnični nadzor </t>
  </si>
  <si>
    <t xml:space="preserve">Odvoz drevesnih panjev in korenin na trajno deponijo v skladu z uredbo do 10 km ter plačilom takse za deponiranje materiala; mere in obračun po volumnu v raščenem stanju !! </t>
  </si>
  <si>
    <r>
      <t xml:space="preserve">OPOMBA: </t>
    </r>
    <r>
      <rPr>
        <sz val="10"/>
        <rFont val="Arial"/>
        <family val="2"/>
        <charset val="238"/>
      </rPr>
      <t>Pred izvedbo opornih zidov mora Izvajalec obvezno izdelati testno polje obeh vidnih površin v višini vsaj 1,5 m in širine najmanj 1,5 m. Testno polje se izvede z uporabo enakih materialov, armature, opažev in tehnologije vgradnje. Testno polje in videz površine odobri projektant. Testno polje se po potrebi ponavlja dokler ni dosežena ustrezna kakovost in primeren videz površine, kar mora biti potrjeno s strani projektanta.</t>
    </r>
  </si>
  <si>
    <r>
      <rPr>
        <b/>
        <sz val="10"/>
        <rFont val="Arial"/>
        <family val="2"/>
        <charset val="238"/>
      </rPr>
      <t>OPOMBA:</t>
    </r>
    <r>
      <rPr>
        <sz val="10"/>
        <rFont val="Arial"/>
        <family val="2"/>
        <charset val="238"/>
      </rPr>
      <t xml:space="preserve"> Opaž vidnih betonov za stopnjo "vidnosti"  VB2 po SIST EN 13670. 
Vsi obodni zidovi pokopališča opaženi z grobimi lesenimi opaži iz "kosmatih" desk, vzorec po dogovoru s projektantom.
VB3 po SIST EN 13670.
Vsi zidovi znotraj pokopališča, notranji zidovi-zidci z vseh strani in komplet žarni zid (KOLUMBARIJ) v območju nad koto terena opaženi z okvirnim opažnim sistemom primernim za vidni beton (npr. Doka Framax Xlife ali podobno). </t>
    </r>
  </si>
  <si>
    <r>
      <rPr>
        <b/>
        <sz val="10"/>
        <rFont val="Arial"/>
        <family val="2"/>
        <charset val="238"/>
      </rPr>
      <t>OPOMBA</t>
    </r>
    <r>
      <rPr>
        <sz val="10"/>
        <rFont val="Arial"/>
        <family val="2"/>
        <charset val="238"/>
      </rPr>
      <t xml:space="preserve">: Izvajalec mora pred izvedbo izdelati projekt opaža, na osnovi PZI načrtov arhitektiure. Projekt mora vsebovati predlog opažnega načrta s prikazom velikosti segmentov, razporeditev posameznih opažnih elementov in kombinacijo okvirjev ter razporeditev opažnih lukenj. </t>
    </r>
  </si>
  <si>
    <r>
      <rPr>
        <b/>
        <sz val="10"/>
        <color theme="1"/>
        <rFont val="Arial"/>
        <family val="2"/>
        <charset val="238"/>
      </rPr>
      <t>OPOMBA</t>
    </r>
    <r>
      <rPr>
        <sz val="10"/>
        <rFont val="Arial"/>
        <family val="2"/>
        <charset val="238"/>
      </rPr>
      <t xml:space="preserve">: Opaž </t>
    </r>
    <r>
      <rPr>
        <b/>
        <sz val="10"/>
        <rFont val="Arial"/>
        <family val="2"/>
        <charset val="238"/>
      </rPr>
      <t>vidnih</t>
    </r>
    <r>
      <rPr>
        <sz val="10"/>
        <rFont val="Arial"/>
        <family val="2"/>
        <charset val="238"/>
      </rPr>
      <t xml:space="preserve"> betonov za stopnjo "vidnosti"  </t>
    </r>
    <r>
      <rPr>
        <b/>
        <sz val="10"/>
        <rFont val="Arial"/>
        <family val="2"/>
        <charset val="238"/>
      </rPr>
      <t xml:space="preserve">VB2 </t>
    </r>
    <r>
      <rPr>
        <sz val="10"/>
        <rFont val="Arial"/>
        <family val="2"/>
        <charset val="238"/>
      </rPr>
      <t xml:space="preserve">po SIST EN 13670. 
Vsi obodni zidovi pokopališča.
</t>
    </r>
    <r>
      <rPr>
        <b/>
        <sz val="10"/>
        <rFont val="Arial"/>
        <family val="2"/>
        <charset val="238"/>
      </rPr>
      <t>VB3</t>
    </r>
    <r>
      <rPr>
        <sz val="10"/>
        <rFont val="Arial"/>
        <family val="2"/>
        <charset val="238"/>
      </rPr>
      <t xml:space="preserve"> po SIST EN 13670.
Vsi zidovi znotraj pokopališča, notranji zidovi-zidci z vseh strani in komplet žarni zid (KOLUMBARIJ) v območju nad koto terena.</t>
    </r>
  </si>
  <si>
    <t>Dobava, montaža in demontaža dvostranskega okvirnega opaža (npr. Doka Framax Xlife) za zidove na pasovnih temeljih višine do 100 cm z opažnimi elementi in opažnimi ploščami, s prenosom materiala do mesta vgraditve, opaženjem, razopaženjem, čiščenjem opžnih površin in vsemi pomožnimi deli.
Nad koto terena viden beton VB3.</t>
  </si>
  <si>
    <t>Dobava, montaža in demontaža dvostranskega opaža  zidov višine 3 do 6 m (zgornji rob poteka v poševni liniji, debelina 40 cm) z opažnimi elementi in opažnimi deskami, s prenosom materiala do mesta vgraditve, opaženjem, razopaženjem, čiščenjem lesa in vsemi pomožnimi deli.  Obodni zidovi v osi "1" in "D"
OPAŽ NAD KOTO TERENA IZ NEOBLANIH DESK, KONČNI  IZGLED ODTIS DESK Z LETNICAMI, VB2.</t>
  </si>
  <si>
    <t>Dobava, montaža in demontaža dvostranskega opaža  zidec na pasovnih temeljih višine 3 do 6 m ( zunanja stran zidu je poševna, debelina 70 do 50 cm) z opažnimi elementi in opažnimi deskami, s prenosom materiala do mesta vgraditve, opaženjem, razopaženjem, čiščenjem lesa in vsemi pomožnimi deli.  Obodni zidovi v osi "A"
OPAŽ NAD KOTO TERENA IZ NEOBLANIH DESK, KONČNI  IZGLED ODTIS DESK Z LETNICAMI, VB2.</t>
  </si>
  <si>
    <t>Dobava, dvostranskega okvirnega opaža (npr. Doka Framax Xlife) za zidove na pasovnih temeljih višine 3 do 6 m  (zgornji rob poteka v poševni liniji, debelina 30 cm) z opažnimi elementi in opažnimi ploščami, s prenosom materiala do mesta vgraditve, opaženjem, razopaženjem, čiščenjem opažnih plošč in vsemi pomožnimi deli. Zidovi v osi "B", "C"
Nad koto terena viden beton VB3.</t>
  </si>
  <si>
    <t>Dobava, montaža in demontaža dvostranskega opaža  (npr. Doka Framax Xlife) za stene kolumbarija, z opažnimi elementi in opažnimi ploščami, s prenosom materiala do mesta vgraditve, opaženjem, razopaženjem, čiščenjem opažnih plošč in vsemi pomožnimi deli.
Nad koto terena viden beton VB3.</t>
  </si>
  <si>
    <t>Dobava, montaža in demontaža opaža konzolne plošče nad steno za žare z opažnimi elementi in ploščami in odkapno letvijo 2x2cm/5m1, s prenosom materiala do mesta vgraditve, opaženjem, razopaženjem, čiščenjem opažnih plošč  in vsemi pomožnimi deli.
Viden beton VB3.</t>
  </si>
  <si>
    <t>Konzolna plošča kolumbarija v debelini 20 cm, betonirana v padcu 1%</t>
  </si>
  <si>
    <t xml:space="preserve">Dobava in vgradnja izcednice (barbakane) iz PVC cevi, premera 5 cm, dolžine 100 cm   </t>
  </si>
  <si>
    <t>Dobava in vgradnja kanalet z rego in peskolovom FASERFIX STANDARD 150 mm, višina vratu 200 mm, raz. Obr E600 z 4-štirimi vmesnimi revizijskimi kosi za vzdrževanje z vsemi pomožnimi deli in vgradnjim materialom po navodilih proizvajalca.</t>
  </si>
  <si>
    <t>Dobava in vgradnja kanalet z rego in peskolovom FASERFIX STANDARD 150 mm, višina vratu 200 mm, raz. Obr E600 z vsemi pomožnimi deli in vgradnjim materialom po navodilih proizvajalca.</t>
  </si>
  <si>
    <t>Betonska cev  DN 600 mm , globina do 1,5 do 2,0 m z betonskim pokrovom (slepi pokrov sidran v stene jaška)  in obdelava mulde.</t>
  </si>
  <si>
    <t>Betonska cev  DN 600 mm , globina do 1m z betonskim pokrovom (slepi pokrov sidran v stene jaška) in obdelava mulde.</t>
  </si>
  <si>
    <t>Jaški</t>
  </si>
  <si>
    <t>Dobava in polaganje drenažnih cevi PE DN250 SP2/2  z vsemi fazonskimi kosi ter priključki na jaške z vsemi potrebnimi deli, na BETON C15/20,  obsip FILTER
frakcija 5-15 mm in POLITLAK FOLIJA na obsip.</t>
  </si>
  <si>
    <t>PVC DN 200 mm</t>
  </si>
  <si>
    <t>PVC DN 160 mm</t>
  </si>
  <si>
    <t>PVC DN 110 mm</t>
  </si>
  <si>
    <t>Dobava in polaganje kanalizacijskih cevi PVC-U, SN8, enoslojna, z vsemi fazonskimi kosi ter priključki na jaške z vsemi potrebnimi deli, meteorna kanalizacija; peščena podloga in obsip sta zajeta pri zemeljskih delih objekta.</t>
  </si>
  <si>
    <t>TLAKARSKA DELA</t>
  </si>
  <si>
    <t>III.</t>
  </si>
  <si>
    <t>INŠTALACIJE</t>
  </si>
  <si>
    <t>STROJNE INŠTALACIJE</t>
  </si>
  <si>
    <t>ELEKTRO INŠTALACIJE</t>
  </si>
  <si>
    <t>STROJNE IN ELEKTRO INŠTALACIJE SKUPAJ</t>
  </si>
  <si>
    <t>SKUPAJ ZA PROJEKT</t>
  </si>
  <si>
    <t xml:space="preserve">DDV v višini 22 % </t>
  </si>
  <si>
    <t>Dobava, krivljenje, polaganje in vezanje rebraste enostavne in srednje komplicirane rebraste armature B500B fi do 12 mm.</t>
  </si>
  <si>
    <t>Dobava, krivljenje, polaganje in vezanje rebraste enostavne in srednje komplicirane rebraste armature B500B fi 14 mm in večje.</t>
  </si>
  <si>
    <t>Dobava, krivljenje, polaganje in vezanje rebraste enostavne in srednje komplicirane rebraste armature B500A fi do 12 mm.</t>
  </si>
  <si>
    <t>Dobava, krivljenje, polaganje in vezanje rebraste enostavne in srednje komplicirane rebraste armature B500A fi 14 mm in večje.</t>
  </si>
  <si>
    <t xml:space="preserve">T04 PEŠČENE POTI:
• Vodno vgrajen pesek drobljenec  d=5 cm
drobljenec 0-32mm &gt;100Mpa d=8cm                                                                                                                                                                                                                            
</t>
  </si>
  <si>
    <t>Nataša Štrukelj, dipl..inž.arh.</t>
  </si>
  <si>
    <t>PODBETONIRANJE OBSTOJEČEGA ZIDU</t>
  </si>
  <si>
    <t>F.</t>
  </si>
  <si>
    <r>
      <t>OPOMBA:</t>
    </r>
    <r>
      <rPr>
        <sz val="10"/>
        <rFont val="Arial"/>
        <family val="2"/>
        <charset val="238"/>
      </rPr>
      <t xml:space="preserve"> PRI IZKOPIH UPOŠTEVATI NAVODILA IZ GEOLOŠKO-GEOTEHNIČNEGA POROČILA. IZKOPANI MATERIAL.
Izkop za temelje mora pred izvedbo temeljev pregledati geomehanik. Vsi pregledi in meritve
geomehanika morajo biti vpisane v gradbeni dnevnik !</t>
    </r>
  </si>
  <si>
    <t>Dobava in polaganje filca-geosintetik</t>
  </si>
  <si>
    <t>Dobava in vgrajevanje kvalitetnega nasipnega materiala granulacije 0 - 32 mm v debelini 2x20 cm s sprotnim  komprimiran v dveh slojih debeline 20 cm, pri čemer mora biti dosežena zbitost po Proctorju 98 % in deformacijski modul vgrajenega materiala ≥ 90MPa.</t>
  </si>
  <si>
    <t>Podbetoniranje obstoječega betonskega zidu:
armatura poraba 55 Kg/m1
opaž poraba  0,80 m2/m1
beton C 25/30, XC1  poraba 0,55m3/m1,</t>
  </si>
  <si>
    <t>Podložni beton C12/15, XC0, prereza 0,08 - 0,12 m3/m2,m1, Dmax 16 mm, podložni beton pod temelji debeline 10 cm</t>
  </si>
  <si>
    <t xml:space="preserve">Dobava in vgrajevanje armiranega betona C30/37, XC4, XD1, XF3, PV II prereza 0,12 - 0,20 m3/m2,m1, Dmax 16 mm, VB3, zidovi kolumbarija </t>
  </si>
  <si>
    <t>Dobava in vgrajevanje armiranega betona C30/37, XC4, XD1, XF3, PV II prereza 0,12 - 0,20 m3/m2,m1, Dmax 16 mm, klančine, talne plošče v naklonu (4,7 do 6,7%) pod tlakovci</t>
  </si>
  <si>
    <t>Dobava in vgrajevanje armiranega betona C30/37, XC4, XD1, XF3, PV II prereza 0,12 - 0,20 m3/m2,m1, Dmax 32 mm, VB3, zidec na pasovnih temeljih, debeline 20 cm, višine do 100 cm.</t>
  </si>
  <si>
    <t>Izdelava in montaža kovinskih elementov v obliki drevesnega lista.
OPIS
Okrasni element iz pocinkane pločevine deb = 3 mm
(opcijsko 4 mm) z lasersko izrezanim vzorcem je finalno prašno barvan v RAL 7039. Element je preko distančnikov in sidrnih vložkov vijačen v AB zid - pozicija montaže je prikazana v priloženih načrtih v pogledih. V AB zid se izvrta luknja, doda se ustrezno (zmrzlinsko odporno) lepilo in vstavi inox sidrni vložek z notranjim navojem. Minimalno potrebna sta dva distančnika, oziroma po dogovoru med izvajalcem in arhitektom se lahko doda še tretji distančnik. Pritrdilni inox vijaki z vgreznjeno glavo se na vidnih mestih barvajo z RAL 7039.
List je izdelan v velikostih, l1=45 cm
Za vektorski načrt izreza lista naj izvajalec konktaktira
arhitekta.
Montaža v AB zunanji zid. Glej shemo</t>
  </si>
  <si>
    <t>Izdelava in montaža kovinskih elementov v obliki drevesnega lista.
OPIS
Okrasni element iz pocinkane pločevine deb = 3 mm
(opcijsko 4 mm) z lasersko izrezanim vzorcem je finalno prašno barvan v RAL 7039. Element je preko distančnikov in sidrnih vložkov vijačen v AB zid - pozicija montaže je prikazana v priloženih načrtih v pogledih. V AB zid se izvrta luknja, doda se ustrezno (zmrzlinsko odporno) lepilo in vstavi inox sidrni vložek z notranjim navojem. Minimalno potrebna sta dva distančnika, oziroma po dogovoru med izvajalcem in arhitektom se lahko doda še tretji distančnik. Pritrdilni inox vijaki z vgreznjeno glavo se na vidnih mestih barvajo z RAL 7039.
List je izdelan v velikostih, l2=65 cm
Za vektorski načrt izreza lista naj izvajalec konktaktira
arhitekta.
Montaža v AB zunanji zid. Glej shemo</t>
  </si>
  <si>
    <t>SKUPAJ TLAKARSKA DELA</t>
  </si>
  <si>
    <t>Dobava in vgrajevanje kvalitetnega nasipnega materiala granulacije 0 - 32 mm v debelini 2x20 cm s sprotnim utrjevanjem-komprimiran v dveh slojih debeline 20 cm,  dosežena zbitost po Proctorju 98 % in deformacijski modul vgrajenega materiala ≥ 90MPa; pod temeljno ploščo in pasovnimi temelji. Vgradnjo nasipa določi nadzor in geomehanik, glede na kvaliteto raščenega terena po izkopu.</t>
  </si>
  <si>
    <t>Zasip ob temeljih, zidovih, zelenic in grobov  z izkopanim materialom v slojih debeline 30 cm  s sprotnim planiranjem in  utrjevanjem, komprimirano MPP 92% Ev2 = 20 Mpa;  Vgradnjo zasipa določi nadzor in geomehanik, glede na kvaliteto izkopanega materiala.</t>
  </si>
  <si>
    <t>Zasip ob temeljih, zidovih in pod tlakovanimi površinami z kamnolomskim nasipnim materialom Dmax 60 v slojih debeline 30 cm  s sprotnim planiranjem in  utrjevanjem, komprimirano MPP 92% Ev2 = 20 Mpa;</t>
  </si>
  <si>
    <t>Pomembno je, da temelji oz. temeljna plošča na celotnem tlorisu nalegajo na homogena kompaktna tla, , kjer so trdne plasti v hribini tampon načeloma ni potreben. V primeru nehomogenih tal, katera se nahajajo na območju obravnave, je le-te potrebno v celoti odstraniti in izboljšati. Izboljšava tal se lahko naredi z izvedbo tampona ali pustega betona.</t>
  </si>
  <si>
    <t>Dobava in vgrajevanje Filca oziroma geotekstil (PP polsti 200 g/m2) pod tamponom oziroma po navodlih geomehanika</t>
  </si>
  <si>
    <t>Strojni izkop-odriv humusa v debelini 15 cm z odlaganjem na začasno gradbiščno deponijo oddaljeno od 50 za kasnejšo uporabo. Humus pokriti z folijo.</t>
  </si>
  <si>
    <t>Zasip ob temeljih in zidovih s kamnolomskim nasipnim materialom Dmax 60 v slojih debeline 30 cm  s sprotnim planiranjem in  utrjevanjem, komprimirano MPP 92% Ev2 = 20 Mpa;
OPOMBA:
Za zasip je možna uporaba izkopanega materiala Predhodno preiskan (vlaga, sejalne analize, zbitost po Proctorju). Potrdi geomehanik.</t>
  </si>
  <si>
    <t>Dobava in vgraditev predfabriciranega dvignjenega  peskanega robnika med grobovi iz cementnega betona  (npr. Prestige 100x8x20)  vgrajen v betonsko podlago, poraba 0,05m3/m1 s predhodnjo izravnavo terena in utrjevanjem</t>
  </si>
  <si>
    <t>Dobava in vgraditev predfabriciranega pogreznjenega  
(v nivoju tlaka) peskanega robnika  ob tlakovanih površinah iz cementnega betona (npr. Prestige 100x8x20)  vgrajen v betonsko podlago, poraba 0,05m3/m1 s predhodnjo izravnavo terena in utrjevanjem</t>
  </si>
  <si>
    <t>KOSTNICA:
- prefabricirane plošče
 z graviranim napisom
- zid + pipa + korito s priklopom na obstoječo vodovodno napeljavo
Glej DETAJL</t>
  </si>
  <si>
    <t xml:space="preserve">STOPNICE
betonski stopniščni elementi - nastopne plošče enostransko obdelani (npr. Presige enostransko lomljena plošča) </t>
  </si>
  <si>
    <r>
      <t xml:space="preserve">OPOMBA: </t>
    </r>
    <r>
      <rPr>
        <sz val="10"/>
        <rFont val="Arial"/>
        <family val="2"/>
        <charset val="238"/>
      </rPr>
      <t xml:space="preserve">PRI VSEH IZDELKIH ZAJETI IZDELAVO, DOBAVO IN MONTAŽO TER EV. VZIDAVO! IZDELAVA VKLJUČUJE TUDI VSE POTREBNE ZAKLJUČKE PRI PREBOJIH INSTLACIJ.VSE MERE, KOLIČINE IN OBDELAVE KONTROLIRATI PO ZADNJIH VELJAVNIH NAČRTIH, DETAJLIH IN </t>
    </r>
    <r>
      <rPr>
        <b/>
        <sz val="10"/>
        <rFont val="Arial"/>
        <family val="2"/>
        <charset val="238"/>
      </rPr>
      <t>SHEMAH PZI</t>
    </r>
    <r>
      <rPr>
        <sz val="10"/>
        <rFont val="Arial"/>
        <family val="2"/>
        <charset val="238"/>
      </rPr>
      <t xml:space="preserve"> OZ. NA OBJEKTU!</t>
    </r>
  </si>
  <si>
    <r>
      <t xml:space="preserve">OPOMBA: </t>
    </r>
    <r>
      <rPr>
        <sz val="10"/>
        <rFont val="Arial"/>
        <family val="2"/>
        <charset val="238"/>
      </rPr>
      <t xml:space="preserve">PRI VSEH IZDELKIH ZAJETI IZDELAVO, DOBAVO IN MONTAŽO TER EV. VZIDAVO, SIDRANJE!  IZDELAVA VKLJUČUJE TUDI VSE POTREBNE PREBOJE IN ZAKLJUČKE PRI PREBOJIH INSTLACIJ.VSE MERE, KOLIČINE IN OBDELAVE KONTROLIRATI PO ZADNJIH VELJAVNIH NAČRTIH, DETAJLIH IN </t>
    </r>
    <r>
      <rPr>
        <b/>
        <sz val="10"/>
        <rFont val="Arial"/>
        <family val="2"/>
        <charset val="238"/>
      </rPr>
      <t>SHEMAH PZI</t>
    </r>
    <r>
      <rPr>
        <sz val="10"/>
        <rFont val="Arial"/>
        <family val="2"/>
        <charset val="238"/>
      </rPr>
      <t xml:space="preserve"> OZ. NA OBJEKTU!</t>
    </r>
  </si>
  <si>
    <r>
      <t xml:space="preserve">OPOMBA: </t>
    </r>
    <r>
      <rPr>
        <sz val="10"/>
        <rFont val="Arial"/>
        <family val="2"/>
        <charset val="238"/>
      </rPr>
      <t xml:space="preserve">PRI VSEH DELIH ZAJETI IZDELAVO, DOBAVO IN VGRADNJO. VSE MERE, KOLIČINE IN OBDELAVE KONTROLIRATI PO ZADNJIH VELJAVNIH NAČRTIH, DETAJLIH IN </t>
    </r>
    <r>
      <rPr>
        <b/>
        <sz val="10"/>
        <rFont val="Arial"/>
        <family val="2"/>
        <charset val="238"/>
      </rPr>
      <t>SHEMAH PZI</t>
    </r>
    <r>
      <rPr>
        <sz val="10"/>
        <rFont val="Arial"/>
        <family val="2"/>
        <charset val="238"/>
      </rPr>
      <t xml:space="preserve"> OZ. NA OBJEKTU! 
Vsi vgrajeni materiali morajo biti opremljeni s potrdili o kvaliteti v skladu z zakonom o standardizaciji.
Vse arm.betetonske konstrukcije so izdelane iz betona v temeljih je lahko XC2, ker je bolj kot ne stalno v mokrem in le redko v suhem stanju, za ostale elemente pa mora biti razreda XC4 (izmenično suho in mokro). Armatura za stene in podporne zidove s pripadajočimi temelji je B500B, za plošče in manjše temelje na pokopališču pa B500A. 
Za arm.bet. konstrukcije je izvajalec dolžan izdelati projekt izvajanja betonskih konstrukcij, s programom zagotovitve kakovosti za betonska dela (proizvodnja, dodatki, vgrajevanje, kontrolne preiskave, transport, nega in zaščita betona).
V AB talni plošči izvesti zarezne dilatacije na cca. 25m2. Globina zarezne dilatacijedo 1/3 debeline talne plošče (5cm).      </t>
    </r>
  </si>
  <si>
    <r>
      <t xml:space="preserve">OPOMBA:
</t>
    </r>
    <r>
      <rPr>
        <sz val="10"/>
        <rFont val="Arial"/>
        <family val="2"/>
        <charset val="238"/>
      </rPr>
      <t xml:space="preserve">OBRAČUN VSEH ZEMELJSKIH DEL SE OPRAVI PO KOLIČINAH V RAŠČENEM OZIROMA UTRJENEM STANJU IN SE FAKTOR ZAČASNEGA POVEČANJA VOLUMNA ZEMELJSKIH MAS NE UPOŠTEVA               </t>
    </r>
  </si>
  <si>
    <t>4.0  POPIS DEL IN MATERIALA</t>
  </si>
  <si>
    <t>4.1  ZEMELJSKA IN GRADBENA DELA</t>
  </si>
  <si>
    <t>Št.</t>
  </si>
  <si>
    <t>VRSTA DELA</t>
  </si>
  <si>
    <t>KOS</t>
  </si>
  <si>
    <t xml:space="preserve">CENA/ENOTO </t>
  </si>
  <si>
    <t>CENA (€)</t>
  </si>
  <si>
    <t>Zakoličenje osi cevovoda z zavarovanjem osi in z odmero mesta priključitve na interni vodovod, ter vris v kataster in izdelava geodetskega posnetka.</t>
  </si>
  <si>
    <t>m</t>
  </si>
  <si>
    <t>Postavitev gradbenih profilov na os trase cevovoda, ter določitev nivoja za merjenje globine izkopa in polaganje cevi.</t>
  </si>
  <si>
    <t>Priprava gradbišča, odstranitev morebitnih ovir, prometnih zankov in utrditev delovnega platoja. Po končanih delih se gradbišče pospravi.</t>
  </si>
  <si>
    <t>kpl</t>
  </si>
  <si>
    <t>Odkop humusnega sloja debeline 20 cm z odrezom in odstranitvijo zgornje plasti travnate ruše ter odrivom ob rob gradbene jame.</t>
  </si>
  <si>
    <t>m³</t>
  </si>
  <si>
    <t>Širok strojni in delno ročni izkop jarka za cevovod globine 0 do 2,0 m, širine dna 0,4 m, v terenu III-IV kategorije, z odlaganjem materiala na kamion – naklon brežine jarka do 60°. Upoštevamo 95% celotnega izkopa.</t>
  </si>
  <si>
    <t xml:space="preserve">Ročno planiranje dna jarka v zemljini III kategorije s točnostjo ± 3 cm po projektiranem padcu. </t>
  </si>
  <si>
    <t>m²</t>
  </si>
  <si>
    <t>Dobava 2x sejanega peska frakcije 8-16 mm in izdelava temeljne plasti peščene posteljice debeline cca 10 cm s planiranjem in utrjevanjem do 95% zbitosti po standardnem Proktorjevem postopku. Posteljica mora biti enakomerno utrjena po celi dolžini. Natančnost izdelave posteljice +/- 1 cm.</t>
  </si>
  <si>
    <t>Dobava 2x sejanega peska frakcije 8-32 mm in izdelava nasipa nad in okoli položene cevi v debelini cca 30 cm nad temenom cevi. Na peščeno posteljico se izvede 3 - 5 cm debel nasip, v katerega se izdela ležišče za priključno cev po projektirani nivileti. Obsip se izvaja v slojih debeline največ po 20 cm istočasno na obeh straneh cevi. Cev se pri obsipavanju ne sme premakniti iz ležišča. Obsip in nasip se utrjujeta do 95% zbitosti po standardnem Proktorjevem postopku. Obsipni material je nov peščen material.</t>
  </si>
  <si>
    <t xml:space="preserve">Zasipavanje jarka skupaj z dobavo in dovozom materiala, z utrjevanjem z vibracijskim nabijačem v slojih po 20 cm, iz izkopnega materiala se odstrani vse skale večje od Ø15 cm. Utrjenost mora doseči 95% trdnosti po standardnem Proktorjevem postopku. </t>
  </si>
  <si>
    <t>Humusiranje z izkopanim humusom, v povprečni debelini 20 cm.</t>
  </si>
  <si>
    <t>Fino ročno planiranje humusiranih površin in intenzivna zatravitev humusiranih površin.</t>
  </si>
  <si>
    <t>Dobava in polaganje palstičnega opozorilnega traku s kovinskim trakom in napisom "POZOR VODOVOD" pri zasipavanju v globini cca 40 cm pod koto terena.</t>
  </si>
  <si>
    <t>Čiščenje terena po končani gradnji in ureditev okolice.</t>
  </si>
  <si>
    <t>Izdelava nevezane nosilne palsti enakozrantega drobljenca iz kamnine v debelini 21 do 30 cm.</t>
  </si>
  <si>
    <t>Črpanje vode iz gradbene jame v času gradnje.</t>
  </si>
  <si>
    <t>ura</t>
  </si>
  <si>
    <t>Odvoz odvečnega materiala na bližnjo gradbeno deponijo (do 15 km).</t>
  </si>
  <si>
    <t>Gradbeni nadzor.</t>
  </si>
  <si>
    <t>Nadzor izkopa s strani geotehnika/geomehanika, pri vseh zahtevnejših izkopih. Obračun po dejanskih stroških.</t>
  </si>
  <si>
    <t>Nadzor pri gradnji s strani ostalih pristojnih služb; elektro, PTT, plinovod, kanalizacija, JR. Obračun po dejanskih stroških.</t>
  </si>
  <si>
    <t>Projektirantski nadzor v času gradndje. Obračun po dejanskih stroških.</t>
  </si>
  <si>
    <t>Geodetski posnetek zgrajenega cevovoda in vris v kataster.</t>
  </si>
  <si>
    <t>4.2  STROJNA DELA</t>
  </si>
  <si>
    <t>Dobava PE cevi dimenzije d 25 mm vodovodna cev, PN 10 bar.</t>
  </si>
  <si>
    <t>Dobava vgradne garniture za UPV ventil.</t>
  </si>
  <si>
    <t>Dobava betonskega podstavka - prstana.</t>
  </si>
  <si>
    <t>Dobava cestne kape za UPV ventil, okrogla, Ø125 mm.</t>
  </si>
  <si>
    <t>Dobava traku PVC z napisom "pozor vodovod".</t>
  </si>
  <si>
    <t>Dobava spojnega in tesnilnega materiala.</t>
  </si>
  <si>
    <t>Dobava spojke ravne ISO fiting R4/5.</t>
  </si>
  <si>
    <t>4.3   MONTAŽNA DELA</t>
  </si>
  <si>
    <t>Prevoz in prenos vodovodnega materiala iz deponije do mesta vgradnje. V % od vrednosti vodovodnega materiala 10%.</t>
  </si>
  <si>
    <t>Prenos spuščanja in polaganje vodovodne cevi v pripravljen jarek ter poravnavanje v vertikalni in horizontalni smeri.</t>
  </si>
  <si>
    <t>Montaža PE vodovodne cevi d = 25 mm. Priključitev se izvede na spojni kos pri UPV ventilu in na spojni kos pipe.</t>
  </si>
  <si>
    <t>Montaža UPV ventila z vgradbeno garnituro, podložnim obročem in montažo cestne kape za UPV ventil.</t>
  </si>
  <si>
    <t>Tlačni preizkus vodovodne cevi na obratovalni tlak vodovoda po standardnem postopku PSIST prEN 805 in navodilih proizvajalca cevi.</t>
  </si>
  <si>
    <t>Spiranje in dezinfekcija novega cevnega omrežja, po standardu PSIST prEN 805, navodilih DVGW W 291 in navodilih IVZ.</t>
  </si>
  <si>
    <t>PREDRAČUNSKI POPIS DEL IN MATERIALA</t>
  </si>
  <si>
    <t>Gradbena dela / opis</t>
  </si>
  <si>
    <t>1.</t>
  </si>
  <si>
    <t>Strojni in ročni izkop in zasip kabelskega jarka širine 0,4m in globine 0,6m z nabijanjem v plasteh po 20cm v zemljišču III.ktg. na obstoječem pokopališču</t>
  </si>
  <si>
    <t>2.</t>
  </si>
  <si>
    <t>Dobava in polaganje cevi Stf.40mm v izkopan jarek</t>
  </si>
  <si>
    <t>3.</t>
  </si>
  <si>
    <t>Dobava in polaganje traku Fe/Zn 25x4mm in opozorilnega traku za kable</t>
  </si>
  <si>
    <t>4.</t>
  </si>
  <si>
    <t>%</t>
  </si>
  <si>
    <t>Gradbena dela / skupaj</t>
  </si>
  <si>
    <t>Elektromontažna dela / opis</t>
  </si>
  <si>
    <t xml:space="preserve">Dobava in uvlečenje kabla NYY 3x2,5mm², v predhodno položeni cevi Stf.40mm </t>
  </si>
  <si>
    <t>Dobava in uvlečenje kabla PP-L 2x1,5mm², v zaščitni cevi PVC 16mm, za polaganje delno v tlaku, v zemlji in delno v beton</t>
  </si>
  <si>
    <t>PVC gibljive cevi za polaganje v tlake, v zemljo in v beton</t>
  </si>
  <si>
    <t>Dobava in montaža samoskrčnih cevi</t>
  </si>
  <si>
    <t>kom</t>
  </si>
  <si>
    <t>Dobava in vgradnja svetilk po izboru:</t>
  </si>
  <si>
    <t>5.</t>
  </si>
  <si>
    <t>Svetilka PALOS 1.0 LED 8W 3000K 220-240V siva antracit, z podstavkom za pritrditev H-300, siva antracit</t>
  </si>
  <si>
    <t>6.</t>
  </si>
  <si>
    <t>Vgradna svetilka TRIXIE LED 1x1,9W/24V d.c. 3000K 150lm, antracit IP65, skupaj z vgradno dozo</t>
  </si>
  <si>
    <t>7.</t>
  </si>
  <si>
    <t>Vgradna svetilka TAPIOCA  LED 3x2/24V d.c. 3000K</t>
  </si>
  <si>
    <t>8.</t>
  </si>
  <si>
    <t>Power supply 100W/120/240V 24V D.C. IP67</t>
  </si>
  <si>
    <t>9.</t>
  </si>
  <si>
    <t>Dobava in montaža podometne razdelilne omarice R, Inox, velikosti 50x40x20cm, komplet z vgrajeno opremo:</t>
  </si>
  <si>
    <t xml:space="preserve">-glavno stikalo SV125, 25A </t>
  </si>
  <si>
    <t>-instalacijski odklopnik, 16A,1f. tip C</t>
  </si>
  <si>
    <t>-instalacijski odklopnik, 10A,1f. tip B</t>
  </si>
  <si>
    <t xml:space="preserve">-zaščitno stikalo KZS 10A/0,03A </t>
  </si>
  <si>
    <t>-izolirana viličasta zbiralnica</t>
  </si>
  <si>
    <t>-letvica PE,N</t>
  </si>
  <si>
    <t>-priključne sponke</t>
  </si>
  <si>
    <t>10.</t>
  </si>
  <si>
    <t>11.</t>
  </si>
  <si>
    <t>Elektromontažna dela / skupaj</t>
  </si>
  <si>
    <t>Instalacijski material</t>
  </si>
  <si>
    <t>Rekapitulacija stroškov</t>
  </si>
  <si>
    <t>Ocena stroškov del in materiala za izvedbo znaša:</t>
  </si>
  <si>
    <t>Gradbena dela</t>
  </si>
  <si>
    <t>Elektromontažna dela</t>
  </si>
  <si>
    <t>Skupaj  €</t>
  </si>
  <si>
    <t>SKUPNA REKAPITULACIJA</t>
  </si>
  <si>
    <r>
      <t xml:space="preserve">OPOMBA: </t>
    </r>
    <r>
      <rPr>
        <sz val="10"/>
        <rFont val="Arial"/>
        <family val="2"/>
        <charset val="238"/>
      </rPr>
      <t>Pred izvedbo opornih zidov mora Izvajalec obvezno izdelati testno polje obeh vidnih površin v višini vsaj 1 m in širine najmanj 1 m. Testno polje se izvede z uporabo enakih materialov, armature, opažev in tehnologije vgradnje. Testno polje in videz površine odobri projektant. Testno polje se po potrebi ponavlja dokler ni dosežena ustrezna kakovost in primeren videz površine, kar mora biti potrjeno s strani projektanta.</t>
    </r>
  </si>
  <si>
    <t>Dobava, montaža in demontaža trikotnih letev na vrhu zidov z obeh strani z trikotno oblano letvijo 2x2cm s prenosom materiala do mesta vgraditve, vgradnjo,odstranjevanjem in vsemi pomožnimi deli</t>
  </si>
  <si>
    <t>Dobava, montaža in demontaža trikotnih letev za dilatiranje zidov z obeh strani po navodilih statika. Oblane trikotne letvijo 2x2cm s prenosom materiala do mesta vgraditve, vgraddnjo,odstranjevanjem in vsemi pomožnimi deli</t>
  </si>
  <si>
    <r>
      <rPr>
        <b/>
        <sz val="10"/>
        <rFont val="Arial CE"/>
        <charset val="238"/>
      </rPr>
      <t xml:space="preserve">Kovinska Oograja v osi C                  
</t>
    </r>
    <r>
      <rPr>
        <sz val="10"/>
        <rFont val="Arial CE"/>
        <charset val="238"/>
      </rPr>
      <t>Izdelava in montaža ograje iz brušenega nerjavečega jekla, kvalitete 1.4301. 26 segmentov dolžine 2m in višine 0.4m. Sestavljenih iz ploščatega okvirja (60x10mm), ki ima na sredini vertikalo enake dimenzije. Zadnji element ob zidu v osi 1 dimenzijsko prilagoditi. Vsi elementi sidrani v AB zid s sidrnimi vijaki HILTI HST3 M12x165. Segmenti med sabo vijačeni z z M8 nerjavnimi vijaki. Glej shemo.</t>
    </r>
  </si>
  <si>
    <r>
      <rPr>
        <b/>
        <sz val="10"/>
        <rFont val="Arial CE"/>
        <charset val="238"/>
      </rPr>
      <t xml:space="preserve">Kovinska Oograja/oprijemalo na klančini ob zidu v osi C                  
</t>
    </r>
    <r>
      <rPr>
        <sz val="10"/>
        <rFont val="Arial CE"/>
        <charset val="238"/>
      </rPr>
      <t>Izdelava in montaža ograje iz brušenega nerjavečega jekla, kvalitete 1.4301. 10 segmentov dolžine 2.2m in višine 1.15m in enega geometrijsko prilagojenega kosa (kos na podestu klančine). Sestavljena iz ploščatega okvirja (60x10mm), ki ima na sredini vertikalo enake dimenzije. Vsi elementi preko sidrnih plošč sidrani v AB ploščo klančine s sidrnimi vijaki HILTI HST3 M16x175. Segmenti med sabo vijačeni z z M8 nerjavnimi vijaki.  Glej shemo.</t>
    </r>
  </si>
  <si>
    <r>
      <rPr>
        <b/>
        <sz val="10"/>
        <rFont val="Arial CE"/>
        <charset val="238"/>
      </rPr>
      <t xml:space="preserve">Kovinska Oograja v osi A                   
</t>
    </r>
    <r>
      <rPr>
        <sz val="10"/>
        <rFont val="Arial CE"/>
        <charset val="238"/>
      </rPr>
      <t>Izdelava in montaža ograje iz brušenega nerjavečega jekla, kvalitete 1.4301. 25 segmentov dolžine 1.7m in višine 1m. Sestavljenih iz ploščatega okvirja (60x10mm), ki ima na sredini vertikalo enake dimenzije. Med segmente se kot distančniki montirajo napenjala za napetje jeklene vrvi, zgoraj in spodaj, na katero je obešena Rf pletena mreža.
Skrajno levi in skrajno desni ter dva elementa na 1/3 in na 2/3 celotne dolžine ograje, so izdelani iz močnejših elementov (60x20mm) ter imajo dodatne diagonale. Končna elementa imata drugačen način vgradnje napenjala. Vsi elementi so sidrani v AB zid s sidrnimi vijaki HILTI HST3 M16x175. Segmenti med sabo vijačeni z z M8 nerjavnimi vijaki. Glej Shemo.</t>
    </r>
  </si>
  <si>
    <t xml:space="preserve">T01 BETONSKI TLAKOVCI
• tlakovci  (npr. Podlesnik/ pravokotni prestige/ po izboru projektanta)   d=7cm                                                   
• posteljica (drobir 4-8mm)                          5 cm
Fugiranje s kremenčevo mivko in premaz z brezbarvno mat emulzijo                       </t>
  </si>
  <si>
    <t xml:space="preserve">T02 BETONSKI TLAKOVCI NA KLANČINAH
• Tlakovci  (npr. Podlesnik/ pravokotni prestige/ po izboru projektanta)  d=7 cm
• posteljica (drobir 4-8mm) na AB ploščo
Fugiranje s kremenčevo mivko in premaz z brezbarvno mat emulzijo                                                                                                                                                                                                                                    
</t>
  </si>
  <si>
    <t xml:space="preserve">T03 POT DO KOLUMBARIJA
• betonske plošče  (npr. Podlesnik/prestige dekor/ po izboru projektanta) 100x50x8 cm, zasute z prodcem (16-32mm)                                                                              
</t>
  </si>
  <si>
    <t>Izdelava bitumenske hidroizolacije:
1x hladni bitumenski premaz
1x izotekt T4 varjen po celi površini
zaščita Hi s čepasto folijo</t>
  </si>
  <si>
    <t>enota</t>
  </si>
  <si>
    <t>cena/enoto</t>
  </si>
  <si>
    <r>
      <rPr>
        <b/>
        <sz val="10"/>
        <rFont val="Arial CE"/>
        <family val="2"/>
        <charset val="238"/>
      </rPr>
      <t xml:space="preserve">Kovinska </t>
    </r>
    <r>
      <rPr>
        <sz val="10"/>
        <rFont val="Arial CE"/>
        <family val="2"/>
        <charset val="238"/>
      </rPr>
      <t xml:space="preserve">vrata vhod na pokopališče os 1
Zunanja kovinska vrata. Kovinski izdelek višjega kakovostnega razreda. Izdelana iz škatlastih cevi 40x40x2, iz brušenega nerjavečega jekla, ter zamrežena z Rf pleteno mrežo (kot ograja v osi A). Kljuka in nasadila iz nerjavečega jekla. 
Gradbena odprtina: 190 cm / 100 cm. Glej shemo
</t>
    </r>
  </si>
  <si>
    <t xml:space="preserve"> (brez DDV)  skupaj:</t>
  </si>
  <si>
    <t>skupaj</t>
  </si>
  <si>
    <t>Humusiranje površin (d=8cm) v območju zazelenitve znotraj pokopališča med robniki in zidovi z obstoječim humusem s prehodnim drobljenjem, raztiranjem z vsemi pomožnimi deli in transporti humusa iz gradbiščne deponije in zatravitev.</t>
  </si>
  <si>
    <t>Humusiranje površin (d=8cm) v območju zazelenitve z zunanje strani obodnih zidov pokopališča z obstoječim humusem s prehodnim drobljenjem, raztiranjem z vsemi pomožnimi deli in transporti humusa iz gradbiščne deponije in zatravitev</t>
  </si>
  <si>
    <r>
      <t xml:space="preserve">OPOMBA: </t>
    </r>
    <r>
      <rPr>
        <sz val="10"/>
        <rFont val="Arial CE"/>
        <family val="2"/>
        <charset val="238"/>
      </rPr>
      <t xml:space="preserve">PRI VSEH IZDELKIH ZAJETI IZDELAVO, DOBAVO IN MONTAŽO TER EV. VZIDAVO, VSE POTREBNO OKOVJE IN TESNILA! VSE MERE, KOLIČINE IN OBDELAVE KONTROLIRATI PO ZADNJIH VELJAVNIH NAČRTIH, DETAJLIH IN </t>
    </r>
    <r>
      <rPr>
        <b/>
        <sz val="10"/>
        <rFont val="Arial CE"/>
        <family val="2"/>
        <charset val="238"/>
      </rPr>
      <t>SHEMAH PZI</t>
    </r>
    <r>
      <rPr>
        <sz val="10"/>
        <rFont val="Arial CE"/>
        <family val="2"/>
        <charset val="238"/>
      </rPr>
      <t xml:space="preserve"> OZ. NA OBJEKTU! 
UPOŠTEVATI IZVEDBO PREIZKUSA TESNOSTI CEVOVODA.        </t>
    </r>
  </si>
  <si>
    <r>
      <t xml:space="preserve">OPOMBA: </t>
    </r>
    <r>
      <rPr>
        <sz val="10"/>
        <rFont val="Arial CE"/>
        <charset val="238"/>
      </rPr>
      <t xml:space="preserve">AB VENCI JAŠKOV MORAJO BITI "NEVIDNI" - PREKRITI Z ZAKLJUČNIM TLAKOM! 
</t>
    </r>
    <r>
      <rPr>
        <b/>
        <sz val="10"/>
        <rFont val="Arial CE"/>
        <charset val="238"/>
      </rPr>
      <t>OPOMBA:</t>
    </r>
    <r>
      <rPr>
        <sz val="10"/>
        <rFont val="Arial CE"/>
        <charset val="238"/>
      </rPr>
      <t xml:space="preserve">
IZKOPI IN ZASIPI SO ZAJETI PRI ZEMELJSKIH DELIH!</t>
    </r>
  </si>
  <si>
    <t>V računu je bil za vse podporne zidove kot zasipni material predviden grušč (fi=33°, c=0kN/m2 in gama=20kN/m3). V primeru manjših zidov kolumbarija (os 2), WL 02 (os C) ter WL 03 (os B) je mogoče uporabiti slabši zasipni material  (fi=30°, c=0kN/m2 in gama=20kN/m3), pri čemer mora geomehanski nadzor določiti ali je izkopni material IG 2 dovolj kvaliteten za vgradnjo za naštete manjše podporne zidove.</t>
  </si>
  <si>
    <t>Dobava in vgrajevanje armiranega betona C30/37, XC2, prereza 0,30 - 0,40 m3/m2,m1, Dmax 32 mm, temeljne plošče obodnih in vmesnih zidov</t>
  </si>
  <si>
    <t>Dobava in vgrajevanje armiranega betona C30/37, XC4, XD1, XF1, PV I prereza 0,12 - 0,20 m3/m2,m1, Dmax 32 mm, pasovni temelji pod zidci in stopnicami.</t>
  </si>
  <si>
    <t>Dobava in vgrajevanje armiranega betona C30/37, XC4,  XD1, XF3, PV Iprereza 0,20 - 0,30 m3/m2,m1, Dmax 32 mm, pasovni temelji vstopne klančine</t>
  </si>
  <si>
    <t>Dobava in vgrajevanje armiranega betona C30/37, XC2, PV I prereza nad 0,30 m3/m2,m1, Dmax 32 mm, pasovni temelji kolumbarija</t>
  </si>
  <si>
    <t>Dobava in vgrajevanje armiranega betona C30/37, XC4,   XD1, XF1, PV II, prereza 0,12 - 0,20 m3/m2,m1, Dmax 32 mm, VB3, zidec na pasovnih temeljih, debeline 15 cm, višine 30 cm.</t>
  </si>
  <si>
    <t>Dobava in vgrajevanje armiranega betona C30/37, XC4, XD1, XF1, PV II prereza nad 0,30 m3/m2,m1, Dmax 32 mm, VB2 obodni zidovi v osi "1" in "D", debeline 40 cm</t>
  </si>
  <si>
    <t>Dobava in vgrajevanje armiranega betona C30/37,  XC4, XD1, XF1, PV II prereza nad 0,30m3/m2,m1, Dmax 32 mm, VB2, obodni zid v osi "A", debeline 50 - 70 cm</t>
  </si>
  <si>
    <t>Dobava in vgrajevanje armiranega betona C30/37,  XC4, XD1, XF1, PV II prereza 0,20 - 0,30 m3/m2,m1, Dmax 16 mm, VB3, notranje stene debeline 30 cm v osi "B" in  "C".</t>
  </si>
  <si>
    <t>€</t>
  </si>
  <si>
    <t>Pripravljalna dela, zarisovanje, regulacija armatru, preizkusno obratovanje in zaključna dela v višini 4% strojnih del.</t>
  </si>
  <si>
    <t>Transportni in ostali stroški v višini 5% strojnih del do postavke 7.</t>
  </si>
  <si>
    <t>Nepredvidena, dodatna in drobna rušitvena dela, ki iz načrtov niso razvidna. Ponudnik naj za ta dela dela obvezno predvidi ocenjeni znesek v višini 10% vrednosti zemeljskih in gradbenih del do postavke 16! Obračun po dejansko porabljenem času in materialu oz. po sporazumni ceni za enoto!</t>
  </si>
  <si>
    <r>
      <rPr>
        <b/>
        <sz val="11"/>
        <rFont val="Arial"/>
        <family val="2"/>
        <charset val="238"/>
      </rPr>
      <t>SKUPAJ</t>
    </r>
    <r>
      <rPr>
        <sz val="11"/>
        <rFont val="Arial"/>
        <family val="2"/>
        <charset val="238"/>
      </rPr>
      <t xml:space="preserve">  € (brez DDV):</t>
    </r>
  </si>
  <si>
    <r>
      <rPr>
        <b/>
        <sz val="11"/>
        <rFont val="Arial"/>
        <family val="2"/>
        <charset val="238"/>
      </rPr>
      <t>SKUPAJ</t>
    </r>
    <r>
      <rPr>
        <sz val="11"/>
        <rFont val="Arial"/>
        <family val="2"/>
        <charset val="238"/>
      </rPr>
      <t xml:space="preserve"> € (brez DDV):</t>
    </r>
  </si>
  <si>
    <r>
      <t xml:space="preserve">SKUPAJ </t>
    </r>
    <r>
      <rPr>
        <sz val="11"/>
        <rFont val="Arial"/>
        <family val="2"/>
        <charset val="238"/>
      </rPr>
      <t>€ (brez DDV):</t>
    </r>
  </si>
  <si>
    <t>Nepredvidena montažna dela (rezanje, pomoč, zidarska dela…) ocenjena v višini 10% vrednosti montažnih del</t>
  </si>
  <si>
    <t>Drobni material v višini 5% do postavke 9</t>
  </si>
  <si>
    <t>Transport in manipulativni stroški  v višini 5% El. Montažnih del</t>
  </si>
  <si>
    <t>Nepredvidena, dodatna in drobna rušitvena dela, ki iz načrtov niso razvidna. Ponudnik naj za ta dela dela obvezno predvidi ocenjeni znesek v višini 10% vrednosti gradbenih del.! Obračun po dejansko porabljenem času in materialu oz. po sporazumni ceni za enoto!</t>
  </si>
  <si>
    <t>Občina Medvode, 
Smlednik 41
1216 Smlednik</t>
  </si>
  <si>
    <t xml:space="preserve">Cesta komandanta Staneta 12, 1215 Medvode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</si>
</sst>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164" formatCode="_-* #,##0\ _€_-;\-* #,##0\ _€_-;_-* &quot;-&quot;\ _€_-;_-@_-"/>
    <numFmt numFmtId="165" formatCode="_-* #,##0.00\ _€_-;\-* #,##0.00\ _€_-;_-* &quot;-&quot;??\ _€_-;_-@_-"/>
    <numFmt numFmtId="166" formatCode="_-* #,##0.00\ &quot;SIT&quot;_-;\-* #,##0.00\ &quot;SIT&quot;_-;_-* &quot;-&quot;??\ &quot;SIT&quot;_-;_-@_-"/>
    <numFmt numFmtId="167" formatCode="_-* #,##0.00\ _S_I_T_-;\-* #,##0.00\ _S_I_T_-;_-* &quot;-&quot;??\ _S_I_T_-;_-@_-"/>
    <numFmt numFmtId="168" formatCode="_-&quot;€&quot;\ * #,##0.00_-;\-&quot;€&quot;\ * #,##0.00_-;_-&quot;€&quot;\ * &quot;-&quot;??_-;_-@_-"/>
    <numFmt numFmtId="169" formatCode="General_)"/>
    <numFmt numFmtId="170" formatCode="#,##0.00\ [$kn-41A]"/>
    <numFmt numFmtId="171" formatCode="0.0"/>
    <numFmt numFmtId="172" formatCode="#,##0.00\ _S_I_T"/>
    <numFmt numFmtId="173" formatCode="#,##0.00\ &quot;SIT&quot;"/>
    <numFmt numFmtId="174" formatCode="#,##0.0"/>
    <numFmt numFmtId="175" formatCode="#,##0.00_ ;\-#,##0.00\ "/>
    <numFmt numFmtId="176" formatCode="General\."/>
  </numFmts>
  <fonts count="93">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2"/>
      <name val="Arial CE"/>
      <family val="2"/>
      <charset val="238"/>
    </font>
    <font>
      <sz val="10"/>
      <name val="Arial CE"/>
      <family val="2"/>
      <charset val="238"/>
    </font>
    <font>
      <b/>
      <sz val="10"/>
      <name val="Arial CE"/>
      <family val="2"/>
      <charset val="238"/>
    </font>
    <font>
      <b/>
      <sz val="10"/>
      <color indexed="9"/>
      <name val="Arial CE"/>
      <family val="2"/>
      <charset val="238"/>
    </font>
    <font>
      <sz val="10"/>
      <name val="Arial"/>
      <family val="2"/>
      <charset val="238"/>
    </font>
    <font>
      <sz val="10"/>
      <name val="Helv"/>
      <charset val="204"/>
    </font>
    <font>
      <sz val="10"/>
      <color indexed="8"/>
      <name val="Arial"/>
      <family val="2"/>
      <charset val="238"/>
    </font>
    <font>
      <sz val="11"/>
      <color indexed="9"/>
      <name val="Calibri"/>
      <family val="2"/>
      <charset val="238"/>
    </font>
    <font>
      <sz val="10"/>
      <color indexed="9"/>
      <name val="Arial"/>
      <family val="2"/>
      <charset val="238"/>
    </font>
    <font>
      <sz val="11"/>
      <name val="Garamond"/>
      <family val="1"/>
      <charset val="238"/>
    </font>
    <font>
      <sz val="10"/>
      <color indexed="17"/>
      <name val="Arial"/>
      <family val="2"/>
      <charset val="238"/>
    </font>
    <font>
      <b/>
      <sz val="15"/>
      <color indexed="8"/>
      <name val="Calibri"/>
      <family val="2"/>
      <charset val="238"/>
    </font>
    <font>
      <b/>
      <sz val="13"/>
      <color indexed="8"/>
      <name val="Calibri"/>
      <family val="2"/>
      <charset val="238"/>
    </font>
    <font>
      <b/>
      <sz val="11"/>
      <color indexed="8"/>
      <name val="Calibri"/>
      <family val="2"/>
      <charset val="238"/>
    </font>
    <font>
      <b/>
      <sz val="18"/>
      <color indexed="56"/>
      <name val="Cambria"/>
      <family val="2"/>
      <charset val="238"/>
    </font>
    <font>
      <sz val="11"/>
      <color indexed="60"/>
      <name val="Calibri"/>
      <family val="2"/>
      <charset val="238"/>
    </font>
    <font>
      <b/>
      <sz val="10"/>
      <color indexed="63"/>
      <name val="Arial"/>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sz val="10"/>
      <color indexed="10"/>
      <name val="Arial"/>
      <family val="2"/>
      <charset val="238"/>
    </font>
    <font>
      <sz val="8"/>
      <name val="Arial CE"/>
      <charset val="238"/>
    </font>
    <font>
      <sz val="10"/>
      <name val="Arial"/>
      <family val="2"/>
    </font>
    <font>
      <b/>
      <sz val="14"/>
      <color indexed="9"/>
      <name val="Arial CE"/>
      <family val="2"/>
      <charset val="238"/>
    </font>
    <font>
      <sz val="10"/>
      <name val="Arial CE"/>
    </font>
    <font>
      <sz val="9"/>
      <name val="Futura Prins"/>
    </font>
    <font>
      <sz val="9"/>
      <name val="Courier New CE"/>
      <family val="3"/>
      <charset val="238"/>
    </font>
    <font>
      <sz val="10"/>
      <color indexed="9"/>
      <name val=".CourSL"/>
      <charset val="238"/>
    </font>
    <font>
      <sz val="10"/>
      <name val="Century Gothic"/>
      <family val="2"/>
      <charset val="238"/>
    </font>
    <font>
      <sz val="10"/>
      <name val="SL Dutch"/>
    </font>
    <font>
      <sz val="11"/>
      <name val="Arial"/>
      <family val="2"/>
      <charset val="238"/>
    </font>
    <font>
      <sz val="10"/>
      <color indexed="8"/>
      <name val="Arial"/>
      <family val="2"/>
    </font>
    <font>
      <sz val="10"/>
      <name val="Courier"/>
      <family val="1"/>
      <charset val="238"/>
    </font>
    <font>
      <sz val="10"/>
      <name val="Arial"/>
      <family val="2"/>
      <charset val="238"/>
    </font>
    <font>
      <sz val="10"/>
      <name val="Arial"/>
      <family val="2"/>
      <charset val="238"/>
    </font>
    <font>
      <sz val="10"/>
      <name val="Arial"/>
      <family val="2"/>
      <charset val="238"/>
    </font>
    <font>
      <sz val="12"/>
      <name val="Arial CE"/>
      <charset val="238"/>
    </font>
    <font>
      <sz val="12"/>
      <color rgb="FFFF0000"/>
      <name val="Arial CE"/>
      <charset val="238"/>
    </font>
    <font>
      <sz val="11"/>
      <name val="Arial CE"/>
      <family val="2"/>
      <charset val="238"/>
    </font>
    <font>
      <sz val="11"/>
      <name val="Arial CE"/>
      <charset val="238"/>
    </font>
    <font>
      <b/>
      <sz val="11"/>
      <color indexed="9"/>
      <name val="Arial CE"/>
      <family val="2"/>
      <charset val="238"/>
    </font>
    <font>
      <b/>
      <sz val="11"/>
      <color theme="0"/>
      <name val="Arial CE"/>
      <family val="2"/>
      <charset val="238"/>
    </font>
    <font>
      <i/>
      <sz val="11"/>
      <name val="Arial CE"/>
      <family val="2"/>
      <charset val="238"/>
    </font>
    <font>
      <b/>
      <sz val="11"/>
      <name val="Arial CE"/>
      <family val="2"/>
      <charset val="238"/>
    </font>
    <font>
      <sz val="11"/>
      <color indexed="9"/>
      <name val="Arial CE"/>
      <family val="2"/>
      <charset val="238"/>
    </font>
    <font>
      <b/>
      <sz val="10"/>
      <color indexed="9"/>
      <name val="Arial"/>
      <family val="2"/>
      <charset val="238"/>
    </font>
    <font>
      <b/>
      <sz val="10"/>
      <color theme="0"/>
      <name val="Arial"/>
      <family val="2"/>
      <charset val="238"/>
    </font>
    <font>
      <b/>
      <sz val="10"/>
      <name val="Arial"/>
      <family val="2"/>
      <charset val="238"/>
    </font>
    <font>
      <b/>
      <i/>
      <sz val="10"/>
      <name val="Arial"/>
      <family val="2"/>
      <charset val="238"/>
    </font>
    <font>
      <sz val="10"/>
      <color theme="1"/>
      <name val="Arial"/>
      <family val="2"/>
      <charset val="238"/>
    </font>
    <font>
      <sz val="10"/>
      <color theme="0"/>
      <name val="Arial"/>
      <family val="2"/>
      <charset val="238"/>
    </font>
    <font>
      <sz val="12"/>
      <name val="Arial"/>
      <family val="2"/>
      <charset val="238"/>
    </font>
    <font>
      <b/>
      <sz val="12"/>
      <name val="Arial"/>
      <family val="2"/>
      <charset val="238"/>
    </font>
    <font>
      <b/>
      <i/>
      <sz val="12"/>
      <name val="Arial"/>
      <family val="2"/>
      <charset val="238"/>
    </font>
    <font>
      <b/>
      <sz val="12"/>
      <color indexed="9"/>
      <name val="Arial"/>
      <family val="2"/>
      <charset val="238"/>
    </font>
    <font>
      <b/>
      <sz val="12"/>
      <color theme="0"/>
      <name val="Arial"/>
      <family val="2"/>
      <charset val="238"/>
    </font>
    <font>
      <sz val="10"/>
      <color indexed="10"/>
      <name val="Arial CE"/>
      <family val="2"/>
      <charset val="238"/>
    </font>
    <font>
      <b/>
      <sz val="10"/>
      <color indexed="9"/>
      <name val="Arial CE"/>
      <charset val="238"/>
    </font>
    <font>
      <b/>
      <sz val="10"/>
      <name val="Arial CE"/>
      <charset val="238"/>
    </font>
    <font>
      <i/>
      <sz val="10"/>
      <name val="Arial CE"/>
      <family val="2"/>
      <charset val="238"/>
    </font>
    <font>
      <b/>
      <i/>
      <sz val="10"/>
      <name val="Arial CE"/>
      <family val="2"/>
      <charset val="238"/>
    </font>
    <font>
      <b/>
      <sz val="10"/>
      <color theme="0"/>
      <name val="Arial CE"/>
      <family val="2"/>
      <charset val="238"/>
    </font>
    <font>
      <b/>
      <sz val="10"/>
      <color rgb="FFFF0000"/>
      <name val="Arial"/>
      <family val="2"/>
      <charset val="238"/>
    </font>
    <font>
      <b/>
      <sz val="11"/>
      <color rgb="FFFF0000"/>
      <name val="Arial CE"/>
      <charset val="238"/>
    </font>
    <font>
      <sz val="10"/>
      <color rgb="FF92D050"/>
      <name val="Arial CE"/>
      <charset val="238"/>
    </font>
    <font>
      <sz val="11"/>
      <color rgb="FFFF0000"/>
      <name val="Arial CE"/>
      <charset val="238"/>
    </font>
    <font>
      <sz val="10"/>
      <color theme="1"/>
      <name val="Arial CE"/>
      <charset val="238"/>
    </font>
    <font>
      <sz val="11"/>
      <color theme="1"/>
      <name val="Arial CE"/>
      <charset val="238"/>
    </font>
    <font>
      <b/>
      <sz val="10"/>
      <color theme="1"/>
      <name val="Arial"/>
      <family val="2"/>
      <charset val="238"/>
    </font>
    <font>
      <sz val="12"/>
      <color theme="0"/>
      <name val="Arial"/>
      <family val="2"/>
      <charset val="238"/>
    </font>
    <font>
      <b/>
      <sz val="11"/>
      <name val="Arial"/>
      <family val="2"/>
      <charset val="238"/>
    </font>
    <font>
      <i/>
      <sz val="8"/>
      <name val="Arial"/>
      <family val="2"/>
      <charset val="238"/>
    </font>
    <font>
      <sz val="10"/>
      <name val="Times New Roman"/>
      <family val="1"/>
      <charset val="238"/>
    </font>
    <font>
      <sz val="10"/>
      <name val="Calibri"/>
      <family val="2"/>
      <charset val="238"/>
      <scheme val="minor"/>
    </font>
    <font>
      <b/>
      <u/>
      <sz val="12"/>
      <name val="Times New Roman"/>
      <family val="1"/>
      <charset val="238"/>
    </font>
    <font>
      <sz val="11"/>
      <name val="Times New Roman"/>
      <family val="1"/>
      <charset val="238"/>
    </font>
    <font>
      <b/>
      <sz val="11"/>
      <name val="Times New Roman"/>
      <family val="1"/>
      <charset val="238"/>
    </font>
    <font>
      <b/>
      <u/>
      <sz val="11"/>
      <name val="Times New Roman"/>
      <family val="1"/>
      <charset val="238"/>
    </font>
    <font>
      <u/>
      <sz val="11"/>
      <name val="Times New Roman"/>
      <family val="1"/>
      <charset val="238"/>
    </font>
    <font>
      <b/>
      <sz val="14"/>
      <name val="Times New Roman"/>
      <family val="1"/>
      <charset val="238"/>
    </font>
    <font>
      <sz val="1"/>
      <color indexed="8"/>
      <name val="Courier"/>
      <family val="3"/>
    </font>
    <font>
      <i/>
      <sz val="1"/>
      <color indexed="8"/>
      <name val="Courier"/>
      <family val="3"/>
    </font>
    <font>
      <b/>
      <u/>
      <sz val="12"/>
      <name val="Arial"/>
      <family val="2"/>
      <charset val="238"/>
    </font>
    <font>
      <sz val="10"/>
      <color indexed="9"/>
      <name val="Courier New"/>
      <family val="3"/>
    </font>
  </fonts>
  <fills count="28">
    <fill>
      <patternFill patternType="none"/>
    </fill>
    <fill>
      <patternFill patternType="gray125"/>
    </fill>
    <fill>
      <patternFill patternType="solid">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6"/>
      </patternFill>
    </fill>
    <fill>
      <patternFill patternType="solid">
        <fgColor indexed="23"/>
      </patternFill>
    </fill>
    <fill>
      <patternFill patternType="solid">
        <fgColor indexed="63"/>
      </patternFill>
    </fill>
    <fill>
      <patternFill patternType="solid">
        <fgColor indexed="2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7030A0"/>
        <bgColor indexed="64"/>
      </patternFill>
    </fill>
    <fill>
      <patternFill patternType="solid">
        <fgColor theme="9" tint="0.7999816888943144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9"/>
      </bottom>
      <diagonal/>
    </border>
    <border>
      <left/>
      <right/>
      <top/>
      <bottom style="medium">
        <color indexed="9"/>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right/>
      <top style="thin">
        <color auto="1"/>
      </top>
      <bottom style="double">
        <color auto="1"/>
      </bottom>
      <diagonal/>
    </border>
    <border>
      <left style="thin">
        <color indexed="63"/>
      </left>
      <right style="thin">
        <color indexed="63"/>
      </right>
      <top style="thin">
        <color indexed="63"/>
      </top>
      <bottom style="thin">
        <color indexed="63"/>
      </bottom>
      <diagonal/>
    </border>
    <border>
      <left/>
      <right/>
      <top style="thin">
        <color auto="1"/>
      </top>
      <bottom style="double">
        <color auto="1"/>
      </bottom>
      <diagonal/>
    </border>
    <border>
      <left/>
      <right/>
      <top style="thin">
        <color indexed="64"/>
      </top>
      <bottom style="medium">
        <color indexed="64"/>
      </bottom>
      <diagonal/>
    </border>
    <border>
      <left/>
      <right/>
      <top/>
      <bottom style="double">
        <color indexed="64"/>
      </bottom>
      <diagonal/>
    </border>
    <border>
      <left/>
      <right/>
      <top/>
      <bottom style="medium">
        <color indexed="64"/>
      </bottom>
      <diagonal/>
    </border>
    <border>
      <left/>
      <right/>
      <top style="medium">
        <color indexed="64"/>
      </top>
      <bottom style="double">
        <color indexed="64"/>
      </bottom>
      <diagonal/>
    </border>
    <border>
      <left/>
      <right/>
      <top style="thin">
        <color indexed="64"/>
      </top>
      <bottom style="double">
        <color indexed="64"/>
      </bottom>
      <diagonal/>
    </border>
    <border>
      <left/>
      <right/>
      <top style="thin">
        <color indexed="64"/>
      </top>
      <bottom style="double">
        <color indexed="64"/>
      </bottom>
      <diagonal/>
    </border>
  </borders>
  <cellStyleXfs count="320">
    <xf numFmtId="0" fontId="0" fillId="0" borderId="0"/>
    <xf numFmtId="0" fontId="11"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1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5" fillId="0" borderId="0" applyFont="0" applyFill="0" applyBorder="0" applyAlignment="0" applyProtection="0"/>
    <xf numFmtId="167" fontId="1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16" fillId="5" borderId="0" applyNumberFormat="0" applyBorder="0" applyAlignment="0" applyProtection="0"/>
    <xf numFmtId="0" fontId="17" fillId="0" borderId="3"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1" fillId="18"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5" fillId="0" borderId="0"/>
    <xf numFmtId="0" fontId="5" fillId="0" borderId="0"/>
    <xf numFmtId="0" fontId="15" fillId="0" borderId="0"/>
    <xf numFmtId="0" fontId="15" fillId="0" borderId="0"/>
    <xf numFmtId="0" fontId="5" fillId="0" borderId="0"/>
    <xf numFmtId="0" fontId="5" fillId="0" borderId="0"/>
    <xf numFmtId="0" fontId="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10" fillId="0" borderId="0"/>
    <xf numFmtId="0" fontId="5" fillId="19" borderId="8" applyNumberFormat="0" applyFont="0" applyAlignment="0" applyProtection="0"/>
    <xf numFmtId="0" fontId="22" fillId="2" borderId="4" applyNumberFormat="0" applyAlignment="0" applyProtection="0"/>
    <xf numFmtId="0" fontId="23" fillId="0" borderId="0" applyNumberFormat="0" applyFill="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24" fillId="0" borderId="5" applyNumberFormat="0" applyFill="0" applyAlignment="0" applyProtection="0"/>
    <xf numFmtId="0" fontId="25" fillId="9" borderId="2" applyNumberFormat="0" applyAlignment="0" applyProtection="0"/>
    <xf numFmtId="0" fontId="26" fillId="2" borderId="1" applyNumberFormat="0" applyAlignment="0" applyProtection="0"/>
    <xf numFmtId="0" fontId="27" fillId="4" borderId="0" applyNumberFormat="0" applyBorder="0" applyAlignment="0" applyProtection="0"/>
    <xf numFmtId="0" fontId="20" fillId="0" borderId="0" applyNumberFormat="0" applyFill="0" applyBorder="0" applyAlignment="0" applyProtection="0"/>
    <xf numFmtId="0" fontId="28" fillId="8" borderId="1" applyNumberFormat="0" applyAlignment="0" applyProtection="0"/>
    <xf numFmtId="0" fontId="19" fillId="0" borderId="9" applyNumberFormat="0" applyFill="0" applyAlignment="0" applyProtection="0"/>
    <xf numFmtId="0" fontId="29" fillId="0" borderId="0" applyNumberFormat="0" applyFill="0" applyBorder="0" applyAlignment="0" applyProtection="0"/>
    <xf numFmtId="0" fontId="5" fillId="0" borderId="0"/>
    <xf numFmtId="0" fontId="33" fillId="0" borderId="0"/>
    <xf numFmtId="167" fontId="10" fillId="0" borderId="0" applyFont="0" applyFill="0" applyBorder="0" applyAlignment="0" applyProtection="0"/>
    <xf numFmtId="0" fontId="34" fillId="0" borderId="11" applyAlignment="0"/>
    <xf numFmtId="168" fontId="31" fillId="0" borderId="0" applyFont="0" applyFill="0" applyBorder="0" applyAlignment="0" applyProtection="0"/>
    <xf numFmtId="0" fontId="35" fillId="0" borderId="0"/>
    <xf numFmtId="0" fontId="31" fillId="0" borderId="0"/>
    <xf numFmtId="0" fontId="4" fillId="0" borderId="0"/>
    <xf numFmtId="0" fontId="31" fillId="0" borderId="0"/>
    <xf numFmtId="0" fontId="10" fillId="0" borderId="0"/>
    <xf numFmtId="0" fontId="10" fillId="0" borderId="0"/>
    <xf numFmtId="0" fontId="10" fillId="0" borderId="0"/>
    <xf numFmtId="0" fontId="33" fillId="0" borderId="0"/>
    <xf numFmtId="0" fontId="31" fillId="0" borderId="0"/>
    <xf numFmtId="0" fontId="10" fillId="0" borderId="0"/>
    <xf numFmtId="0" fontId="5" fillId="0" borderId="0"/>
    <xf numFmtId="0" fontId="31"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10"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10" fillId="0" borderId="0" applyNumberFormat="0" applyFill="0" applyBorder="0" applyAlignment="0" applyProtection="0"/>
    <xf numFmtId="0" fontId="10" fillId="0" borderId="0"/>
    <xf numFmtId="0" fontId="5" fillId="0" borderId="0"/>
    <xf numFmtId="9" fontId="10" fillId="0" borderId="0" applyFont="0" applyFill="0" applyBorder="0" applyAlignment="0" applyProtection="0"/>
    <xf numFmtId="9" fontId="10" fillId="0" borderId="0" applyFont="0" applyFill="0" applyBorder="0" applyAlignment="0" applyProtection="0"/>
    <xf numFmtId="0" fontId="38" fillId="0" borderId="0"/>
    <xf numFmtId="0" fontId="11" fillId="0" borderId="0"/>
    <xf numFmtId="0" fontId="38" fillId="0" borderId="0"/>
    <xf numFmtId="166" fontId="33" fillId="0" borderId="0" applyFont="0" applyFill="0" applyBorder="0" applyAlignment="0" applyProtection="0"/>
    <xf numFmtId="167" fontId="10" fillId="0" borderId="0" applyFont="0" applyFill="0" applyBorder="0" applyAlignment="0" applyProtection="0"/>
    <xf numFmtId="167" fontId="3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5" fontId="4" fillId="0" borderId="0" applyFont="0" applyFill="0" applyBorder="0" applyAlignment="0" applyProtection="0"/>
    <xf numFmtId="0" fontId="5" fillId="0" borderId="0"/>
    <xf numFmtId="0" fontId="33" fillId="0" borderId="0"/>
    <xf numFmtId="0" fontId="4" fillId="0" borderId="0"/>
    <xf numFmtId="0" fontId="4" fillId="0" borderId="0"/>
    <xf numFmtId="0" fontId="5" fillId="0" borderId="0"/>
    <xf numFmtId="0" fontId="10" fillId="0" borderId="0"/>
    <xf numFmtId="0" fontId="10" fillId="0" borderId="0"/>
    <xf numFmtId="0" fontId="4" fillId="0" borderId="0"/>
    <xf numFmtId="0" fontId="4" fillId="0" borderId="0"/>
    <xf numFmtId="0" fontId="5" fillId="0" borderId="0"/>
    <xf numFmtId="0" fontId="39" fillId="0" borderId="0"/>
    <xf numFmtId="0" fontId="10" fillId="0" borderId="0"/>
    <xf numFmtId="0" fontId="40" fillId="0" borderId="0"/>
    <xf numFmtId="0" fontId="11" fillId="0" borderId="0"/>
    <xf numFmtId="44" fontId="5" fillId="0" borderId="0" applyFont="0" applyFill="0" applyBorder="0" applyAlignment="0" applyProtection="0"/>
    <xf numFmtId="166" fontId="33"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5" fillId="0" borderId="0"/>
    <xf numFmtId="0" fontId="4" fillId="0" borderId="0"/>
    <xf numFmtId="0" fontId="10" fillId="0" borderId="0">
      <alignment wrapText="1"/>
    </xf>
    <xf numFmtId="164" fontId="4" fillId="0" borderId="0" applyFont="0" applyFill="0" applyBorder="0" applyAlignment="0" applyProtection="0"/>
    <xf numFmtId="169" fontId="41" fillId="0" borderId="0"/>
    <xf numFmtId="0" fontId="10" fillId="0" borderId="0"/>
    <xf numFmtId="170" fontId="10" fillId="0" borderId="0">
      <alignment vertical="top"/>
    </xf>
    <xf numFmtId="0" fontId="3" fillId="0" borderId="0"/>
    <xf numFmtId="165" fontId="3" fillId="0" borderId="0" applyFont="0" applyFill="0" applyBorder="0" applyAlignment="0" applyProtection="0"/>
    <xf numFmtId="164" fontId="3" fillId="0" borderId="0" applyFont="0" applyFill="0" applyBorder="0" applyAlignment="0" applyProtection="0"/>
    <xf numFmtId="0" fontId="42" fillId="0" borderId="0"/>
    <xf numFmtId="0" fontId="3" fillId="0" borderId="0"/>
    <xf numFmtId="0" fontId="31" fillId="0" borderId="0">
      <alignment wrapText="1"/>
    </xf>
    <xf numFmtId="0" fontId="2" fillId="0" borderId="0"/>
    <xf numFmtId="165" fontId="2" fillId="0" borderId="0" applyFont="0" applyFill="0" applyBorder="0" applyAlignment="0" applyProtection="0"/>
    <xf numFmtId="164" fontId="2" fillId="0" borderId="0" applyFont="0" applyFill="0" applyBorder="0" applyAlignment="0" applyProtection="0"/>
    <xf numFmtId="0" fontId="43" fillId="0" borderId="0"/>
    <xf numFmtId="0" fontId="31" fillId="0" borderId="0"/>
    <xf numFmtId="0" fontId="2" fillId="0" borderId="0"/>
    <xf numFmtId="0" fontId="31" fillId="0" borderId="0">
      <alignment wrapText="1"/>
    </xf>
    <xf numFmtId="0" fontId="44" fillId="0" borderId="0"/>
    <xf numFmtId="0" fontId="10" fillId="0" borderId="0"/>
    <xf numFmtId="0" fontId="1"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166" fontId="5" fillId="0" borderId="0" applyFont="0" applyFill="0" applyBorder="0" applyAlignment="0" applyProtection="0"/>
    <xf numFmtId="0" fontId="16" fillId="5" borderId="0" applyNumberFormat="0" applyBorder="0" applyAlignment="0" applyProtection="0"/>
    <xf numFmtId="0" fontId="22" fillId="2" borderId="4" applyNumberFormat="0" applyAlignment="0" applyProtection="0"/>
    <xf numFmtId="0" fontId="20" fillId="0" borderId="0" applyNumberFormat="0" applyFill="0" applyBorder="0" applyAlignment="0" applyProtection="0"/>
    <xf numFmtId="0" fontId="31" fillId="0" borderId="0"/>
    <xf numFmtId="0" fontId="10" fillId="0" borderId="0"/>
    <xf numFmtId="0" fontId="31" fillId="0" borderId="0"/>
    <xf numFmtId="0" fontId="10" fillId="0" borderId="0"/>
    <xf numFmtId="0" fontId="5" fillId="0" borderId="0"/>
    <xf numFmtId="0" fontId="31" fillId="0" borderId="0"/>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1" fillId="0" borderId="0"/>
    <xf numFmtId="0" fontId="10" fillId="0" borderId="0"/>
    <xf numFmtId="0" fontId="10" fillId="0" borderId="0"/>
    <xf numFmtId="0" fontId="10" fillId="0" borderId="0"/>
    <xf numFmtId="0" fontId="5" fillId="0" borderId="0"/>
    <xf numFmtId="0" fontId="5" fillId="0" borderId="0"/>
    <xf numFmtId="0" fontId="10" fillId="0" borderId="0" applyNumberFormat="0" applyFill="0" applyBorder="0" applyAlignment="0" applyProtection="0"/>
    <xf numFmtId="0" fontId="29" fillId="0" borderId="0" applyNumberFormat="0" applyFill="0" applyBorder="0" applyAlignment="0" applyProtection="0"/>
    <xf numFmtId="167" fontId="3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6" fillId="5" borderId="0" applyNumberFormat="0" applyBorder="0" applyAlignment="0" applyProtection="0"/>
    <xf numFmtId="0" fontId="22" fillId="2" borderId="13" applyNumberFormat="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5" fillId="0" borderId="0"/>
    <xf numFmtId="9" fontId="5" fillId="0" borderId="0" applyFont="0" applyFill="0" applyBorder="0" applyAlignment="0" applyProtection="0"/>
    <xf numFmtId="0" fontId="81" fillId="0" borderId="0"/>
    <xf numFmtId="0" fontId="89" fillId="0" borderId="0">
      <protection locked="0"/>
    </xf>
    <xf numFmtId="0" fontId="89" fillId="0" borderId="0">
      <protection locked="0"/>
    </xf>
    <xf numFmtId="0" fontId="90" fillId="0" borderId="0">
      <protection locked="0"/>
    </xf>
    <xf numFmtId="0" fontId="89" fillId="0" borderId="0">
      <protection locked="0"/>
    </xf>
    <xf numFmtId="0" fontId="89" fillId="0" borderId="0">
      <protection locked="0"/>
    </xf>
    <xf numFmtId="0" fontId="89" fillId="0" borderId="0">
      <protection locked="0"/>
    </xf>
    <xf numFmtId="0" fontId="90" fillId="0" borderId="0">
      <protection locked="0"/>
    </xf>
  </cellStyleXfs>
  <cellXfs count="481">
    <xf numFmtId="0" fontId="0" fillId="0" borderId="0" xfId="0"/>
    <xf numFmtId="4" fontId="0" fillId="0" borderId="0" xfId="0" applyNumberFormat="1"/>
    <xf numFmtId="4" fontId="0" fillId="0" borderId="0" xfId="0" applyNumberFormat="1" applyAlignment="1">
      <alignment horizontal="center"/>
    </xf>
    <xf numFmtId="0" fontId="7" fillId="0" borderId="0" xfId="0" applyFont="1" applyFill="1" applyAlignment="1">
      <alignment vertical="top"/>
    </xf>
    <xf numFmtId="0" fontId="8" fillId="0" borderId="0" xfId="0" applyFont="1" applyFill="1"/>
    <xf numFmtId="0" fontId="0" fillId="0" borderId="0" xfId="0" applyFill="1" applyAlignment="1">
      <alignment vertical="top"/>
    </xf>
    <xf numFmtId="0" fontId="0" fillId="0" borderId="0" xfId="0" applyFill="1"/>
    <xf numFmtId="4" fontId="0" fillId="0" borderId="0" xfId="0" applyNumberFormat="1" applyFill="1" applyAlignment="1">
      <alignment horizontal="center"/>
    </xf>
    <xf numFmtId="4" fontId="0" fillId="0" borderId="0" xfId="0" applyNumberFormat="1" applyFill="1"/>
    <xf numFmtId="0" fontId="0" fillId="22" borderId="0" xfId="0" applyFill="1" applyAlignment="1">
      <alignment vertical="top"/>
    </xf>
    <xf numFmtId="0" fontId="8" fillId="0" borderId="0" xfId="0" applyFont="1" applyFill="1" applyAlignment="1" applyProtection="1">
      <alignment horizontal="left"/>
    </xf>
    <xf numFmtId="0" fontId="45" fillId="0" borderId="0" xfId="0" applyFont="1"/>
    <xf numFmtId="0" fontId="45" fillId="0" borderId="0" xfId="0" applyFont="1" applyFill="1"/>
    <xf numFmtId="0" fontId="46" fillId="0" borderId="0" xfId="0" applyFont="1" applyFill="1"/>
    <xf numFmtId="0" fontId="48" fillId="0" borderId="0" xfId="0" applyFont="1"/>
    <xf numFmtId="4" fontId="47" fillId="0" borderId="0" xfId="0" applyNumberFormat="1" applyFont="1" applyFill="1"/>
    <xf numFmtId="0" fontId="48" fillId="0" borderId="0" xfId="0" applyFont="1" applyFill="1"/>
    <xf numFmtId="4" fontId="47" fillId="0" borderId="0" xfId="220" applyNumberFormat="1" applyFont="1"/>
    <xf numFmtId="0" fontId="51" fillId="0" borderId="0" xfId="220" applyFont="1"/>
    <xf numFmtId="4" fontId="39" fillId="0" borderId="0" xfId="220" applyNumberFormat="1" applyFont="1" applyFill="1" applyBorder="1" applyAlignment="1">
      <alignment horizontal="right"/>
    </xf>
    <xf numFmtId="0" fontId="39" fillId="0" borderId="0" xfId="220" applyFont="1" applyBorder="1"/>
    <xf numFmtId="4" fontId="52" fillId="0" borderId="0" xfId="220" applyNumberFormat="1" applyFont="1" applyFill="1" applyAlignment="1">
      <alignment horizontal="right"/>
    </xf>
    <xf numFmtId="0" fontId="49" fillId="25" borderId="0" xfId="0" applyFont="1" applyFill="1" applyAlignment="1" applyProtection="1">
      <alignment horizontal="center" vertical="top"/>
    </xf>
    <xf numFmtId="0" fontId="52" fillId="0" borderId="0" xfId="0" applyFont="1" applyFill="1" applyAlignment="1" applyProtection="1">
      <alignment vertical="top" wrapText="1"/>
    </xf>
    <xf numFmtId="0" fontId="10" fillId="0" borderId="0" xfId="0" applyFont="1" applyFill="1" applyAlignment="1">
      <alignment vertical="top"/>
    </xf>
    <xf numFmtId="0" fontId="10" fillId="0" borderId="0" xfId="0" applyFont="1" applyFill="1"/>
    <xf numFmtId="4" fontId="10" fillId="0" borderId="0" xfId="0" applyNumberFormat="1" applyFont="1" applyFill="1" applyAlignment="1">
      <alignment horizontal="center"/>
    </xf>
    <xf numFmtId="4" fontId="10" fillId="0" borderId="0" xfId="0" applyNumberFormat="1" applyFont="1" applyFill="1" applyAlignment="1">
      <alignment horizontal="right"/>
    </xf>
    <xf numFmtId="4" fontId="10" fillId="0" borderId="0" xfId="0" applyNumberFormat="1" applyFont="1" applyAlignment="1">
      <alignment horizontal="center"/>
    </xf>
    <xf numFmtId="4" fontId="10" fillId="0" borderId="0" xfId="0" applyNumberFormat="1" applyFont="1" applyFill="1"/>
    <xf numFmtId="4" fontId="10" fillId="0" borderId="0" xfId="0" applyNumberFormat="1" applyFont="1"/>
    <xf numFmtId="0" fontId="10" fillId="0" borderId="0" xfId="0" applyFont="1" applyFill="1" applyAlignment="1">
      <alignment wrapText="1"/>
    </xf>
    <xf numFmtId="0" fontId="56" fillId="0" borderId="0" xfId="0" applyFont="1" applyAlignment="1">
      <alignment vertical="top" wrapText="1"/>
    </xf>
    <xf numFmtId="0" fontId="10" fillId="0" borderId="0" xfId="0" applyFont="1"/>
    <xf numFmtId="0" fontId="10" fillId="0" borderId="0" xfId="0" applyFont="1" applyAlignment="1">
      <alignment vertical="top"/>
    </xf>
    <xf numFmtId="0" fontId="10" fillId="0" borderId="0" xfId="0" applyFont="1" applyFill="1" applyAlignment="1">
      <alignment vertical="top" wrapText="1"/>
    </xf>
    <xf numFmtId="0" fontId="10" fillId="0" borderId="0" xfId="0" applyFont="1" applyAlignment="1">
      <alignment wrapText="1"/>
    </xf>
    <xf numFmtId="0" fontId="10" fillId="0" borderId="0" xfId="220" applyFont="1" applyFill="1" applyBorder="1" applyAlignment="1">
      <alignment horizontal="left" vertical="top" wrapText="1" shrinkToFit="1"/>
    </xf>
    <xf numFmtId="0" fontId="10" fillId="0" borderId="0" xfId="220" applyFont="1" applyBorder="1" applyAlignment="1">
      <alignment horizontal="center"/>
    </xf>
    <xf numFmtId="4" fontId="10" fillId="0" borderId="0" xfId="220" applyNumberFormat="1" applyFont="1"/>
    <xf numFmtId="3" fontId="54" fillId="0" borderId="0" xfId="220" applyNumberFormat="1" applyFont="1" applyFill="1" applyAlignment="1">
      <alignment horizontal="left" vertical="top"/>
    </xf>
    <xf numFmtId="3" fontId="10" fillId="0" borderId="0" xfId="0" applyNumberFormat="1" applyFont="1" applyFill="1" applyAlignment="1">
      <alignment horizontal="left" vertical="top"/>
    </xf>
    <xf numFmtId="0" fontId="10" fillId="0" borderId="0" xfId="220" applyFont="1" applyBorder="1" applyAlignment="1">
      <alignment horizontal="left" vertical="top" wrapText="1" shrinkToFit="1"/>
    </xf>
    <xf numFmtId="0" fontId="56" fillId="0" borderId="12" xfId="0" applyFont="1" applyFill="1" applyBorder="1" applyAlignment="1">
      <alignment vertical="center" wrapText="1"/>
    </xf>
    <xf numFmtId="4" fontId="56" fillId="0" borderId="12" xfId="0" applyNumberFormat="1" applyFont="1" applyFill="1" applyBorder="1" applyAlignment="1">
      <alignment horizontal="center"/>
    </xf>
    <xf numFmtId="4" fontId="56" fillId="0" borderId="12" xfId="0" applyNumberFormat="1" applyFont="1" applyFill="1" applyBorder="1"/>
    <xf numFmtId="4" fontId="10" fillId="0" borderId="0" xfId="0" applyNumberFormat="1" applyFont="1" applyFill="1" applyBorder="1" applyProtection="1">
      <protection locked="0"/>
    </xf>
    <xf numFmtId="0" fontId="56" fillId="0" borderId="0" xfId="0" applyFont="1" applyFill="1"/>
    <xf numFmtId="0" fontId="60" fillId="0" borderId="0" xfId="0" applyFont="1" applyFill="1" applyAlignment="1">
      <alignment vertical="top"/>
    </xf>
    <xf numFmtId="4" fontId="60" fillId="0" borderId="0" xfId="0" applyNumberFormat="1" applyFont="1" applyFill="1"/>
    <xf numFmtId="0" fontId="60" fillId="0" borderId="0" xfId="0" applyFont="1" applyFill="1"/>
    <xf numFmtId="4" fontId="60" fillId="0" borderId="0" xfId="0" applyNumberFormat="1" applyFont="1" applyAlignment="1">
      <alignment horizontal="center"/>
    </xf>
    <xf numFmtId="4" fontId="60" fillId="0" borderId="0" xfId="0" applyNumberFormat="1" applyFont="1"/>
    <xf numFmtId="0" fontId="61" fillId="0" borderId="0" xfId="0" applyFont="1"/>
    <xf numFmtId="0" fontId="62" fillId="0" borderId="0" xfId="0" applyFont="1" applyFill="1" applyAlignment="1">
      <alignment vertical="top"/>
    </xf>
    <xf numFmtId="0" fontId="62" fillId="0" borderId="0" xfId="0" applyFont="1" applyFill="1"/>
    <xf numFmtId="0" fontId="63" fillId="0" borderId="0" xfId="134" applyFont="1" applyFill="1" applyAlignment="1">
      <alignment vertical="top"/>
    </xf>
    <xf numFmtId="0" fontId="63" fillId="0" borderId="0" xfId="134" applyFont="1" applyFill="1" applyBorder="1"/>
    <xf numFmtId="4" fontId="61" fillId="0" borderId="0" xfId="0" applyNumberFormat="1" applyFont="1" applyFill="1" applyBorder="1" applyAlignment="1">
      <alignment horizontal="center"/>
    </xf>
    <xf numFmtId="4" fontId="61" fillId="0" borderId="0" xfId="0" applyNumberFormat="1" applyFont="1" applyFill="1" applyBorder="1"/>
    <xf numFmtId="0" fontId="61" fillId="0" borderId="0" xfId="0" applyFont="1" applyFill="1" applyAlignment="1">
      <alignment vertical="top"/>
    </xf>
    <xf numFmtId="0" fontId="61" fillId="0" borderId="0" xfId="0" applyFont="1" applyFill="1" applyBorder="1"/>
    <xf numFmtId="4" fontId="61" fillId="0" borderId="0" xfId="0" applyNumberFormat="1" applyFont="1" applyAlignment="1" applyProtection="1">
      <alignment horizontal="center"/>
    </xf>
    <xf numFmtId="4" fontId="61" fillId="0" borderId="0" xfId="0" applyNumberFormat="1" applyFont="1" applyProtection="1"/>
    <xf numFmtId="4" fontId="61" fillId="0" borderId="0" xfId="0" applyNumberFormat="1" applyFont="1" applyFill="1" applyProtection="1"/>
    <xf numFmtId="4" fontId="60" fillId="0" borderId="0" xfId="0" applyNumberFormat="1" applyFont="1" applyFill="1" applyAlignment="1">
      <alignment horizontal="center"/>
    </xf>
    <xf numFmtId="4" fontId="0" fillId="0" borderId="0" xfId="0" applyNumberFormat="1" applyFill="1" applyAlignment="1">
      <alignment horizontal="left"/>
    </xf>
    <xf numFmtId="0" fontId="54" fillId="25" borderId="0" xfId="0" applyFont="1" applyFill="1" applyAlignment="1">
      <alignment horizontal="center" vertical="top"/>
    </xf>
    <xf numFmtId="0" fontId="54" fillId="25" borderId="0" xfId="0" applyFont="1" applyFill="1" applyAlignment="1">
      <alignment vertical="top"/>
    </xf>
    <xf numFmtId="0" fontId="10" fillId="25" borderId="0" xfId="0" applyFont="1" applyFill="1" applyAlignment="1">
      <alignment vertical="top"/>
    </xf>
    <xf numFmtId="3" fontId="54" fillId="25" borderId="0" xfId="220" applyNumberFormat="1" applyFont="1" applyFill="1" applyAlignment="1">
      <alignment horizontal="left" vertical="top"/>
    </xf>
    <xf numFmtId="0" fontId="57" fillId="25" borderId="0" xfId="0" applyFont="1" applyFill="1" applyAlignment="1">
      <alignment vertical="top"/>
    </xf>
    <xf numFmtId="0" fontId="60" fillId="25" borderId="0" xfId="0" applyFont="1" applyFill="1" applyAlignment="1">
      <alignment vertical="top"/>
    </xf>
    <xf numFmtId="0" fontId="63" fillId="25" borderId="0" xfId="134" applyFont="1" applyFill="1" applyAlignment="1">
      <alignment vertical="top"/>
    </xf>
    <xf numFmtId="0" fontId="63" fillId="25" borderId="0" xfId="134" applyFont="1" applyFill="1" applyBorder="1"/>
    <xf numFmtId="0" fontId="64" fillId="25" borderId="0" xfId="0" applyFont="1" applyFill="1" applyAlignment="1">
      <alignment vertical="top"/>
    </xf>
    <xf numFmtId="0" fontId="64" fillId="25" borderId="0" xfId="0" applyFont="1" applyFill="1" applyBorder="1"/>
    <xf numFmtId="0" fontId="63" fillId="25" borderId="0" xfId="0" applyFont="1" applyFill="1" applyAlignment="1" applyProtection="1">
      <alignment vertical="top"/>
    </xf>
    <xf numFmtId="0" fontId="8" fillId="25" borderId="0" xfId="0" applyFont="1" applyFill="1" applyAlignment="1">
      <alignment horizontal="left"/>
    </xf>
    <xf numFmtId="0" fontId="8" fillId="0" borderId="0" xfId="0" applyFont="1" applyFill="1" applyAlignment="1">
      <alignment horizontal="justify"/>
    </xf>
    <xf numFmtId="0" fontId="0" fillId="25" borderId="0" xfId="0" applyFill="1" applyAlignment="1">
      <alignment vertical="top"/>
    </xf>
    <xf numFmtId="4" fontId="10" fillId="0" borderId="0" xfId="0" applyNumberFormat="1" applyFont="1" applyFill="1" applyAlignment="1">
      <alignment horizontal="left"/>
    </xf>
    <xf numFmtId="4" fontId="10" fillId="0" borderId="12" xfId="0" applyNumberFormat="1" applyFont="1" applyFill="1" applyBorder="1" applyAlignment="1">
      <alignment horizontal="left"/>
    </xf>
    <xf numFmtId="0" fontId="7" fillId="0" borderId="0" xfId="0" applyFont="1" applyFill="1" applyAlignment="1">
      <alignment horizontal="left"/>
    </xf>
    <xf numFmtId="0" fontId="56" fillId="0" borderId="0" xfId="0" applyFont="1" applyFill="1" applyAlignment="1" applyProtection="1">
      <alignment vertical="top" wrapText="1"/>
    </xf>
    <xf numFmtId="4" fontId="10" fillId="0" borderId="0" xfId="310" applyNumberFormat="1" applyFont="1" applyFill="1" applyBorder="1" applyAlignment="1" applyProtection="1">
      <alignment horizontal="center"/>
      <protection locked="0"/>
    </xf>
    <xf numFmtId="4" fontId="10" fillId="0" borderId="0" xfId="220" applyNumberFormat="1" applyFont="1" applyFill="1" applyBorder="1" applyAlignment="1">
      <alignment horizontal="left"/>
    </xf>
    <xf numFmtId="4" fontId="56" fillId="0" borderId="12" xfId="0" applyNumberFormat="1" applyFont="1" applyFill="1" applyBorder="1" applyAlignment="1">
      <alignment horizontal="center" vertical="center"/>
    </xf>
    <xf numFmtId="4" fontId="10" fillId="0" borderId="0" xfId="0" applyNumberFormat="1" applyFont="1" applyFill="1" applyBorder="1" applyAlignment="1" applyProtection="1">
      <alignment horizontal="center"/>
      <protection locked="0"/>
    </xf>
    <xf numFmtId="4" fontId="10" fillId="0" borderId="0" xfId="0" applyNumberFormat="1" applyFont="1" applyAlignment="1">
      <alignment horizontal="left"/>
    </xf>
    <xf numFmtId="4" fontId="10" fillId="0" borderId="0" xfId="220" applyNumberFormat="1" applyFont="1" applyAlignment="1">
      <alignment horizontal="left"/>
    </xf>
    <xf numFmtId="0" fontId="55" fillId="25" borderId="0" xfId="0" applyFont="1" applyFill="1" applyBorder="1" applyAlignment="1">
      <alignment wrapText="1"/>
    </xf>
    <xf numFmtId="0" fontId="64" fillId="25" borderId="0" xfId="0" applyFont="1" applyFill="1" applyBorder="1" applyAlignment="1">
      <alignment wrapText="1"/>
    </xf>
    <xf numFmtId="0" fontId="74" fillId="0" borderId="0" xfId="0" applyFont="1"/>
    <xf numFmtId="0" fontId="64" fillId="25" borderId="0" xfId="0" applyFont="1" applyFill="1" applyBorder="1" applyAlignment="1">
      <alignment vertical="top"/>
    </xf>
    <xf numFmtId="4" fontId="64" fillId="25" borderId="0" xfId="0" applyNumberFormat="1" applyFont="1" applyFill="1" applyBorder="1" applyAlignment="1">
      <alignment horizontal="center"/>
    </xf>
    <xf numFmtId="4" fontId="64" fillId="25" borderId="0" xfId="0" applyNumberFormat="1" applyFont="1" applyFill="1" applyBorder="1"/>
    <xf numFmtId="0" fontId="45" fillId="0" borderId="0" xfId="0" applyFont="1" applyFill="1" applyBorder="1"/>
    <xf numFmtId="0" fontId="78" fillId="25" borderId="0" xfId="0" applyFont="1" applyFill="1" applyAlignment="1">
      <alignment vertical="top"/>
    </xf>
    <xf numFmtId="0" fontId="64" fillId="25" borderId="0" xfId="0" applyFont="1" applyFill="1"/>
    <xf numFmtId="4" fontId="78" fillId="25" borderId="0" xfId="0" applyNumberFormat="1" applyFont="1" applyFill="1" applyAlignment="1">
      <alignment horizontal="center"/>
    </xf>
    <xf numFmtId="4" fontId="78" fillId="25" borderId="0" xfId="0" applyNumberFormat="1" applyFont="1" applyFill="1"/>
    <xf numFmtId="4" fontId="64" fillId="25" borderId="0" xfId="0" applyNumberFormat="1" applyFont="1" applyFill="1"/>
    <xf numFmtId="0" fontId="64" fillId="25" borderId="0" xfId="0" applyFont="1" applyFill="1" applyProtection="1"/>
    <xf numFmtId="0" fontId="63" fillId="25" borderId="15" xfId="0" applyFont="1" applyFill="1" applyBorder="1" applyProtection="1"/>
    <xf numFmtId="4" fontId="63" fillId="25" borderId="15" xfId="0" applyNumberFormat="1" applyFont="1" applyFill="1" applyBorder="1" applyAlignment="1" applyProtection="1">
      <alignment horizontal="center"/>
    </xf>
    <xf numFmtId="4" fontId="63" fillId="25" borderId="15" xfId="0" applyNumberFormat="1" applyFont="1" applyFill="1" applyBorder="1" applyProtection="1"/>
    <xf numFmtId="0" fontId="64" fillId="0" borderId="0" xfId="0" applyFont="1" applyFill="1" applyAlignment="1">
      <alignment vertical="top"/>
    </xf>
    <xf numFmtId="0" fontId="64" fillId="0" borderId="0" xfId="0" applyFont="1" applyFill="1" applyBorder="1" applyAlignment="1">
      <alignment wrapText="1"/>
    </xf>
    <xf numFmtId="4" fontId="64" fillId="0" borderId="0" xfId="0" applyNumberFormat="1" applyFont="1" applyFill="1" applyBorder="1" applyAlignment="1">
      <alignment horizontal="center"/>
    </xf>
    <xf numFmtId="4" fontId="64" fillId="0" borderId="0" xfId="0" applyNumberFormat="1" applyFont="1" applyFill="1" applyBorder="1"/>
    <xf numFmtId="0" fontId="39" fillId="0" borderId="0" xfId="0" applyFont="1" applyFill="1" applyAlignment="1" applyProtection="1"/>
    <xf numFmtId="4" fontId="39" fillId="0" borderId="0" xfId="0" applyNumberFormat="1" applyFont="1" applyFill="1" applyAlignment="1" applyProtection="1"/>
    <xf numFmtId="0" fontId="10" fillId="0" borderId="0" xfId="0" applyFont="1" applyFill="1" applyAlignment="1" applyProtection="1"/>
    <xf numFmtId="0" fontId="10" fillId="0" borderId="16" xfId="0" applyFont="1" applyFill="1" applyBorder="1" applyAlignment="1" applyProtection="1">
      <alignment horizontal="center" wrapText="1"/>
    </xf>
    <xf numFmtId="4" fontId="10" fillId="0" borderId="16" xfId="0" applyNumberFormat="1" applyFont="1" applyFill="1" applyBorder="1" applyAlignment="1" applyProtection="1">
      <alignment horizontal="center" wrapText="1"/>
    </xf>
    <xf numFmtId="4" fontId="10" fillId="0" borderId="0" xfId="219" applyNumberFormat="1" applyFont="1" applyFill="1" applyAlignment="1" applyProtection="1">
      <alignment horizontal="right" wrapText="1"/>
      <protection locked="0"/>
    </xf>
    <xf numFmtId="4" fontId="10" fillId="0" borderId="0" xfId="0" applyNumberFormat="1" applyFont="1" applyFill="1" applyAlignment="1" applyProtection="1">
      <alignment horizontal="right" wrapText="1"/>
      <protection locked="0"/>
    </xf>
    <xf numFmtId="4" fontId="10" fillId="0" borderId="0" xfId="0" applyNumberFormat="1" applyFont="1" applyFill="1" applyBorder="1" applyAlignment="1" applyProtection="1">
      <alignment horizontal="right" wrapText="1"/>
      <protection locked="0"/>
    </xf>
    <xf numFmtId="4" fontId="10" fillId="0" borderId="0" xfId="0" applyNumberFormat="1" applyFont="1" applyFill="1" applyProtection="1">
      <protection locked="0"/>
    </xf>
    <xf numFmtId="0" fontId="10" fillId="0" borderId="0" xfId="0" applyFont="1" applyFill="1" applyAlignment="1" applyProtection="1">
      <alignment horizontal="centerContinuous"/>
    </xf>
    <xf numFmtId="4" fontId="10" fillId="0" borderId="0" xfId="0" applyNumberFormat="1" applyFont="1" applyFill="1" applyAlignment="1" applyProtection="1">
      <alignment horizontal="centerContinuous"/>
    </xf>
    <xf numFmtId="4" fontId="10" fillId="0" borderId="17" xfId="0" applyNumberFormat="1" applyFont="1" applyFill="1" applyBorder="1" applyAlignment="1" applyProtection="1">
      <alignment horizontal="right" wrapText="1"/>
      <protection locked="0"/>
    </xf>
    <xf numFmtId="0" fontId="39" fillId="0" borderId="0" xfId="0" applyFont="1" applyFill="1" applyAlignment="1" applyProtection="1">
      <alignment wrapText="1"/>
    </xf>
    <xf numFmtId="4" fontId="39" fillId="0" borderId="0" xfId="0" applyNumberFormat="1" applyFont="1" applyFill="1" applyAlignment="1" applyProtection="1">
      <alignment wrapText="1"/>
    </xf>
    <xf numFmtId="0" fontId="39" fillId="0" borderId="0" xfId="0" applyFont="1" applyFill="1" applyAlignment="1" applyProtection="1">
      <alignment horizontal="centerContinuous" wrapText="1"/>
    </xf>
    <xf numFmtId="4" fontId="39" fillId="0" borderId="0" xfId="0" applyNumberFormat="1" applyFont="1" applyFill="1" applyAlignment="1" applyProtection="1">
      <alignment horizontal="centerContinuous" wrapText="1"/>
    </xf>
    <xf numFmtId="4" fontId="39" fillId="0" borderId="0" xfId="0" applyNumberFormat="1" applyFont="1" applyFill="1" applyAlignment="1" applyProtection="1">
      <alignment horizontal="right" wrapText="1"/>
      <protection locked="0"/>
    </xf>
    <xf numFmtId="4" fontId="84" fillId="0" borderId="0" xfId="0" applyNumberFormat="1" applyFont="1" applyProtection="1">
      <protection locked="0"/>
    </xf>
    <xf numFmtId="4" fontId="84" fillId="0" borderId="17" xfId="0" applyNumberFormat="1" applyFont="1" applyBorder="1" applyProtection="1">
      <protection locked="0"/>
    </xf>
    <xf numFmtId="0" fontId="10" fillId="0" borderId="0" xfId="0" applyFont="1" applyFill="1" applyAlignment="1" applyProtection="1">
      <alignment horizontal="left"/>
    </xf>
    <xf numFmtId="4" fontId="10" fillId="0" borderId="0" xfId="0" applyNumberFormat="1" applyFont="1" applyFill="1" applyAlignment="1" applyProtection="1"/>
    <xf numFmtId="4" fontId="7" fillId="0" borderId="0" xfId="0" applyNumberFormat="1" applyFont="1" applyFill="1" applyAlignment="1"/>
    <xf numFmtId="0" fontId="6" fillId="0" borderId="0" xfId="0" applyFont="1" applyFill="1" applyAlignment="1" applyProtection="1">
      <alignment vertical="top"/>
    </xf>
    <xf numFmtId="0" fontId="6" fillId="0" borderId="0" xfId="0" applyFont="1" applyProtection="1"/>
    <xf numFmtId="4" fontId="7" fillId="0" borderId="0" xfId="0" applyNumberFormat="1" applyFont="1" applyAlignment="1" applyProtection="1">
      <alignment horizontal="center"/>
    </xf>
    <xf numFmtId="4" fontId="7" fillId="0" borderId="0" xfId="0" applyNumberFormat="1" applyFont="1" applyFill="1" applyAlignment="1" applyProtection="1">
      <alignment horizontal="left"/>
    </xf>
    <xf numFmtId="4" fontId="7" fillId="0" borderId="0" xfId="0" applyNumberFormat="1" applyFont="1" applyAlignment="1" applyProtection="1">
      <alignment horizontal="right"/>
    </xf>
    <xf numFmtId="0" fontId="0" fillId="0" borderId="0" xfId="0" applyProtection="1"/>
    <xf numFmtId="0" fontId="9" fillId="25" borderId="0" xfId="134" applyFont="1" applyFill="1" applyAlignment="1" applyProtection="1">
      <alignment vertical="top"/>
    </xf>
    <xf numFmtId="0" fontId="9" fillId="25" borderId="0" xfId="134" applyFont="1" applyFill="1" applyBorder="1" applyProtection="1"/>
    <xf numFmtId="4" fontId="7" fillId="0" borderId="0" xfId="0" applyNumberFormat="1" applyFont="1" applyFill="1" applyAlignment="1" applyProtection="1">
      <alignment horizontal="center"/>
    </xf>
    <xf numFmtId="4" fontId="7" fillId="0" borderId="0" xfId="0" applyNumberFormat="1" applyFont="1" applyFill="1" applyAlignment="1" applyProtection="1">
      <alignment horizontal="right"/>
    </xf>
    <xf numFmtId="0" fontId="6" fillId="0" borderId="0" xfId="0" applyFont="1" applyFill="1" applyProtection="1"/>
    <xf numFmtId="0" fontId="9" fillId="25" borderId="0" xfId="0" applyFont="1" applyFill="1" applyAlignment="1" applyProtection="1">
      <alignment vertical="top"/>
    </xf>
    <xf numFmtId="0" fontId="70" fillId="25" borderId="0" xfId="0" applyFont="1" applyFill="1" applyBorder="1" applyAlignment="1" applyProtection="1">
      <alignment wrapText="1"/>
    </xf>
    <xf numFmtId="4" fontId="6" fillId="0" borderId="0" xfId="0" applyNumberFormat="1" applyFont="1" applyFill="1" applyAlignment="1" applyProtection="1">
      <alignment horizontal="center"/>
    </xf>
    <xf numFmtId="4" fontId="6" fillId="0" borderId="0" xfId="0" applyNumberFormat="1" applyFont="1" applyFill="1" applyAlignment="1" applyProtection="1">
      <alignment horizontal="left"/>
    </xf>
    <xf numFmtId="4" fontId="6" fillId="0" borderId="0" xfId="0" applyNumberFormat="1" applyFont="1" applyFill="1" applyProtection="1"/>
    <xf numFmtId="0" fontId="7" fillId="0" borderId="0" xfId="0" applyFont="1" applyFill="1" applyAlignment="1" applyProtection="1">
      <alignment wrapText="1"/>
    </xf>
    <xf numFmtId="4" fontId="7" fillId="0" borderId="0" xfId="0" applyNumberFormat="1" applyFont="1" applyFill="1" applyProtection="1"/>
    <xf numFmtId="0" fontId="66" fillId="25" borderId="0" xfId="0" applyFont="1" applyFill="1" applyAlignment="1" applyProtection="1">
      <alignment horizontal="center" vertical="top"/>
    </xf>
    <xf numFmtId="0" fontId="67" fillId="0" borderId="0" xfId="0" applyFont="1" applyAlignment="1" applyProtection="1">
      <alignment vertical="top" wrapText="1"/>
    </xf>
    <xf numFmtId="0" fontId="7" fillId="0" borderId="0" xfId="0" applyFont="1" applyAlignment="1" applyProtection="1">
      <alignment vertical="top"/>
    </xf>
    <xf numFmtId="0" fontId="7" fillId="0" borderId="0" xfId="0" applyFont="1" applyAlignment="1" applyProtection="1">
      <alignment vertical="top" wrapText="1"/>
    </xf>
    <xf numFmtId="4" fontId="7" fillId="0" borderId="0" xfId="0" applyNumberFormat="1" applyFont="1" applyAlignment="1" applyProtection="1">
      <alignment horizontal="left"/>
    </xf>
    <xf numFmtId="4" fontId="7" fillId="0" borderId="0" xfId="0" applyNumberFormat="1" applyFont="1" applyProtection="1"/>
    <xf numFmtId="0" fontId="68" fillId="0" borderId="0" xfId="0" applyFont="1" applyProtection="1"/>
    <xf numFmtId="3" fontId="66" fillId="25" borderId="0" xfId="0" applyNumberFormat="1" applyFont="1" applyFill="1" applyAlignment="1" applyProtection="1">
      <alignment horizontal="left" vertical="top"/>
    </xf>
    <xf numFmtId="0" fontId="75" fillId="0" borderId="0" xfId="0" applyFont="1" applyFill="1" applyAlignment="1" applyProtection="1">
      <alignment vertical="top" wrapText="1"/>
    </xf>
    <xf numFmtId="4" fontId="75" fillId="0" borderId="0" xfId="0" applyNumberFormat="1" applyFont="1" applyFill="1" applyAlignment="1" applyProtection="1">
      <alignment horizontal="center"/>
    </xf>
    <xf numFmtId="4" fontId="75" fillId="0" borderId="0" xfId="0" applyNumberFormat="1" applyFont="1" applyFill="1" applyAlignment="1" applyProtection="1">
      <alignment horizontal="left"/>
    </xf>
    <xf numFmtId="4" fontId="75" fillId="0" borderId="0" xfId="0" applyNumberFormat="1" applyFont="1" applyFill="1" applyProtection="1"/>
    <xf numFmtId="0" fontId="73" fillId="0" borderId="0" xfId="0" applyFont="1" applyProtection="1"/>
    <xf numFmtId="0" fontId="66" fillId="0" borderId="0" xfId="0" applyFont="1" applyFill="1" applyAlignment="1" applyProtection="1">
      <alignment horizontal="center" vertical="top"/>
    </xf>
    <xf numFmtId="0" fontId="7" fillId="0" borderId="0" xfId="0" applyFont="1" applyFill="1" applyAlignment="1" applyProtection="1">
      <alignment vertical="top" wrapText="1"/>
    </xf>
    <xf numFmtId="0" fontId="0" fillId="0" borderId="0" xfId="0" applyFill="1" applyProtection="1"/>
    <xf numFmtId="0" fontId="0" fillId="0" borderId="0" xfId="0" applyFill="1" applyAlignment="1" applyProtection="1">
      <alignment vertical="top" wrapText="1"/>
    </xf>
    <xf numFmtId="3" fontId="7" fillId="0" borderId="0" xfId="0" applyNumberFormat="1" applyFont="1" applyFill="1" applyAlignment="1" applyProtection="1">
      <alignment horizontal="left" vertical="top"/>
    </xf>
    <xf numFmtId="0" fontId="31" fillId="0" borderId="0" xfId="0" applyFont="1" applyAlignment="1" applyProtection="1">
      <alignment horizontal="left" vertical="top" wrapText="1"/>
    </xf>
    <xf numFmtId="0" fontId="66" fillId="25" borderId="0" xfId="0" applyFont="1" applyFill="1" applyBorder="1" applyAlignment="1" applyProtection="1">
      <alignment horizontal="center" vertical="top"/>
    </xf>
    <xf numFmtId="49" fontId="10" fillId="0" borderId="0" xfId="310" applyNumberFormat="1" applyFont="1" applyFill="1" applyBorder="1" applyAlignment="1" applyProtection="1">
      <alignment horizontal="left" vertical="top" wrapText="1"/>
    </xf>
    <xf numFmtId="0" fontId="10" fillId="0" borderId="0" xfId="310" applyFont="1" applyFill="1" applyBorder="1" applyAlignment="1" applyProtection="1">
      <alignment horizontal="center"/>
    </xf>
    <xf numFmtId="4" fontId="10" fillId="0" borderId="0" xfId="310" applyNumberFormat="1" applyFont="1" applyFill="1" applyBorder="1" applyAlignment="1" applyProtection="1">
      <alignment horizontal="left"/>
    </xf>
    <xf numFmtId="0" fontId="69" fillId="25" borderId="0" xfId="0" applyFont="1" applyFill="1" applyAlignment="1" applyProtection="1">
      <alignment vertical="top"/>
    </xf>
    <xf numFmtId="0" fontId="8" fillId="0" borderId="12" xfId="0" applyFont="1" applyFill="1" applyBorder="1" applyAlignment="1" applyProtection="1">
      <alignment vertical="center" wrapText="1"/>
    </xf>
    <xf numFmtId="4" fontId="8" fillId="0" borderId="12" xfId="0" applyNumberFormat="1" applyFont="1" applyFill="1" applyBorder="1" applyAlignment="1" applyProtection="1">
      <alignment horizontal="center"/>
    </xf>
    <xf numFmtId="4" fontId="7" fillId="0" borderId="12" xfId="0" applyNumberFormat="1" applyFont="1" applyFill="1" applyBorder="1" applyAlignment="1" applyProtection="1">
      <alignment horizontal="left"/>
    </xf>
    <xf numFmtId="4" fontId="8" fillId="0" borderId="12" xfId="0" applyNumberFormat="1" applyFont="1" applyFill="1" applyBorder="1" applyAlignment="1" applyProtection="1">
      <alignment horizontal="center" vertical="center"/>
    </xf>
    <xf numFmtId="4" fontId="8" fillId="0" borderId="12" xfId="0" applyNumberFormat="1" applyFont="1" applyFill="1" applyBorder="1" applyProtection="1"/>
    <xf numFmtId="0" fontId="0" fillId="22" borderId="0" xfId="0" applyFill="1" applyAlignment="1" applyProtection="1">
      <alignment vertical="top"/>
    </xf>
    <xf numFmtId="4" fontId="0" fillId="0" borderId="0" xfId="0" applyNumberFormat="1" applyAlignment="1" applyProtection="1">
      <alignment horizontal="center"/>
    </xf>
    <xf numFmtId="4" fontId="0" fillId="0" borderId="0" xfId="0" applyNumberFormat="1" applyFill="1" applyAlignment="1" applyProtection="1">
      <alignment horizontal="left"/>
    </xf>
    <xf numFmtId="4" fontId="0" fillId="0" borderId="0" xfId="0" applyNumberFormat="1" applyProtection="1"/>
    <xf numFmtId="4" fontId="75" fillId="0" borderId="0" xfId="0" applyNumberFormat="1" applyFont="1" applyFill="1" applyAlignment="1" applyProtection="1">
      <alignment horizontal="center"/>
      <protection locked="0"/>
    </xf>
    <xf numFmtId="4" fontId="7" fillId="0" borderId="0" xfId="0" applyNumberFormat="1" applyFont="1" applyFill="1" applyAlignment="1" applyProtection="1">
      <alignment horizontal="center"/>
      <protection locked="0"/>
    </xf>
    <xf numFmtId="4" fontId="7" fillId="0" borderId="0" xfId="0" applyNumberFormat="1" applyFont="1" applyAlignment="1" applyProtection="1">
      <alignment horizontal="center"/>
      <protection locked="0"/>
    </xf>
    <xf numFmtId="4" fontId="10" fillId="0" borderId="0" xfId="0" applyNumberFormat="1" applyFont="1" applyFill="1" applyAlignment="1" applyProtection="1">
      <alignment horizontal="center"/>
      <protection locked="0"/>
    </xf>
    <xf numFmtId="4" fontId="10" fillId="0" borderId="0" xfId="220" applyNumberFormat="1" applyFont="1" applyAlignment="1" applyProtection="1">
      <alignment horizontal="center"/>
      <protection locked="0"/>
    </xf>
    <xf numFmtId="4" fontId="10" fillId="0" borderId="0" xfId="220" applyNumberFormat="1" applyFont="1" applyFill="1" applyBorder="1" applyAlignment="1" applyProtection="1">
      <alignment horizontal="center"/>
      <protection locked="0"/>
    </xf>
    <xf numFmtId="4" fontId="10" fillId="27" borderId="0" xfId="0" applyNumberFormat="1" applyFont="1" applyFill="1" applyAlignment="1" applyProtection="1">
      <alignment horizontal="center"/>
      <protection locked="0"/>
    </xf>
    <xf numFmtId="0" fontId="10" fillId="0" borderId="0" xfId="0" applyFont="1" applyFill="1" applyAlignment="1" applyProtection="1">
      <alignment vertical="top"/>
    </xf>
    <xf numFmtId="0" fontId="10" fillId="0" borderId="0" xfId="0" applyFont="1" applyFill="1" applyProtection="1"/>
    <xf numFmtId="4" fontId="10" fillId="0" borderId="0" xfId="0" applyNumberFormat="1" applyFont="1" applyFill="1" applyAlignment="1" applyProtection="1">
      <alignment horizontal="center"/>
    </xf>
    <xf numFmtId="4" fontId="10" fillId="0" borderId="0" xfId="0" applyNumberFormat="1" applyFont="1" applyFill="1" applyAlignment="1" applyProtection="1">
      <alignment horizontal="left"/>
    </xf>
    <xf numFmtId="4" fontId="10" fillId="0" borderId="0" xfId="0" applyNumberFormat="1" applyFont="1" applyFill="1" applyAlignment="1" applyProtection="1">
      <alignment horizontal="right"/>
    </xf>
    <xf numFmtId="0" fontId="48" fillId="0" borderId="0" xfId="0" applyFont="1" applyProtection="1"/>
    <xf numFmtId="0" fontId="54" fillId="25" borderId="0" xfId="0" applyFont="1" applyFill="1" applyAlignment="1" applyProtection="1">
      <alignment horizontal="left" vertical="top"/>
    </xf>
    <xf numFmtId="0" fontId="55" fillId="25" borderId="0" xfId="0" applyFont="1" applyFill="1" applyAlignment="1" applyProtection="1">
      <alignment wrapText="1"/>
    </xf>
    <xf numFmtId="0" fontId="47" fillId="0" borderId="0" xfId="0" applyFont="1" applyProtection="1"/>
    <xf numFmtId="4" fontId="52" fillId="0" borderId="0" xfId="0" applyNumberFormat="1" applyFont="1" applyProtection="1"/>
    <xf numFmtId="0" fontId="10" fillId="0" borderId="0" xfId="0" applyFont="1" applyAlignment="1" applyProtection="1">
      <alignment vertical="top"/>
    </xf>
    <xf numFmtId="0" fontId="10" fillId="0" borderId="0" xfId="0" applyFont="1" applyFill="1" applyAlignment="1" applyProtection="1">
      <alignment vertical="top" wrapText="1"/>
    </xf>
    <xf numFmtId="4" fontId="10" fillId="0" borderId="0" xfId="0" applyNumberFormat="1" applyFont="1" applyFill="1" applyProtection="1"/>
    <xf numFmtId="4" fontId="47" fillId="0" borderId="0" xfId="0" applyNumberFormat="1" applyFont="1" applyProtection="1"/>
    <xf numFmtId="0" fontId="54" fillId="25" borderId="0" xfId="0" applyFont="1" applyFill="1" applyAlignment="1" applyProtection="1">
      <alignment horizontal="center" vertical="top"/>
    </xf>
    <xf numFmtId="0" fontId="56" fillId="0" borderId="0" xfId="0" applyFont="1" applyAlignment="1" applyProtection="1">
      <alignment vertical="top" wrapText="1"/>
    </xf>
    <xf numFmtId="2" fontId="58" fillId="0" borderId="0" xfId="0" applyNumberFormat="1" applyFont="1" applyFill="1" applyAlignment="1" applyProtection="1">
      <alignment horizontal="center"/>
    </xf>
    <xf numFmtId="4" fontId="10" fillId="0" borderId="0" xfId="0" applyNumberFormat="1" applyFont="1" applyFill="1" applyBorder="1" applyProtection="1"/>
    <xf numFmtId="0" fontId="54" fillId="0" borderId="0" xfId="0" applyFont="1" applyFill="1" applyAlignment="1" applyProtection="1">
      <alignment horizontal="center" vertical="top"/>
    </xf>
    <xf numFmtId="0" fontId="47" fillId="0" borderId="0" xfId="0" applyFont="1" applyFill="1" applyProtection="1"/>
    <xf numFmtId="4" fontId="47" fillId="0" borderId="0" xfId="0" applyNumberFormat="1" applyFont="1" applyFill="1" applyProtection="1"/>
    <xf numFmtId="2" fontId="58" fillId="0" borderId="0" xfId="0" applyNumberFormat="1" applyFont="1" applyAlignment="1" applyProtection="1">
      <alignment horizontal="center"/>
    </xf>
    <xf numFmtId="3" fontId="54" fillId="25" borderId="0" xfId="0" applyNumberFormat="1" applyFont="1" applyFill="1" applyAlignment="1" applyProtection="1">
      <alignment horizontal="left" vertical="top"/>
    </xf>
    <xf numFmtId="3" fontId="54" fillId="0" borderId="0" xfId="0" applyNumberFormat="1" applyFont="1" applyFill="1" applyAlignment="1" applyProtection="1">
      <alignment horizontal="left" vertical="top"/>
    </xf>
    <xf numFmtId="4" fontId="10" fillId="0" borderId="0" xfId="0" applyNumberFormat="1" applyFont="1" applyFill="1" applyBorder="1" applyAlignment="1" applyProtection="1">
      <alignment horizontal="center"/>
    </xf>
    <xf numFmtId="0" fontId="47" fillId="24" borderId="0" xfId="0" applyFont="1" applyFill="1" applyProtection="1"/>
    <xf numFmtId="0" fontId="10" fillId="25" borderId="0" xfId="0" applyFont="1" applyFill="1" applyAlignment="1" applyProtection="1">
      <alignment vertical="top"/>
    </xf>
    <xf numFmtId="0" fontId="56" fillId="0" borderId="12" xfId="0" applyFont="1" applyFill="1" applyBorder="1" applyAlignment="1" applyProtection="1">
      <alignment vertical="center" wrapText="1"/>
    </xf>
    <xf numFmtId="4" fontId="56" fillId="0" borderId="12" xfId="0" applyNumberFormat="1" applyFont="1" applyFill="1" applyBorder="1" applyAlignment="1" applyProtection="1">
      <alignment horizontal="center"/>
    </xf>
    <xf numFmtId="4" fontId="10" fillId="0" borderId="12" xfId="0" applyNumberFormat="1" applyFont="1" applyFill="1" applyBorder="1" applyAlignment="1" applyProtection="1">
      <alignment horizontal="left"/>
    </xf>
    <xf numFmtId="4" fontId="56" fillId="0" borderId="12" xfId="0" applyNumberFormat="1" applyFont="1" applyFill="1" applyBorder="1" applyProtection="1"/>
    <xf numFmtId="0" fontId="10" fillId="0" borderId="0" xfId="0" applyFont="1" applyProtection="1"/>
    <xf numFmtId="4" fontId="10" fillId="0" borderId="0" xfId="0" applyNumberFormat="1" applyFont="1" applyAlignment="1" applyProtection="1">
      <alignment horizontal="center"/>
    </xf>
    <xf numFmtId="4" fontId="10" fillId="0" borderId="0" xfId="0" applyNumberFormat="1" applyFont="1" applyAlignment="1" applyProtection="1">
      <alignment horizontal="right"/>
    </xf>
    <xf numFmtId="0" fontId="54" fillId="25" borderId="0" xfId="0" applyFont="1" applyFill="1" applyAlignment="1" applyProtection="1">
      <alignment vertical="top"/>
    </xf>
    <xf numFmtId="0" fontId="55" fillId="25" borderId="0" xfId="0" applyFont="1" applyFill="1" applyAlignment="1" applyProtection="1"/>
    <xf numFmtId="0" fontId="56" fillId="0" borderId="0" xfId="0" applyFont="1" applyProtection="1"/>
    <xf numFmtId="0" fontId="56" fillId="0" borderId="0" xfId="0" applyFont="1" applyAlignment="1" applyProtection="1">
      <alignment horizontal="left"/>
    </xf>
    <xf numFmtId="0" fontId="56" fillId="0" borderId="0" xfId="0" applyFont="1" applyAlignment="1" applyProtection="1">
      <alignment horizontal="center"/>
    </xf>
    <xf numFmtId="0" fontId="52" fillId="0" borderId="0" xfId="0" applyFont="1" applyProtection="1"/>
    <xf numFmtId="0" fontId="56" fillId="0" borderId="0" xfId="0" applyFont="1" applyAlignment="1" applyProtection="1">
      <alignment vertical="top"/>
    </xf>
    <xf numFmtId="4" fontId="56" fillId="0" borderId="0" xfId="0" applyNumberFormat="1" applyFont="1" applyAlignment="1" applyProtection="1">
      <alignment horizontal="center"/>
    </xf>
    <xf numFmtId="4" fontId="56" fillId="0" borderId="0" xfId="0" applyNumberFormat="1" applyFont="1" applyAlignment="1" applyProtection="1">
      <alignment horizontal="left"/>
    </xf>
    <xf numFmtId="4" fontId="10" fillId="0" borderId="0" xfId="0" applyNumberFormat="1" applyFont="1" applyProtection="1"/>
    <xf numFmtId="0" fontId="56" fillId="0" borderId="0" xfId="0" applyFont="1" applyFill="1" applyAlignment="1" applyProtection="1">
      <alignment vertical="top"/>
    </xf>
    <xf numFmtId="4" fontId="47" fillId="24" borderId="0" xfId="0" applyNumberFormat="1" applyFont="1" applyFill="1" applyProtection="1"/>
    <xf numFmtId="0" fontId="59" fillId="25" borderId="0" xfId="0" applyFont="1" applyFill="1" applyAlignment="1" applyProtection="1">
      <alignment vertical="center"/>
    </xf>
    <xf numFmtId="0" fontId="59" fillId="0" borderId="0" xfId="0" applyFont="1" applyFill="1" applyAlignment="1" applyProtection="1">
      <alignment horizontal="center" vertical="top"/>
    </xf>
    <xf numFmtId="0" fontId="71" fillId="0" borderId="0" xfId="0" applyFont="1" applyFill="1" applyAlignment="1" applyProtection="1">
      <alignment vertical="top" wrapText="1"/>
    </xf>
    <xf numFmtId="0" fontId="56" fillId="0" borderId="12" xfId="0" applyFont="1" applyBorder="1" applyAlignment="1" applyProtection="1">
      <alignment vertical="center" wrapText="1"/>
    </xf>
    <xf numFmtId="4" fontId="56" fillId="0" borderId="12" xfId="0" applyNumberFormat="1" applyFont="1" applyBorder="1" applyAlignment="1" applyProtection="1">
      <alignment horizontal="center"/>
    </xf>
    <xf numFmtId="4" fontId="10" fillId="0" borderId="12" xfId="0" applyNumberFormat="1" applyFont="1" applyBorder="1" applyAlignment="1" applyProtection="1">
      <alignment horizontal="left"/>
    </xf>
    <xf numFmtId="4" fontId="56" fillId="0" borderId="12" xfId="0" applyNumberFormat="1" applyFont="1" applyBorder="1" applyAlignment="1" applyProtection="1">
      <alignment vertical="center"/>
    </xf>
    <xf numFmtId="4" fontId="56" fillId="0" borderId="0" xfId="0" applyNumberFormat="1" applyFont="1" applyAlignment="1" applyProtection="1">
      <alignment horizontal="center"/>
      <protection locked="0"/>
    </xf>
    <xf numFmtId="4" fontId="0" fillId="0" borderId="0" xfId="0" applyNumberFormat="1" applyFont="1" applyFill="1" applyAlignment="1" applyProtection="1">
      <alignment horizontal="center"/>
      <protection locked="0"/>
    </xf>
    <xf numFmtId="4" fontId="47" fillId="0" borderId="0" xfId="0" applyNumberFormat="1" applyFont="1" applyFill="1" applyAlignment="1" applyProtection="1">
      <alignment horizontal="center"/>
      <protection locked="0"/>
    </xf>
    <xf numFmtId="4" fontId="7" fillId="0" borderId="0" xfId="0" applyNumberFormat="1" applyFont="1" applyFill="1" applyProtection="1">
      <protection locked="0"/>
    </xf>
    <xf numFmtId="4" fontId="7" fillId="0" borderId="0" xfId="220" applyNumberFormat="1" applyFont="1" applyAlignment="1" applyProtection="1">
      <alignment horizontal="center"/>
      <protection locked="0"/>
    </xf>
    <xf numFmtId="0" fontId="7" fillId="0" borderId="0" xfId="220" applyFont="1" applyAlignment="1" applyProtection="1">
      <alignment horizontal="center"/>
      <protection locked="0"/>
    </xf>
    <xf numFmtId="4" fontId="7" fillId="0" borderId="0" xfId="220" applyNumberFormat="1" applyFont="1" applyFill="1" applyAlignment="1" applyProtection="1">
      <alignment horizontal="center"/>
      <protection locked="0"/>
    </xf>
    <xf numFmtId="0" fontId="47" fillId="0" borderId="0" xfId="0" applyFont="1" applyFill="1" applyAlignment="1" applyProtection="1">
      <alignment vertical="top"/>
    </xf>
    <xf numFmtId="0" fontId="47" fillId="0" borderId="0" xfId="0" applyFont="1" applyBorder="1" applyProtection="1"/>
    <xf numFmtId="4" fontId="47" fillId="0" borderId="0" xfId="0" applyNumberFormat="1" applyFont="1" applyBorder="1" applyAlignment="1" applyProtection="1">
      <alignment horizontal="center"/>
    </xf>
    <xf numFmtId="4" fontId="47" fillId="0" borderId="0" xfId="0" applyNumberFormat="1" applyFont="1" applyFill="1" applyBorder="1" applyAlignment="1" applyProtection="1">
      <alignment horizontal="right"/>
    </xf>
    <xf numFmtId="4" fontId="47" fillId="0" borderId="0" xfId="0" applyNumberFormat="1" applyFont="1" applyBorder="1" applyAlignment="1" applyProtection="1">
      <alignment horizontal="right"/>
    </xf>
    <xf numFmtId="0" fontId="55" fillId="25" borderId="0" xfId="0" applyFont="1" applyFill="1" applyAlignment="1" applyProtection="1">
      <alignment vertical="top"/>
    </xf>
    <xf numFmtId="0" fontId="55" fillId="25" borderId="0" xfId="0" applyFont="1" applyFill="1" applyBorder="1" applyProtection="1"/>
    <xf numFmtId="0" fontId="49" fillId="23" borderId="0" xfId="0" applyFont="1" applyFill="1" applyAlignment="1" applyProtection="1">
      <alignment vertical="top"/>
    </xf>
    <xf numFmtId="0" fontId="52" fillId="0" borderId="0" xfId="0" applyFont="1" applyFill="1" applyBorder="1" applyProtection="1"/>
    <xf numFmtId="4" fontId="47" fillId="0" borderId="0" xfId="0" applyNumberFormat="1" applyFont="1" applyFill="1" applyBorder="1" applyProtection="1"/>
    <xf numFmtId="4" fontId="47" fillId="0" borderId="0" xfId="0" applyNumberFormat="1" applyFont="1" applyBorder="1" applyProtection="1"/>
    <xf numFmtId="0" fontId="47" fillId="0" borderId="0" xfId="0" applyFont="1" applyBorder="1" applyAlignment="1" applyProtection="1">
      <alignment wrapText="1"/>
    </xf>
    <xf numFmtId="0" fontId="10" fillId="0" borderId="0" xfId="0" applyFont="1" applyFill="1" applyAlignment="1" applyProtection="1">
      <alignment wrapText="1"/>
    </xf>
    <xf numFmtId="0" fontId="53" fillId="23" borderId="0" xfId="0" applyFont="1" applyFill="1" applyAlignment="1" applyProtection="1">
      <alignment horizontal="center" vertical="center"/>
    </xf>
    <xf numFmtId="4" fontId="56" fillId="0" borderId="12" xfId="0" applyNumberFormat="1" applyFont="1" applyFill="1" applyBorder="1" applyAlignment="1" applyProtection="1">
      <alignment horizontal="center" vertical="center"/>
    </xf>
    <xf numFmtId="0" fontId="47" fillId="0" borderId="0" xfId="0" applyFont="1" applyFill="1" applyAlignment="1" applyProtection="1">
      <alignment wrapText="1"/>
    </xf>
    <xf numFmtId="4" fontId="47" fillId="0" borderId="0" xfId="0" applyNumberFormat="1" applyFont="1" applyFill="1" applyAlignment="1" applyProtection="1">
      <alignment horizontal="center"/>
    </xf>
    <xf numFmtId="4" fontId="47" fillId="0" borderId="0" xfId="0" applyNumberFormat="1" applyFont="1" applyFill="1" applyAlignment="1" applyProtection="1">
      <alignment horizontal="left"/>
    </xf>
    <xf numFmtId="0" fontId="61" fillId="0" borderId="0" xfId="0" applyFont="1" applyFill="1" applyAlignment="1" applyProtection="1">
      <alignment horizontal="center"/>
    </xf>
    <xf numFmtId="0" fontId="61" fillId="0" borderId="0" xfId="0" applyFont="1" applyFill="1" applyProtection="1"/>
    <xf numFmtId="0" fontId="79" fillId="0" borderId="0" xfId="0" applyFont="1" applyFill="1" applyAlignment="1" applyProtection="1">
      <alignment horizontal="left"/>
    </xf>
    <xf numFmtId="2" fontId="79" fillId="0" borderId="0" xfId="0" applyNumberFormat="1" applyFont="1" applyFill="1" applyAlignment="1" applyProtection="1">
      <alignment horizontal="left"/>
    </xf>
    <xf numFmtId="0" fontId="91" fillId="0" borderId="0" xfId="0" applyFont="1" applyFill="1" applyAlignment="1" applyProtection="1">
      <alignment horizontal="center"/>
    </xf>
    <xf numFmtId="2" fontId="79" fillId="0" borderId="17" xfId="0" applyNumberFormat="1" applyFont="1" applyFill="1" applyBorder="1" applyAlignment="1" applyProtection="1">
      <alignment horizontal="left" wrapText="1"/>
    </xf>
    <xf numFmtId="0" fontId="61" fillId="0" borderId="17" xfId="0" applyFont="1" applyFill="1" applyBorder="1" applyProtection="1"/>
    <xf numFmtId="4" fontId="61" fillId="0" borderId="17" xfId="0" applyNumberFormat="1" applyFont="1" applyFill="1" applyBorder="1" applyProtection="1"/>
    <xf numFmtId="2" fontId="79" fillId="0" borderId="0" xfId="0" applyNumberFormat="1" applyFont="1" applyFill="1" applyBorder="1" applyAlignment="1" applyProtection="1">
      <alignment horizontal="left" wrapText="1"/>
    </xf>
    <xf numFmtId="0" fontId="61" fillId="0" borderId="0" xfId="0" applyFont="1" applyFill="1" applyBorder="1" applyProtection="1"/>
    <xf numFmtId="4" fontId="61" fillId="0" borderId="0" xfId="0" applyNumberFormat="1" applyFont="1" applyFill="1" applyBorder="1" applyProtection="1"/>
    <xf numFmtId="0" fontId="61" fillId="0" borderId="18" xfId="0" applyFont="1" applyFill="1" applyBorder="1" applyAlignment="1" applyProtection="1">
      <alignment horizontal="right"/>
    </xf>
    <xf numFmtId="0" fontId="61" fillId="0" borderId="18" xfId="0" applyFont="1" applyFill="1" applyBorder="1" applyProtection="1"/>
    <xf numFmtId="4" fontId="61" fillId="0" borderId="18" xfId="0" applyNumberFormat="1" applyFont="1" applyFill="1" applyBorder="1" applyProtection="1"/>
    <xf numFmtId="0" fontId="39" fillId="0" borderId="0" xfId="0" applyFont="1" applyFill="1" applyAlignment="1" applyProtection="1">
      <alignment horizontal="center"/>
    </xf>
    <xf numFmtId="0" fontId="39" fillId="0" borderId="0" xfId="0" applyFont="1" applyFill="1" applyAlignment="1" applyProtection="1">
      <alignment horizontal="centerContinuous"/>
    </xf>
    <xf numFmtId="0" fontId="39" fillId="0" borderId="0" xfId="0" applyFont="1" applyFill="1" applyProtection="1"/>
    <xf numFmtId="0" fontId="10" fillId="0" borderId="0" xfId="0" applyFont="1" applyFill="1" applyAlignment="1" applyProtection="1">
      <alignment horizontal="center"/>
    </xf>
    <xf numFmtId="0" fontId="80" fillId="0" borderId="0" xfId="0" applyFont="1" applyFill="1" applyAlignment="1" applyProtection="1">
      <alignment horizontal="center" vertical="top"/>
    </xf>
    <xf numFmtId="0" fontId="10" fillId="0" borderId="0" xfId="0" applyNumberFormat="1" applyFont="1" applyFill="1" applyAlignment="1" applyProtection="1">
      <alignment horizontal="justify" vertical="top" wrapText="1"/>
    </xf>
    <xf numFmtId="171" fontId="10" fillId="0" borderId="0" xfId="0" applyNumberFormat="1" applyFont="1" applyFill="1" applyAlignment="1" applyProtection="1">
      <alignment horizontal="right" wrapText="1"/>
    </xf>
    <xf numFmtId="0" fontId="10" fillId="0" borderId="0" xfId="0" applyNumberFormat="1" applyFont="1" applyFill="1" applyAlignment="1" applyProtection="1">
      <alignment horizontal="right" wrapText="1"/>
    </xf>
    <xf numFmtId="0" fontId="10" fillId="0" borderId="0" xfId="0" applyNumberFormat="1" applyFont="1" applyFill="1" applyProtection="1"/>
    <xf numFmtId="4" fontId="10" fillId="0" borderId="0" xfId="0" applyNumberFormat="1" applyFont="1" applyFill="1" applyAlignment="1" applyProtection="1">
      <alignment horizontal="right" wrapText="1"/>
    </xf>
    <xf numFmtId="0" fontId="10" fillId="0" borderId="0" xfId="312" applyNumberFormat="1" applyFont="1" applyFill="1" applyAlignment="1" applyProtection="1">
      <alignment horizontal="justify" vertical="top" wrapText="1"/>
    </xf>
    <xf numFmtId="0" fontId="10" fillId="0" borderId="0" xfId="0" applyNumberFormat="1" applyFont="1" applyFill="1" applyAlignment="1" applyProtection="1">
      <alignment horizontal="right"/>
    </xf>
    <xf numFmtId="171" fontId="10" fillId="0" borderId="0" xfId="0" applyNumberFormat="1" applyFont="1" applyFill="1" applyBorder="1" applyAlignment="1" applyProtection="1">
      <alignment horizontal="right" wrapText="1"/>
    </xf>
    <xf numFmtId="0" fontId="10" fillId="0" borderId="0" xfId="0" applyNumberFormat="1" applyFont="1" applyFill="1" applyBorder="1" applyAlignment="1" applyProtection="1">
      <alignment horizontal="right" wrapText="1"/>
    </xf>
    <xf numFmtId="0" fontId="10" fillId="0" borderId="0" xfId="0" applyNumberFormat="1" applyFont="1" applyFill="1" applyBorder="1" applyProtection="1"/>
    <xf numFmtId="0" fontId="80" fillId="0" borderId="0" xfId="0" applyFont="1" applyFill="1" applyBorder="1" applyAlignment="1" applyProtection="1">
      <alignment horizontal="center" vertical="top"/>
    </xf>
    <xf numFmtId="0" fontId="10" fillId="0" borderId="0" xfId="0" applyNumberFormat="1" applyFont="1" applyFill="1" applyBorder="1" applyAlignment="1" applyProtection="1">
      <alignment horizontal="left"/>
    </xf>
    <xf numFmtId="0" fontId="80" fillId="0" borderId="17" xfId="0" applyFont="1" applyFill="1" applyBorder="1" applyAlignment="1" applyProtection="1">
      <alignment horizontal="center" vertical="top"/>
    </xf>
    <xf numFmtId="0" fontId="10" fillId="0" borderId="17" xfId="0" applyNumberFormat="1" applyFont="1" applyFill="1" applyBorder="1" applyAlignment="1" applyProtection="1">
      <alignment horizontal="justify" vertical="top" wrapText="1"/>
    </xf>
    <xf numFmtId="0" fontId="10" fillId="0" borderId="17" xfId="0" applyNumberFormat="1" applyFont="1" applyFill="1" applyBorder="1" applyProtection="1"/>
    <xf numFmtId="172" fontId="10" fillId="0" borderId="17" xfId="0" applyNumberFormat="1" applyFont="1" applyFill="1" applyBorder="1" applyAlignment="1" applyProtection="1">
      <alignment horizontal="center"/>
    </xf>
    <xf numFmtId="4" fontId="10" fillId="0" borderId="17" xfId="0" applyNumberFormat="1" applyFont="1" applyFill="1" applyBorder="1" applyAlignment="1" applyProtection="1">
      <alignment horizontal="right"/>
    </xf>
    <xf numFmtId="173" fontId="10" fillId="0" borderId="0" xfId="0" applyNumberFormat="1" applyFont="1" applyFill="1" applyProtection="1"/>
    <xf numFmtId="0" fontId="80" fillId="0" borderId="0" xfId="0" applyFont="1" applyFill="1" applyAlignment="1" applyProtection="1">
      <alignment horizontal="center" vertical="top" wrapText="1"/>
    </xf>
    <xf numFmtId="0" fontId="10" fillId="0" borderId="0" xfId="0" applyFont="1" applyFill="1" applyAlignment="1" applyProtection="1">
      <alignment horizontal="justify" vertical="top" wrapText="1"/>
    </xf>
    <xf numFmtId="174" fontId="10" fillId="0" borderId="0" xfId="0" applyNumberFormat="1" applyFont="1" applyFill="1" applyAlignment="1" applyProtection="1">
      <alignment horizontal="right" wrapText="1"/>
    </xf>
    <xf numFmtId="3" fontId="10" fillId="0" borderId="0" xfId="0" applyNumberFormat="1" applyFont="1" applyFill="1" applyAlignment="1" applyProtection="1">
      <alignment horizontal="right" wrapText="1"/>
    </xf>
    <xf numFmtId="0" fontId="10" fillId="0" borderId="17" xfId="0" applyFont="1" applyFill="1" applyBorder="1" applyAlignment="1" applyProtection="1">
      <alignment horizontal="justify" vertical="top" wrapText="1"/>
    </xf>
    <xf numFmtId="174" fontId="10" fillId="0" borderId="17" xfId="0" applyNumberFormat="1" applyFont="1" applyFill="1" applyBorder="1" applyAlignment="1" applyProtection="1">
      <alignment horizontal="right" wrapText="1"/>
    </xf>
    <xf numFmtId="0" fontId="10" fillId="0" borderId="17" xfId="0" applyFont="1" applyFill="1" applyBorder="1" applyProtection="1"/>
    <xf numFmtId="4" fontId="10" fillId="0" borderId="17" xfId="0" applyNumberFormat="1" applyFont="1" applyFill="1" applyBorder="1" applyAlignment="1" applyProtection="1">
      <alignment horizontal="right" wrapText="1"/>
    </xf>
    <xf numFmtId="0" fontId="39" fillId="0" borderId="0" xfId="0" applyFont="1" applyFill="1" applyAlignment="1" applyProtection="1">
      <alignment horizontal="center" wrapText="1"/>
    </xf>
    <xf numFmtId="2" fontId="79" fillId="0" borderId="0" xfId="0" applyNumberFormat="1" applyFont="1" applyFill="1" applyAlignment="1" applyProtection="1">
      <alignment horizontal="left" wrapText="1"/>
    </xf>
    <xf numFmtId="0" fontId="39" fillId="0" borderId="0" xfId="0" applyFont="1" applyFill="1" applyAlignment="1" applyProtection="1">
      <alignment horizontal="left" wrapText="1"/>
    </xf>
    <xf numFmtId="0" fontId="39" fillId="0" borderId="0" xfId="0" applyFont="1" applyFill="1" applyAlignment="1" applyProtection="1">
      <alignment horizontal="right" wrapText="1"/>
    </xf>
    <xf numFmtId="0" fontId="10" fillId="0" borderId="0" xfId="0" applyFont="1" applyFill="1" applyAlignment="1" applyProtection="1">
      <alignment horizontal="right" wrapText="1"/>
    </xf>
    <xf numFmtId="0" fontId="80" fillId="0" borderId="17" xfId="0" applyFont="1" applyFill="1" applyBorder="1" applyAlignment="1" applyProtection="1">
      <alignment horizontal="center" vertical="top" wrapText="1"/>
    </xf>
    <xf numFmtId="0" fontId="39" fillId="0" borderId="17" xfId="0" applyFont="1" applyFill="1" applyBorder="1" applyAlignment="1" applyProtection="1">
      <alignment wrapText="1"/>
    </xf>
    <xf numFmtId="4" fontId="39" fillId="0" borderId="17" xfId="0" applyNumberFormat="1" applyFont="1" applyFill="1" applyBorder="1" applyAlignment="1" applyProtection="1">
      <alignment horizontal="right" wrapText="1"/>
      <protection locked="0"/>
    </xf>
    <xf numFmtId="176" fontId="82" fillId="0" borderId="0" xfId="0" applyNumberFormat="1" applyFont="1" applyAlignment="1" applyProtection="1">
      <alignment horizontal="center" vertical="top"/>
    </xf>
    <xf numFmtId="49" fontId="83" fillId="0" borderId="0" xfId="0" applyNumberFormat="1" applyFont="1" applyAlignment="1" applyProtection="1">
      <alignment vertical="top" wrapText="1"/>
    </xf>
    <xf numFmtId="0" fontId="84" fillId="0" borderId="0" xfId="0" applyFont="1" applyAlignment="1" applyProtection="1">
      <alignment horizontal="right"/>
    </xf>
    <xf numFmtId="0" fontId="84" fillId="0" borderId="0" xfId="0" applyFont="1" applyProtection="1"/>
    <xf numFmtId="4" fontId="84" fillId="0" borderId="0" xfId="0" applyNumberFormat="1" applyFont="1" applyProtection="1"/>
    <xf numFmtId="0" fontId="82" fillId="0" borderId="0" xfId="0" applyFont="1" applyProtection="1"/>
    <xf numFmtId="49" fontId="84" fillId="0" borderId="0" xfId="0" applyNumberFormat="1" applyFont="1" applyAlignment="1" applyProtection="1">
      <alignment vertical="top" wrapText="1"/>
    </xf>
    <xf numFmtId="176" fontId="82" fillId="0" borderId="17" xfId="0" applyNumberFormat="1" applyFont="1" applyBorder="1" applyAlignment="1" applyProtection="1">
      <alignment horizontal="center" vertical="top"/>
    </xf>
    <xf numFmtId="49" fontId="84" fillId="0" borderId="17" xfId="0" applyNumberFormat="1" applyFont="1" applyBorder="1" applyAlignment="1" applyProtection="1">
      <alignment vertical="top" wrapText="1"/>
    </xf>
    <xf numFmtId="0" fontId="84" fillId="0" borderId="17" xfId="0" applyFont="1" applyBorder="1" applyAlignment="1" applyProtection="1">
      <alignment horizontal="right"/>
    </xf>
    <xf numFmtId="49" fontId="85" fillId="0" borderId="0" xfId="0" applyNumberFormat="1" applyFont="1" applyAlignment="1" applyProtection="1">
      <alignment vertical="top" wrapText="1"/>
    </xf>
    <xf numFmtId="4" fontId="85" fillId="0" borderId="0" xfId="0" applyNumberFormat="1" applyFont="1" applyProtection="1"/>
    <xf numFmtId="49" fontId="86" fillId="0" borderId="0" xfId="0" applyNumberFormat="1" applyFont="1" applyAlignment="1" applyProtection="1">
      <alignment vertical="top" wrapText="1"/>
    </xf>
    <xf numFmtId="49" fontId="88" fillId="0" borderId="0" xfId="0" applyNumberFormat="1" applyFont="1" applyAlignment="1" applyProtection="1">
      <alignment vertical="top" wrapText="1"/>
    </xf>
    <xf numFmtId="49" fontId="85" fillId="0" borderId="19" xfId="0" applyNumberFormat="1" applyFont="1" applyBorder="1" applyAlignment="1" applyProtection="1">
      <alignment vertical="top" wrapText="1"/>
    </xf>
    <xf numFmtId="0" fontId="84" fillId="0" borderId="19" xfId="0" applyFont="1" applyBorder="1" applyAlignment="1" applyProtection="1">
      <alignment horizontal="right"/>
    </xf>
    <xf numFmtId="4" fontId="84" fillId="0" borderId="19" xfId="0" applyNumberFormat="1" applyFont="1" applyBorder="1" applyProtection="1"/>
    <xf numFmtId="4" fontId="85" fillId="0" borderId="19" xfId="0" applyNumberFormat="1" applyFont="1" applyBorder="1" applyProtection="1"/>
    <xf numFmtId="49" fontId="87" fillId="0" borderId="0" xfId="0" applyNumberFormat="1" applyFont="1" applyAlignment="1" applyProtection="1">
      <alignment vertical="top" wrapText="1"/>
    </xf>
    <xf numFmtId="9" fontId="84" fillId="0" borderId="0" xfId="311" applyFont="1" applyProtection="1"/>
    <xf numFmtId="0" fontId="84" fillId="0" borderId="17" xfId="0" applyFont="1" applyBorder="1" applyProtection="1">
      <protection locked="0"/>
    </xf>
    <xf numFmtId="0" fontId="51" fillId="0" borderId="0" xfId="220" applyFont="1" applyProtection="1"/>
    <xf numFmtId="4" fontId="47" fillId="0" borderId="0" xfId="220" applyNumberFormat="1" applyFont="1" applyProtection="1"/>
    <xf numFmtId="4" fontId="10" fillId="0" borderId="0" xfId="0" applyNumberFormat="1" applyFont="1" applyAlignment="1" applyProtection="1">
      <alignment horizontal="left"/>
    </xf>
    <xf numFmtId="0" fontId="10" fillId="0" borderId="0" xfId="0" applyFont="1" applyAlignment="1" applyProtection="1">
      <alignment wrapText="1"/>
    </xf>
    <xf numFmtId="0" fontId="39" fillId="0" borderId="0" xfId="220" applyFont="1" applyBorder="1" applyProtection="1"/>
    <xf numFmtId="4" fontId="39" fillId="0" borderId="0" xfId="220" applyNumberFormat="1" applyFont="1" applyFill="1" applyBorder="1" applyAlignment="1" applyProtection="1">
      <alignment horizontal="right"/>
    </xf>
    <xf numFmtId="4" fontId="52" fillId="0" borderId="0" xfId="220" applyNumberFormat="1" applyFont="1" applyFill="1" applyAlignment="1" applyProtection="1">
      <alignment horizontal="right"/>
    </xf>
    <xf numFmtId="0" fontId="58" fillId="0" borderId="0" xfId="0" applyFont="1" applyFill="1" applyAlignment="1" applyProtection="1">
      <alignment wrapText="1"/>
    </xf>
    <xf numFmtId="4" fontId="58" fillId="0" borderId="0" xfId="0" applyNumberFormat="1" applyFont="1" applyFill="1" applyAlignment="1" applyProtection="1">
      <alignment horizontal="center"/>
    </xf>
    <xf numFmtId="4" fontId="58" fillId="0" borderId="0" xfId="0" applyNumberFormat="1" applyFont="1" applyFill="1" applyAlignment="1" applyProtection="1">
      <alignment horizontal="left"/>
    </xf>
    <xf numFmtId="4" fontId="58" fillId="0" borderId="0" xfId="0" applyNumberFormat="1" applyFont="1" applyFill="1" applyProtection="1"/>
    <xf numFmtId="0" fontId="76" fillId="26" borderId="0" xfId="0" applyFont="1" applyFill="1" applyProtection="1"/>
    <xf numFmtId="3" fontId="54" fillId="25" borderId="0" xfId="220" applyNumberFormat="1" applyFont="1" applyFill="1" applyAlignment="1" applyProtection="1">
      <alignment horizontal="left" vertical="top"/>
    </xf>
    <xf numFmtId="0" fontId="10" fillId="0" borderId="0" xfId="220" applyFont="1" applyFill="1" applyBorder="1" applyAlignment="1" applyProtection="1">
      <alignment horizontal="left" vertical="top" wrapText="1" shrinkToFit="1"/>
    </xf>
    <xf numFmtId="0" fontId="10" fillId="0" borderId="0" xfId="220" applyFont="1" applyBorder="1" applyAlignment="1" applyProtection="1">
      <alignment horizontal="center"/>
    </xf>
    <xf numFmtId="4" fontId="10" fillId="0" borderId="0" xfId="220" applyNumberFormat="1" applyFont="1" applyAlignment="1" applyProtection="1">
      <alignment horizontal="left"/>
    </xf>
    <xf numFmtId="4" fontId="10" fillId="0" borderId="0" xfId="220" applyNumberFormat="1" applyFont="1" applyAlignment="1" applyProtection="1">
      <alignment horizontal="center"/>
    </xf>
    <xf numFmtId="4" fontId="10" fillId="0" borderId="0" xfId="220" applyNumberFormat="1" applyFont="1" applyProtection="1"/>
    <xf numFmtId="0" fontId="10" fillId="0" borderId="0" xfId="220" applyFont="1" applyAlignment="1" applyProtection="1">
      <alignment vertical="top"/>
    </xf>
    <xf numFmtId="0" fontId="10" fillId="0" borderId="0" xfId="220" applyFont="1" applyFill="1" applyAlignment="1" applyProtection="1">
      <alignment vertical="top" wrapText="1"/>
    </xf>
    <xf numFmtId="4" fontId="29" fillId="0" borderId="0" xfId="220" applyNumberFormat="1" applyFont="1" applyAlignment="1" applyProtection="1">
      <alignment horizontal="left"/>
    </xf>
    <xf numFmtId="3" fontId="54" fillId="0" borderId="0" xfId="220" applyNumberFormat="1" applyFont="1" applyFill="1" applyAlignment="1" applyProtection="1">
      <alignment horizontal="left" vertical="top"/>
    </xf>
    <xf numFmtId="4" fontId="10" fillId="0" borderId="0" xfId="220" applyNumberFormat="1" applyFont="1" applyFill="1" applyProtection="1"/>
    <xf numFmtId="0" fontId="10" fillId="0" borderId="0" xfId="153" applyFont="1" applyFill="1" applyAlignment="1" applyProtection="1">
      <alignment vertical="top" wrapText="1"/>
    </xf>
    <xf numFmtId="0" fontId="10" fillId="0" borderId="0" xfId="220" applyFont="1" applyBorder="1" applyAlignment="1" applyProtection="1">
      <alignment horizontal="left" vertical="top" wrapText="1" shrinkToFit="1"/>
    </xf>
    <xf numFmtId="4" fontId="10" fillId="0" borderId="0" xfId="220" applyNumberFormat="1" applyFont="1" applyFill="1" applyBorder="1" applyAlignment="1" applyProtection="1">
      <alignment horizontal="left"/>
    </xf>
    <xf numFmtId="3" fontId="10" fillId="0" borderId="0" xfId="0" applyNumberFormat="1" applyFont="1" applyFill="1" applyAlignment="1" applyProtection="1">
      <alignment horizontal="left" vertical="top"/>
    </xf>
    <xf numFmtId="0" fontId="48" fillId="0" borderId="0" xfId="0" applyFont="1" applyFill="1" applyProtection="1"/>
    <xf numFmtId="0" fontId="31" fillId="0" borderId="0" xfId="0" applyFont="1" applyBorder="1" applyAlignment="1" applyProtection="1">
      <alignment horizontal="left" vertical="top" wrapText="1" shrinkToFit="1"/>
    </xf>
    <xf numFmtId="0" fontId="10" fillId="27" borderId="0" xfId="0" applyFont="1" applyFill="1" applyAlignment="1" applyProtection="1">
      <alignment vertical="top" wrapText="1"/>
    </xf>
    <xf numFmtId="4" fontId="10" fillId="27" borderId="0" xfId="0" applyNumberFormat="1" applyFont="1" applyFill="1" applyAlignment="1" applyProtection="1">
      <alignment horizontal="center"/>
    </xf>
    <xf numFmtId="4" fontId="10" fillId="27" borderId="0" xfId="0" applyNumberFormat="1" applyFont="1" applyFill="1" applyAlignment="1" applyProtection="1">
      <alignment horizontal="left"/>
    </xf>
    <xf numFmtId="4" fontId="10" fillId="27" borderId="0" xfId="0" applyNumberFormat="1" applyFont="1" applyFill="1" applyProtection="1"/>
    <xf numFmtId="3" fontId="54" fillId="25" borderId="0" xfId="220" applyNumberFormat="1" applyFont="1" applyFill="1" applyAlignment="1" applyProtection="1">
      <alignment horizontal="center" vertical="center"/>
    </xf>
    <xf numFmtId="0" fontId="57" fillId="25" borderId="0" xfId="0" applyFont="1" applyFill="1" applyAlignment="1" applyProtection="1">
      <alignment vertical="top"/>
    </xf>
    <xf numFmtId="3" fontId="47" fillId="0" borderId="0" xfId="0" applyNumberFormat="1" applyFont="1" applyProtection="1"/>
    <xf numFmtId="3" fontId="47" fillId="0" borderId="0" xfId="0" applyNumberFormat="1" applyFont="1" applyFill="1" applyProtection="1"/>
    <xf numFmtId="4" fontId="10" fillId="0" borderId="12" xfId="0" applyNumberFormat="1" applyFont="1" applyFill="1" applyBorder="1" applyProtection="1"/>
    <xf numFmtId="4" fontId="0" fillId="0" borderId="0" xfId="0" applyNumberFormat="1" applyFill="1" applyProtection="1"/>
    <xf numFmtId="0" fontId="53" fillId="0" borderId="0" xfId="0" applyFont="1" applyFill="1" applyAlignment="1" applyProtection="1">
      <alignment horizontal="center" vertical="center"/>
    </xf>
    <xf numFmtId="0" fontId="47" fillId="0" borderId="0" xfId="0" applyFont="1" applyFill="1" applyBorder="1" applyAlignment="1" applyProtection="1">
      <alignment wrapText="1"/>
    </xf>
    <xf numFmtId="4" fontId="47" fillId="0" borderId="0" xfId="0" applyNumberFormat="1" applyFont="1" applyFill="1" applyBorder="1" applyAlignment="1" applyProtection="1">
      <alignment horizontal="center"/>
    </xf>
    <xf numFmtId="4" fontId="47" fillId="0" borderId="0" xfId="0" applyNumberFormat="1" applyFont="1" applyFill="1" applyAlignment="1" applyProtection="1">
      <alignment horizontal="right"/>
    </xf>
    <xf numFmtId="0" fontId="50" fillId="25" borderId="0" xfId="0" applyFont="1" applyFill="1" applyAlignment="1" applyProtection="1">
      <alignment vertical="top"/>
    </xf>
    <xf numFmtId="0" fontId="50" fillId="25" borderId="0" xfId="0" applyFont="1" applyFill="1" applyBorder="1" applyProtection="1"/>
    <xf numFmtId="4" fontId="47" fillId="0" borderId="0" xfId="0" applyNumberFormat="1" applyFont="1" applyAlignment="1" applyProtection="1">
      <alignment horizontal="center"/>
    </xf>
    <xf numFmtId="0" fontId="47" fillId="0" borderId="0" xfId="0" applyFont="1" applyAlignment="1" applyProtection="1">
      <alignment wrapText="1"/>
    </xf>
    <xf numFmtId="0" fontId="47" fillId="0" borderId="0" xfId="0" applyFont="1" applyFill="1" applyAlignment="1" applyProtection="1">
      <alignment horizontal="left"/>
    </xf>
    <xf numFmtId="0" fontId="47" fillId="0" borderId="0" xfId="0" applyFont="1" applyFill="1" applyAlignment="1" applyProtection="1">
      <alignment horizontal="center"/>
    </xf>
    <xf numFmtId="0" fontId="47" fillId="0" borderId="0" xfId="0" applyFont="1" applyFill="1" applyAlignment="1" applyProtection="1"/>
    <xf numFmtId="3" fontId="49" fillId="25" borderId="0" xfId="0" applyNumberFormat="1" applyFont="1" applyFill="1" applyAlignment="1" applyProtection="1">
      <alignment horizontal="left" vertical="top"/>
    </xf>
    <xf numFmtId="0" fontId="0" fillId="0" borderId="0" xfId="0" applyFont="1" applyFill="1" applyAlignment="1" applyProtection="1">
      <alignment vertical="top" wrapText="1"/>
    </xf>
    <xf numFmtId="4" fontId="0" fillId="0" borderId="0" xfId="0" applyNumberFormat="1" applyFont="1" applyFill="1" applyAlignment="1" applyProtection="1">
      <alignment horizontal="center"/>
    </xf>
    <xf numFmtId="4" fontId="0" fillId="0" borderId="0" xfId="0" applyNumberFormat="1" applyFont="1" applyFill="1" applyAlignment="1" applyProtection="1">
      <alignment horizontal="left"/>
    </xf>
    <xf numFmtId="4" fontId="0" fillId="0" borderId="0" xfId="0" applyNumberFormat="1" applyFont="1" applyFill="1" applyProtection="1"/>
    <xf numFmtId="3" fontId="49" fillId="0" borderId="0" xfId="0" applyNumberFormat="1" applyFont="1" applyFill="1" applyAlignment="1" applyProtection="1">
      <alignment horizontal="left" vertical="top"/>
    </xf>
    <xf numFmtId="0" fontId="72" fillId="0" borderId="0" xfId="0" applyFont="1" applyFill="1" applyAlignment="1" applyProtection="1">
      <alignment wrapText="1"/>
    </xf>
    <xf numFmtId="0" fontId="7" fillId="0" borderId="0" xfId="0" applyFont="1" applyProtection="1"/>
    <xf numFmtId="3" fontId="9" fillId="0" borderId="0" xfId="0" applyNumberFormat="1" applyFont="1" applyFill="1" applyAlignment="1" applyProtection="1">
      <alignment horizontal="left" vertical="top"/>
    </xf>
    <xf numFmtId="0" fontId="7" fillId="0" borderId="0" xfId="0" applyFont="1" applyFill="1" applyProtection="1"/>
    <xf numFmtId="0" fontId="49" fillId="25" borderId="0" xfId="0" applyFont="1" applyFill="1" applyAlignment="1" applyProtection="1">
      <alignment vertical="top"/>
    </xf>
    <xf numFmtId="0" fontId="52" fillId="0" borderId="10" xfId="0" applyFont="1" applyFill="1" applyBorder="1" applyAlignment="1" applyProtection="1">
      <alignment vertical="top" wrapText="1"/>
    </xf>
    <xf numFmtId="4" fontId="52" fillId="0" borderId="10" xfId="0" applyNumberFormat="1" applyFont="1" applyFill="1" applyBorder="1" applyAlignment="1" applyProtection="1">
      <alignment horizontal="center" vertical="top"/>
    </xf>
    <xf numFmtId="4" fontId="47" fillId="0" borderId="10" xfId="0" applyNumberFormat="1" applyFont="1" applyFill="1" applyBorder="1" applyAlignment="1" applyProtection="1">
      <alignment horizontal="left" vertical="top"/>
    </xf>
    <xf numFmtId="4" fontId="52" fillId="0" borderId="10" xfId="0" applyNumberFormat="1" applyFont="1" applyFill="1" applyBorder="1" applyAlignment="1" applyProtection="1">
      <alignment vertical="top"/>
    </xf>
    <xf numFmtId="0" fontId="47" fillId="0" borderId="0" xfId="0" applyFont="1" applyAlignment="1" applyProtection="1">
      <alignment vertical="top"/>
    </xf>
    <xf numFmtId="0" fontId="47" fillId="0" borderId="0" xfId="0" applyFont="1" applyAlignment="1" applyProtection="1">
      <alignment vertical="top" wrapText="1"/>
    </xf>
    <xf numFmtId="0" fontId="0" fillId="0" borderId="0" xfId="0" applyFill="1" applyAlignment="1" applyProtection="1">
      <alignment horizontal="left"/>
    </xf>
    <xf numFmtId="0" fontId="0" fillId="0" borderId="0" xfId="0" applyFill="1" applyAlignment="1" applyProtection="1">
      <alignment horizontal="center"/>
    </xf>
    <xf numFmtId="0" fontId="7" fillId="0" borderId="0" xfId="0" applyFont="1" applyAlignment="1" applyProtection="1">
      <alignment wrapText="1"/>
    </xf>
    <xf numFmtId="0" fontId="8" fillId="0" borderId="0" xfId="0" applyFont="1" applyAlignment="1" applyProtection="1"/>
    <xf numFmtId="4" fontId="8" fillId="0" borderId="0" xfId="0" applyNumberFormat="1" applyFont="1" applyAlignment="1" applyProtection="1">
      <alignment horizontal="center"/>
    </xf>
    <xf numFmtId="4" fontId="8" fillId="0" borderId="0" xfId="0" applyNumberFormat="1" applyFont="1" applyAlignment="1" applyProtection="1">
      <alignment horizontal="left"/>
    </xf>
    <xf numFmtId="0" fontId="9" fillId="0" borderId="0" xfId="0" applyFont="1" applyFill="1" applyAlignment="1" applyProtection="1">
      <alignment vertical="top"/>
    </xf>
    <xf numFmtId="0" fontId="8" fillId="0" borderId="0" xfId="0" applyFont="1" applyFill="1" applyAlignment="1" applyProtection="1"/>
    <xf numFmtId="4" fontId="8" fillId="0" borderId="0" xfId="0" applyNumberFormat="1" applyFont="1" applyFill="1" applyAlignment="1" applyProtection="1">
      <alignment horizontal="center"/>
    </xf>
    <xf numFmtId="4" fontId="8" fillId="0" borderId="0" xfId="0" applyNumberFormat="1" applyFont="1" applyFill="1" applyAlignment="1" applyProtection="1">
      <alignment horizontal="left"/>
    </xf>
    <xf numFmtId="0" fontId="66" fillId="25" borderId="0" xfId="220" applyFont="1" applyFill="1" applyAlignment="1" applyProtection="1">
      <alignment horizontal="center" vertical="top"/>
    </xf>
    <xf numFmtId="4" fontId="7" fillId="0" borderId="0" xfId="220" applyNumberFormat="1" applyFont="1" applyAlignment="1" applyProtection="1">
      <alignment horizontal="center"/>
    </xf>
    <xf numFmtId="4" fontId="7" fillId="0" borderId="0" xfId="220" applyNumberFormat="1" applyFont="1" applyFill="1" applyAlignment="1" applyProtection="1">
      <alignment horizontal="left"/>
    </xf>
    <xf numFmtId="4" fontId="7" fillId="0" borderId="0" xfId="220" applyNumberFormat="1" applyFont="1" applyProtection="1"/>
    <xf numFmtId="0" fontId="66" fillId="0" borderId="0" xfId="220" applyFont="1" applyFill="1" applyAlignment="1" applyProtection="1">
      <alignment horizontal="center" vertical="top"/>
    </xf>
    <xf numFmtId="0" fontId="67" fillId="0" borderId="0" xfId="220" applyFont="1" applyFill="1" applyAlignment="1" applyProtection="1">
      <alignment vertical="top" wrapText="1"/>
    </xf>
    <xf numFmtId="4" fontId="7" fillId="0" borderId="0" xfId="220" applyNumberFormat="1" applyFont="1" applyFill="1" applyAlignment="1" applyProtection="1">
      <alignment horizontal="center"/>
    </xf>
    <xf numFmtId="4" fontId="7" fillId="0" borderId="0" xfId="220" applyNumberFormat="1" applyFont="1" applyFill="1" applyProtection="1"/>
    <xf numFmtId="4" fontId="65" fillId="0" borderId="0" xfId="220" applyNumberFormat="1" applyFont="1" applyFill="1" applyAlignment="1" applyProtection="1">
      <alignment horizontal="left"/>
    </xf>
    <xf numFmtId="0" fontId="7" fillId="0" borderId="0" xfId="220" applyFont="1" applyFill="1" applyAlignment="1" applyProtection="1">
      <alignment vertical="top"/>
    </xf>
    <xf numFmtId="49" fontId="7" fillId="0" borderId="0" xfId="220" applyNumberFormat="1" applyFont="1" applyAlignment="1" applyProtection="1">
      <alignment vertical="top" wrapText="1"/>
    </xf>
    <xf numFmtId="3" fontId="66" fillId="25" borderId="0" xfId="220" applyNumberFormat="1" applyFont="1" applyFill="1" applyAlignment="1" applyProtection="1">
      <alignment horizontal="left" vertical="top"/>
    </xf>
    <xf numFmtId="0" fontId="7" fillId="0" borderId="0" xfId="220" applyFont="1" applyFill="1" applyAlignment="1" applyProtection="1">
      <alignment vertical="top" wrapText="1"/>
    </xf>
    <xf numFmtId="0" fontId="7" fillId="0" borderId="0" xfId="220" applyFont="1" applyFill="1" applyProtection="1"/>
    <xf numFmtId="0" fontId="7" fillId="0" borderId="0" xfId="220" applyFont="1" applyFill="1" applyAlignment="1" applyProtection="1">
      <alignment horizontal="left"/>
    </xf>
    <xf numFmtId="0" fontId="7" fillId="0" borderId="0" xfId="220" applyFont="1" applyProtection="1"/>
    <xf numFmtId="0" fontId="66" fillId="25" borderId="0" xfId="220" applyFont="1" applyFill="1" applyAlignment="1" applyProtection="1">
      <alignment horizontal="right" vertical="top"/>
    </xf>
    <xf numFmtId="0" fontId="0" fillId="0" borderId="0" xfId="220" applyFont="1" applyFill="1" applyAlignment="1" applyProtection="1">
      <alignment vertical="top" wrapText="1"/>
    </xf>
    <xf numFmtId="0" fontId="10" fillId="0" borderId="0" xfId="220" applyFont="1" applyFill="1" applyBorder="1" applyAlignment="1" applyProtection="1">
      <alignment horizontal="center"/>
    </xf>
    <xf numFmtId="3" fontId="66" fillId="0" borderId="0" xfId="220" applyNumberFormat="1" applyFont="1" applyFill="1" applyAlignment="1" applyProtection="1">
      <alignment horizontal="left" vertical="top"/>
    </xf>
    <xf numFmtId="0" fontId="66" fillId="0" borderId="0" xfId="220" applyFont="1" applyFill="1" applyAlignment="1" applyProtection="1">
      <alignment horizontal="right" vertical="top"/>
    </xf>
    <xf numFmtId="0" fontId="7" fillId="0" borderId="0" xfId="220" applyFont="1" applyFill="1" applyBorder="1" applyAlignment="1" applyProtection="1">
      <alignment vertical="top" wrapText="1"/>
    </xf>
    <xf numFmtId="3" fontId="7" fillId="0" borderId="0" xfId="220" applyNumberFormat="1" applyFont="1" applyFill="1" applyAlignment="1" applyProtection="1">
      <alignment horizontal="left" vertical="top"/>
    </xf>
    <xf numFmtId="0" fontId="7" fillId="25" borderId="0" xfId="0" applyFont="1" applyFill="1" applyAlignment="1" applyProtection="1">
      <alignment vertical="top"/>
    </xf>
    <xf numFmtId="0" fontId="8" fillId="0" borderId="14" xfId="0" applyFont="1" applyBorder="1" applyAlignment="1" applyProtection="1">
      <alignment vertical="center" wrapText="1"/>
    </xf>
    <xf numFmtId="4" fontId="8" fillId="0" borderId="14" xfId="0" applyNumberFormat="1" applyFont="1" applyBorder="1" applyAlignment="1" applyProtection="1">
      <alignment horizontal="center"/>
    </xf>
    <xf numFmtId="4" fontId="7" fillId="0" borderId="14" xfId="0" applyNumberFormat="1" applyFont="1" applyBorder="1" applyAlignment="1" applyProtection="1">
      <alignment horizontal="left"/>
    </xf>
    <xf numFmtId="4" fontId="8" fillId="0" borderId="14" xfId="0" applyNumberFormat="1" applyFont="1" applyBorder="1" applyAlignment="1" applyProtection="1">
      <alignment vertical="center"/>
    </xf>
    <xf numFmtId="0" fontId="0" fillId="0" borderId="0" xfId="0" applyAlignment="1" applyProtection="1">
      <alignment vertical="top"/>
    </xf>
    <xf numFmtId="4" fontId="0" fillId="0" borderId="0" xfId="0" applyNumberFormat="1" applyAlignment="1" applyProtection="1">
      <alignment horizontal="left"/>
    </xf>
    <xf numFmtId="0" fontId="0" fillId="0" borderId="0" xfId="0" applyAlignment="1" applyProtection="1">
      <alignment horizontal="left"/>
    </xf>
    <xf numFmtId="0" fontId="0" fillId="0" borderId="0" xfId="0" applyAlignment="1" applyProtection="1">
      <alignment horizontal="center"/>
    </xf>
    <xf numFmtId="4" fontId="84" fillId="0" borderId="0" xfId="0" applyNumberFormat="1" applyFont="1" applyAlignment="1" applyProtection="1">
      <alignment horizontal="right"/>
    </xf>
    <xf numFmtId="0" fontId="67" fillId="0" borderId="0" xfId="220" applyFont="1" applyAlignment="1">
      <alignment vertical="top" wrapText="1"/>
    </xf>
    <xf numFmtId="0" fontId="58" fillId="0" borderId="0" xfId="0" applyFont="1" applyAlignment="1">
      <alignment vertical="top" wrapText="1"/>
    </xf>
    <xf numFmtId="0" fontId="10" fillId="0" borderId="0" xfId="0" applyFont="1" applyAlignment="1">
      <alignment vertical="top" wrapText="1"/>
    </xf>
    <xf numFmtId="4" fontId="92" fillId="0" borderId="0" xfId="0" applyNumberFormat="1" applyFont="1" applyAlignment="1">
      <alignment horizontal="right"/>
    </xf>
    <xf numFmtId="4" fontId="92" fillId="0" borderId="17" xfId="0" applyNumberFormat="1" applyFont="1" applyBorder="1" applyAlignment="1">
      <alignment horizontal="right"/>
    </xf>
    <xf numFmtId="0" fontId="39" fillId="0" borderId="17" xfId="0" applyFont="1" applyFill="1" applyBorder="1" applyAlignment="1" applyProtection="1">
      <alignment horizontal="right" wrapText="1"/>
    </xf>
    <xf numFmtId="0" fontId="39" fillId="0" borderId="0" xfId="0" applyFont="1" applyFill="1" applyBorder="1" applyAlignment="1" applyProtection="1">
      <alignment wrapText="1"/>
    </xf>
    <xf numFmtId="173" fontId="39" fillId="0" borderId="0" xfId="0" applyNumberFormat="1" applyFont="1" applyFill="1" applyBorder="1" applyAlignment="1" applyProtection="1">
      <alignment wrapText="1"/>
    </xf>
    <xf numFmtId="4" fontId="79" fillId="0" borderId="0" xfId="0" applyNumberFormat="1" applyFont="1" applyFill="1" applyBorder="1" applyAlignment="1" applyProtection="1">
      <alignment wrapText="1"/>
    </xf>
    <xf numFmtId="0" fontId="39" fillId="0" borderId="0" xfId="0" applyFont="1" applyFill="1" applyBorder="1" applyProtection="1"/>
    <xf numFmtId="4" fontId="39" fillId="0" borderId="0" xfId="0" applyNumberFormat="1" applyFont="1" applyFill="1" applyBorder="1" applyProtection="1"/>
    <xf numFmtId="175" fontId="79" fillId="0" borderId="0" xfId="0" applyNumberFormat="1" applyFont="1" applyFill="1" applyBorder="1" applyAlignment="1" applyProtection="1">
      <alignment horizontal="right" vertical="center"/>
    </xf>
    <xf numFmtId="0" fontId="39" fillId="0" borderId="0" xfId="0" applyFont="1" applyFill="1" applyBorder="1" applyAlignment="1" applyProtection="1">
      <alignment horizontal="center"/>
    </xf>
    <xf numFmtId="0" fontId="79" fillId="0" borderId="0" xfId="0" applyFont="1" applyFill="1" applyBorder="1" applyProtection="1"/>
    <xf numFmtId="4" fontId="79" fillId="0" borderId="0" xfId="0" applyNumberFormat="1" applyFont="1" applyFill="1" applyBorder="1" applyProtection="1"/>
    <xf numFmtId="4" fontId="79" fillId="0" borderId="0" xfId="0" applyNumberFormat="1" applyFont="1" applyFill="1" applyBorder="1" applyAlignment="1" applyProtection="1">
      <alignment horizontal="right" vertical="center"/>
    </xf>
    <xf numFmtId="4" fontId="92" fillId="0" borderId="0" xfId="0" applyNumberFormat="1" applyFont="1" applyBorder="1" applyAlignment="1">
      <alignment horizontal="right"/>
    </xf>
    <xf numFmtId="4" fontId="85" fillId="0" borderId="20" xfId="0" applyNumberFormat="1" applyFont="1" applyBorder="1" applyProtection="1"/>
    <xf numFmtId="0" fontId="32" fillId="25" borderId="0" xfId="0" applyFont="1" applyFill="1" applyAlignment="1" applyProtection="1">
      <alignment horizontal="left" vertical="top"/>
    </xf>
    <xf numFmtId="4" fontId="9" fillId="25" borderId="0" xfId="0" applyNumberFormat="1" applyFont="1" applyFill="1" applyAlignment="1" applyProtection="1">
      <alignment horizontal="left" vertical="top"/>
    </xf>
    <xf numFmtId="0" fontId="10" fillId="0" borderId="0" xfId="0" applyFont="1" applyFill="1" applyAlignment="1" applyProtection="1">
      <alignment horizontal="left"/>
    </xf>
    <xf numFmtId="4" fontId="10" fillId="0" borderId="0" xfId="0" applyNumberFormat="1" applyFont="1" applyFill="1" applyAlignment="1" applyProtection="1"/>
    <xf numFmtId="0" fontId="7" fillId="0" borderId="0" xfId="0" applyFont="1" applyFill="1" applyAlignment="1">
      <alignment horizontal="left" wrapText="1"/>
    </xf>
    <xf numFmtId="4" fontId="7" fillId="0" borderId="0" xfId="0" applyNumberFormat="1" applyFont="1" applyFill="1" applyAlignment="1"/>
    <xf numFmtId="0" fontId="56" fillId="0" borderId="0" xfId="0" applyFont="1" applyFill="1" applyAlignment="1">
      <alignment horizontal="left"/>
    </xf>
    <xf numFmtId="4" fontId="56" fillId="0" borderId="0" xfId="0" applyNumberFormat="1" applyFont="1" applyFill="1" applyAlignment="1"/>
    <xf numFmtId="0" fontId="32" fillId="25" borderId="0" xfId="0" applyFont="1" applyFill="1" applyAlignment="1" applyProtection="1">
      <alignment horizontal="left"/>
    </xf>
    <xf numFmtId="4" fontId="9" fillId="25" borderId="0" xfId="0" applyNumberFormat="1" applyFont="1" applyFill="1" applyAlignment="1" applyProtection="1">
      <alignment horizontal="left"/>
    </xf>
  </cellXfs>
  <cellStyles count="320">
    <cellStyle name="20 % – Poudarek1" xfId="2" builtinId="30" customBuiltin="1"/>
    <cellStyle name="20 % – Poudarek1 2" xfId="243" xr:uid="{00000000-0005-0000-0000-000001000000}"/>
    <cellStyle name="20 % – Poudarek1 3" xfId="288" xr:uid="{00000000-0005-0000-0000-000002000000}"/>
    <cellStyle name="20 % – Poudarek2" xfId="3" builtinId="34" customBuiltin="1"/>
    <cellStyle name="20 % – Poudarek2 2" xfId="244" xr:uid="{00000000-0005-0000-0000-000004000000}"/>
    <cellStyle name="20 % – Poudarek2 3" xfId="289" xr:uid="{00000000-0005-0000-0000-000005000000}"/>
    <cellStyle name="20 % – Poudarek3" xfId="4" builtinId="38" customBuiltin="1"/>
    <cellStyle name="20 % – Poudarek3 2" xfId="245" xr:uid="{00000000-0005-0000-0000-000007000000}"/>
    <cellStyle name="20 % – Poudarek3 3" xfId="290" xr:uid="{00000000-0005-0000-0000-000008000000}"/>
    <cellStyle name="20 % – Poudarek4" xfId="5" builtinId="42" customBuiltin="1"/>
    <cellStyle name="20 % – Poudarek4 2" xfId="246" xr:uid="{00000000-0005-0000-0000-00000A000000}"/>
    <cellStyle name="20 % – Poudarek4 3" xfId="291" xr:uid="{00000000-0005-0000-0000-00000B000000}"/>
    <cellStyle name="20 % – Poudarek5" xfId="6" builtinId="46" customBuiltin="1"/>
    <cellStyle name="20 % – Poudarek5 2" xfId="247" xr:uid="{00000000-0005-0000-0000-00000D000000}"/>
    <cellStyle name="20 % – Poudarek5 3" xfId="292" xr:uid="{00000000-0005-0000-0000-00000E000000}"/>
    <cellStyle name="20 % – Poudarek6" xfId="7" builtinId="50" customBuiltin="1"/>
    <cellStyle name="20 % – Poudarek6 2" xfId="248" xr:uid="{00000000-0005-0000-0000-000010000000}"/>
    <cellStyle name="20 % – Poudarek6 3" xfId="293" xr:uid="{00000000-0005-0000-0000-000011000000}"/>
    <cellStyle name="40 % – Poudarek1" xfId="8" builtinId="31" customBuiltin="1"/>
    <cellStyle name="40 % – Poudarek1 2" xfId="249" xr:uid="{00000000-0005-0000-0000-000013000000}"/>
    <cellStyle name="40 % – Poudarek1 3" xfId="294" xr:uid="{00000000-0005-0000-0000-000014000000}"/>
    <cellStyle name="40 % – Poudarek2" xfId="9" builtinId="35" customBuiltin="1"/>
    <cellStyle name="40 % – Poudarek2 2" xfId="250" xr:uid="{00000000-0005-0000-0000-000016000000}"/>
    <cellStyle name="40 % – Poudarek2 3" xfId="295" xr:uid="{00000000-0005-0000-0000-000017000000}"/>
    <cellStyle name="40 % – Poudarek3" xfId="10" builtinId="39" customBuiltin="1"/>
    <cellStyle name="40 % – Poudarek3 2" xfId="251" xr:uid="{00000000-0005-0000-0000-000019000000}"/>
    <cellStyle name="40 % – Poudarek3 3" xfId="296" xr:uid="{00000000-0005-0000-0000-00001A000000}"/>
    <cellStyle name="40 % – Poudarek4" xfId="11" builtinId="43" customBuiltin="1"/>
    <cellStyle name="40 % – Poudarek4 2" xfId="252" xr:uid="{00000000-0005-0000-0000-00001C000000}"/>
    <cellStyle name="40 % – Poudarek4 3" xfId="297" xr:uid="{00000000-0005-0000-0000-00001D000000}"/>
    <cellStyle name="40 % – Poudarek5" xfId="12" builtinId="47" customBuiltin="1"/>
    <cellStyle name="40 % – Poudarek5 2" xfId="253" xr:uid="{00000000-0005-0000-0000-00001F000000}"/>
    <cellStyle name="40 % – Poudarek5 3" xfId="298" xr:uid="{00000000-0005-0000-0000-000020000000}"/>
    <cellStyle name="40 % – Poudarek6" xfId="13" builtinId="51" customBuiltin="1"/>
    <cellStyle name="40 % – Poudarek6 2" xfId="254" xr:uid="{00000000-0005-0000-0000-000022000000}"/>
    <cellStyle name="40 % – Poudarek6 3" xfId="299" xr:uid="{00000000-0005-0000-0000-000023000000}"/>
    <cellStyle name="60 % – Poudarek1" xfId="14" builtinId="32" customBuiltin="1"/>
    <cellStyle name="60 % – Poudarek1 2" xfId="255" xr:uid="{00000000-0005-0000-0000-000025000000}"/>
    <cellStyle name="60 % – Poudarek1 3" xfId="300" xr:uid="{00000000-0005-0000-0000-000026000000}"/>
    <cellStyle name="60 % – Poudarek2" xfId="15" builtinId="36" customBuiltin="1"/>
    <cellStyle name="60 % – Poudarek2 2" xfId="256" xr:uid="{00000000-0005-0000-0000-000028000000}"/>
    <cellStyle name="60 % – Poudarek2 3" xfId="301" xr:uid="{00000000-0005-0000-0000-000029000000}"/>
    <cellStyle name="60 % – Poudarek3" xfId="16" builtinId="40" customBuiltin="1"/>
    <cellStyle name="60 % – Poudarek3 2" xfId="257" xr:uid="{00000000-0005-0000-0000-00002B000000}"/>
    <cellStyle name="60 % – Poudarek3 3" xfId="302" xr:uid="{00000000-0005-0000-0000-00002C000000}"/>
    <cellStyle name="60 % – Poudarek4" xfId="17" builtinId="44" customBuiltin="1"/>
    <cellStyle name="60 % – Poudarek4 2" xfId="258" xr:uid="{00000000-0005-0000-0000-00002E000000}"/>
    <cellStyle name="60 % – Poudarek4 3" xfId="303" xr:uid="{00000000-0005-0000-0000-00002F000000}"/>
    <cellStyle name="60 % – Poudarek5" xfId="18" builtinId="48" customBuiltin="1"/>
    <cellStyle name="60 % – Poudarek5 2" xfId="259" xr:uid="{00000000-0005-0000-0000-000031000000}"/>
    <cellStyle name="60 % – Poudarek5 3" xfId="304" xr:uid="{00000000-0005-0000-0000-000032000000}"/>
    <cellStyle name="60 % – Poudarek6" xfId="19" builtinId="52" customBuiltin="1"/>
    <cellStyle name="60 % – Poudarek6 2" xfId="260" xr:uid="{00000000-0005-0000-0000-000034000000}"/>
    <cellStyle name="60 % – Poudarek6 3" xfId="305" xr:uid="{00000000-0005-0000-0000-000035000000}"/>
    <cellStyle name="Accent1" xfId="138" xr:uid="{00000000-0005-0000-0000-000036000000}"/>
    <cellStyle name="Accent2" xfId="139" xr:uid="{00000000-0005-0000-0000-000037000000}"/>
    <cellStyle name="Accent3" xfId="140" xr:uid="{00000000-0005-0000-0000-000038000000}"/>
    <cellStyle name="Accent4" xfId="141" xr:uid="{00000000-0005-0000-0000-000039000000}"/>
    <cellStyle name="Accent5" xfId="142" xr:uid="{00000000-0005-0000-0000-00003A000000}"/>
    <cellStyle name="Accent6" xfId="143" xr:uid="{00000000-0005-0000-0000-00003B000000}"/>
    <cellStyle name="Bad" xfId="147" xr:uid="{00000000-0005-0000-0000-00003C000000}"/>
    <cellStyle name="Calculation" xfId="146" xr:uid="{00000000-0005-0000-0000-00003D000000}"/>
    <cellStyle name="Check Cell" xfId="145" xr:uid="{00000000-0005-0000-0000-00003E000000}"/>
    <cellStyle name="Comma 10" xfId="20" xr:uid="{00000000-0005-0000-0000-00003F000000}"/>
    <cellStyle name="Comma 11" xfId="21" xr:uid="{00000000-0005-0000-0000-000040000000}"/>
    <cellStyle name="Comma 12" xfId="22" xr:uid="{00000000-0005-0000-0000-000041000000}"/>
    <cellStyle name="Comma 13" xfId="23" xr:uid="{00000000-0005-0000-0000-000042000000}"/>
    <cellStyle name="Comma 14" xfId="24" xr:uid="{00000000-0005-0000-0000-000043000000}"/>
    <cellStyle name="Comma 15" xfId="25" xr:uid="{00000000-0005-0000-0000-000044000000}"/>
    <cellStyle name="Comma 16" xfId="26" xr:uid="{00000000-0005-0000-0000-000045000000}"/>
    <cellStyle name="Comma 17" xfId="27" xr:uid="{00000000-0005-0000-0000-000046000000}"/>
    <cellStyle name="Comma 18" xfId="28" xr:uid="{00000000-0005-0000-0000-000047000000}"/>
    <cellStyle name="Comma 19" xfId="29" xr:uid="{00000000-0005-0000-0000-000048000000}"/>
    <cellStyle name="Comma 2" xfId="30" xr:uid="{00000000-0005-0000-0000-000049000000}"/>
    <cellStyle name="Comma 2 2" xfId="154" xr:uid="{00000000-0005-0000-0000-00004A000000}"/>
    <cellStyle name="Comma 20" xfId="31" xr:uid="{00000000-0005-0000-0000-00004B000000}"/>
    <cellStyle name="Comma 21" xfId="32" xr:uid="{00000000-0005-0000-0000-00004C000000}"/>
    <cellStyle name="Comma 22" xfId="33" xr:uid="{00000000-0005-0000-0000-00004D000000}"/>
    <cellStyle name="Comma 23" xfId="34" xr:uid="{00000000-0005-0000-0000-00004E000000}"/>
    <cellStyle name="Comma 24" xfId="35" xr:uid="{00000000-0005-0000-0000-00004F000000}"/>
    <cellStyle name="Comma 25" xfId="36" xr:uid="{00000000-0005-0000-0000-000050000000}"/>
    <cellStyle name="Comma 26" xfId="37" xr:uid="{00000000-0005-0000-0000-000051000000}"/>
    <cellStyle name="Comma 27" xfId="38" xr:uid="{00000000-0005-0000-0000-000052000000}"/>
    <cellStyle name="Comma 28" xfId="39" xr:uid="{00000000-0005-0000-0000-000053000000}"/>
    <cellStyle name="Comma 29" xfId="40" xr:uid="{00000000-0005-0000-0000-000054000000}"/>
    <cellStyle name="Comma 3" xfId="41" xr:uid="{00000000-0005-0000-0000-000055000000}"/>
    <cellStyle name="Comma 30" xfId="42" xr:uid="{00000000-0005-0000-0000-000056000000}"/>
    <cellStyle name="Comma 31" xfId="43" xr:uid="{00000000-0005-0000-0000-000057000000}"/>
    <cellStyle name="Comma 32" xfId="44" xr:uid="{00000000-0005-0000-0000-000058000000}"/>
    <cellStyle name="Comma 33" xfId="45" xr:uid="{00000000-0005-0000-0000-000059000000}"/>
    <cellStyle name="Comma 34" xfId="46" xr:uid="{00000000-0005-0000-0000-00005A000000}"/>
    <cellStyle name="Comma 35" xfId="47" xr:uid="{00000000-0005-0000-0000-00005B000000}"/>
    <cellStyle name="Comma 36" xfId="48" xr:uid="{00000000-0005-0000-0000-00005C000000}"/>
    <cellStyle name="Comma 37" xfId="49" xr:uid="{00000000-0005-0000-0000-00005D000000}"/>
    <cellStyle name="Comma 38" xfId="50" xr:uid="{00000000-0005-0000-0000-00005E000000}"/>
    <cellStyle name="Comma 39" xfId="51" xr:uid="{00000000-0005-0000-0000-00005F000000}"/>
    <cellStyle name="Comma 4" xfId="52" xr:uid="{00000000-0005-0000-0000-000060000000}"/>
    <cellStyle name="Comma 40" xfId="53" xr:uid="{00000000-0005-0000-0000-000061000000}"/>
    <cellStyle name="Comma 5" xfId="54" xr:uid="{00000000-0005-0000-0000-000062000000}"/>
    <cellStyle name="Comma 6" xfId="55" xr:uid="{00000000-0005-0000-0000-000063000000}"/>
    <cellStyle name="Comma 7" xfId="56" xr:uid="{00000000-0005-0000-0000-000064000000}"/>
    <cellStyle name="Comma 8" xfId="57" xr:uid="{00000000-0005-0000-0000-000065000000}"/>
    <cellStyle name="Comma 9" xfId="58" xr:uid="{00000000-0005-0000-0000-000066000000}"/>
    <cellStyle name="Currency 10" xfId="59" xr:uid="{00000000-0005-0000-0000-000067000000}"/>
    <cellStyle name="Currency 11" xfId="60" xr:uid="{00000000-0005-0000-0000-000068000000}"/>
    <cellStyle name="Currency 12" xfId="61" xr:uid="{00000000-0005-0000-0000-000069000000}"/>
    <cellStyle name="Currency 13" xfId="62" xr:uid="{00000000-0005-0000-0000-00006A000000}"/>
    <cellStyle name="Currency 14" xfId="63" xr:uid="{00000000-0005-0000-0000-00006B000000}"/>
    <cellStyle name="Currency 15" xfId="64" xr:uid="{00000000-0005-0000-0000-00006C000000}"/>
    <cellStyle name="Currency 16" xfId="65" xr:uid="{00000000-0005-0000-0000-00006D000000}"/>
    <cellStyle name="Currency 17" xfId="66" xr:uid="{00000000-0005-0000-0000-00006E000000}"/>
    <cellStyle name="Currency 18" xfId="67" xr:uid="{00000000-0005-0000-0000-00006F000000}"/>
    <cellStyle name="Currency 19" xfId="68" xr:uid="{00000000-0005-0000-0000-000070000000}"/>
    <cellStyle name="Currency 2" xfId="69" xr:uid="{00000000-0005-0000-0000-000071000000}"/>
    <cellStyle name="Currency 2 2" xfId="261" xr:uid="{00000000-0005-0000-0000-000072000000}"/>
    <cellStyle name="Currency 20" xfId="70" xr:uid="{00000000-0005-0000-0000-000073000000}"/>
    <cellStyle name="Currency 21" xfId="71" xr:uid="{00000000-0005-0000-0000-000074000000}"/>
    <cellStyle name="Currency 22" xfId="72" xr:uid="{00000000-0005-0000-0000-000075000000}"/>
    <cellStyle name="Currency 23" xfId="73" xr:uid="{00000000-0005-0000-0000-000076000000}"/>
    <cellStyle name="Currency 24" xfId="74" xr:uid="{00000000-0005-0000-0000-000077000000}"/>
    <cellStyle name="Currency 25" xfId="75" xr:uid="{00000000-0005-0000-0000-000078000000}"/>
    <cellStyle name="Currency 26" xfId="76" xr:uid="{00000000-0005-0000-0000-000079000000}"/>
    <cellStyle name="Currency 27" xfId="77" xr:uid="{00000000-0005-0000-0000-00007A000000}"/>
    <cellStyle name="Currency 28" xfId="78" xr:uid="{00000000-0005-0000-0000-00007B000000}"/>
    <cellStyle name="Currency 29" xfId="79" xr:uid="{00000000-0005-0000-0000-00007C000000}"/>
    <cellStyle name="Currency 3" xfId="80" xr:uid="{00000000-0005-0000-0000-00007D000000}"/>
    <cellStyle name="Currency 30" xfId="81" xr:uid="{00000000-0005-0000-0000-00007E000000}"/>
    <cellStyle name="Currency 31" xfId="82" xr:uid="{00000000-0005-0000-0000-00007F000000}"/>
    <cellStyle name="Currency 4" xfId="83" xr:uid="{00000000-0005-0000-0000-000080000000}"/>
    <cellStyle name="Currency 5" xfId="84" xr:uid="{00000000-0005-0000-0000-000081000000}"/>
    <cellStyle name="Currency 6" xfId="85" xr:uid="{00000000-0005-0000-0000-000082000000}"/>
    <cellStyle name="Currency 7" xfId="86" xr:uid="{00000000-0005-0000-0000-000083000000}"/>
    <cellStyle name="Currency 8" xfId="87" xr:uid="{00000000-0005-0000-0000-000084000000}"/>
    <cellStyle name="Currency 9" xfId="88" xr:uid="{00000000-0005-0000-0000-000085000000}"/>
    <cellStyle name="Dobro" xfId="89" builtinId="26" customBuiltin="1"/>
    <cellStyle name="Dobro 2" xfId="262" xr:uid="{00000000-0005-0000-0000-000087000000}"/>
    <cellStyle name="Dobro 3" xfId="306" xr:uid="{00000000-0005-0000-0000-000088000000}"/>
    <cellStyle name="Element-delo" xfId="155" xr:uid="{00000000-0005-0000-0000-000089000000}"/>
    <cellStyle name="Euro" xfId="156" xr:uid="{00000000-0005-0000-0000-00008A000000}"/>
    <cellStyle name="Excel Built-in Normal" xfId="157" xr:uid="{00000000-0005-0000-0000-00008B000000}"/>
    <cellStyle name="Explanatory Text" xfId="137" xr:uid="{00000000-0005-0000-0000-00008C000000}"/>
    <cellStyle name="F2" xfId="313" xr:uid="{00000000-0005-0000-0000-00008D000000}"/>
    <cellStyle name="F3" xfId="314" xr:uid="{00000000-0005-0000-0000-00008E000000}"/>
    <cellStyle name="F4" xfId="315" xr:uid="{00000000-0005-0000-0000-00008F000000}"/>
    <cellStyle name="F5" xfId="316" xr:uid="{00000000-0005-0000-0000-000090000000}"/>
    <cellStyle name="F6" xfId="317" xr:uid="{00000000-0005-0000-0000-000091000000}"/>
    <cellStyle name="F7" xfId="318" xr:uid="{00000000-0005-0000-0000-000092000000}"/>
    <cellStyle name="F8" xfId="319" xr:uid="{00000000-0005-0000-0000-000093000000}"/>
    <cellStyle name="Heading 1" xfId="90" xr:uid="{00000000-0005-0000-0000-000094000000}"/>
    <cellStyle name="Heading 2" xfId="91" xr:uid="{00000000-0005-0000-0000-000095000000}"/>
    <cellStyle name="Heading 3" xfId="92" xr:uid="{00000000-0005-0000-0000-000096000000}"/>
    <cellStyle name="Heading 4" xfId="93" xr:uid="{00000000-0005-0000-0000-000097000000}"/>
    <cellStyle name="Input" xfId="149" xr:uid="{00000000-0005-0000-0000-000098000000}"/>
    <cellStyle name="Izhod" xfId="136" builtinId="21" customBuiltin="1"/>
    <cellStyle name="Izhod 2" xfId="263" xr:uid="{00000000-0005-0000-0000-00009A000000}"/>
    <cellStyle name="Izhod 3" xfId="307" xr:uid="{00000000-0005-0000-0000-00009B000000}"/>
    <cellStyle name="Linked Cell" xfId="144" xr:uid="{00000000-0005-0000-0000-00009C000000}"/>
    <cellStyle name="Naslov" xfId="148" builtinId="15" customBuiltin="1"/>
    <cellStyle name="Naslov 5" xfId="264" xr:uid="{00000000-0005-0000-0000-00009E000000}"/>
    <cellStyle name="Naslov 6" xfId="308" xr:uid="{00000000-0005-0000-0000-00009F000000}"/>
    <cellStyle name="Navadno" xfId="0" builtinId="0"/>
    <cellStyle name="Navadno 10" xfId="158" xr:uid="{00000000-0005-0000-0000-0000A1000000}"/>
    <cellStyle name="Navadno 10 2" xfId="222" xr:uid="{00000000-0005-0000-0000-0000A2000000}"/>
    <cellStyle name="Navadno 10 2 2" xfId="239" xr:uid="{00000000-0005-0000-0000-0000A3000000}"/>
    <cellStyle name="Navadno 10 3" xfId="232" xr:uid="{00000000-0005-0000-0000-0000A4000000}"/>
    <cellStyle name="Navadno 10 4" xfId="265" xr:uid="{00000000-0005-0000-0000-0000A5000000}"/>
    <cellStyle name="Navadno 11" xfId="159" xr:uid="{00000000-0005-0000-0000-0000A6000000}"/>
    <cellStyle name="Navadno 11 2" xfId="237" xr:uid="{00000000-0005-0000-0000-0000A7000000}"/>
    <cellStyle name="Navadno 12" xfId="227" xr:uid="{00000000-0005-0000-0000-0000A8000000}"/>
    <cellStyle name="Navadno 124" xfId="226" xr:uid="{00000000-0005-0000-0000-0000A9000000}"/>
    <cellStyle name="Navadno 13" xfId="230" xr:uid="{00000000-0005-0000-0000-0000AA000000}"/>
    <cellStyle name="Navadno 13 2" xfId="241" xr:uid="{00000000-0005-0000-0000-0000AB000000}"/>
    <cellStyle name="Navadno 14" xfId="233" xr:uid="{00000000-0005-0000-0000-0000AC000000}"/>
    <cellStyle name="Navadno 15" xfId="236" xr:uid="{00000000-0005-0000-0000-0000AD000000}"/>
    <cellStyle name="Navadno 16" xfId="240" xr:uid="{00000000-0005-0000-0000-0000AE000000}"/>
    <cellStyle name="Navadno 2" xfId="153" xr:uid="{00000000-0005-0000-0000-0000AF000000}"/>
    <cellStyle name="Navadno 2 2" xfId="160" xr:uid="{00000000-0005-0000-0000-0000B0000000}"/>
    <cellStyle name="Navadno 2 2 2" xfId="161" xr:uid="{00000000-0005-0000-0000-0000B1000000}"/>
    <cellStyle name="Navadno 2 2 2 2" xfId="266" xr:uid="{00000000-0005-0000-0000-0000B2000000}"/>
    <cellStyle name="Navadno 2 2 3" xfId="162" xr:uid="{00000000-0005-0000-0000-0000B3000000}"/>
    <cellStyle name="Navadno 2 2 4" xfId="267" xr:uid="{00000000-0005-0000-0000-0000B4000000}"/>
    <cellStyle name="Navadno 2 3" xfId="163" xr:uid="{00000000-0005-0000-0000-0000B5000000}"/>
    <cellStyle name="Navadno 2 3 2" xfId="201" xr:uid="{00000000-0005-0000-0000-0000B6000000}"/>
    <cellStyle name="Navadno 2 3 3" xfId="220" xr:uid="{00000000-0005-0000-0000-0000B7000000}"/>
    <cellStyle name="Navadno 2 3 4" xfId="268" xr:uid="{00000000-0005-0000-0000-0000B8000000}"/>
    <cellStyle name="Navadno 2 4" xfId="200" xr:uid="{00000000-0005-0000-0000-0000B9000000}"/>
    <cellStyle name="Navadno 2 4 2" xfId="269" xr:uid="{00000000-0005-0000-0000-0000BA000000}"/>
    <cellStyle name="Navadno 2 5" xfId="202" xr:uid="{00000000-0005-0000-0000-0000BB000000}"/>
    <cellStyle name="Navadno 2 5 2" xfId="203" xr:uid="{00000000-0005-0000-0000-0000BC000000}"/>
    <cellStyle name="Navadno 2 5 3" xfId="204" xr:uid="{00000000-0005-0000-0000-0000BD000000}"/>
    <cellStyle name="Navadno 2_101208_VHODNI_HALL_OGREVANJE, HLAJENJE_PZI" xfId="164" xr:uid="{00000000-0005-0000-0000-0000BE000000}"/>
    <cellStyle name="Navadno 3" xfId="165" xr:uid="{00000000-0005-0000-0000-0000BF000000}"/>
    <cellStyle name="Navadno 3 2" xfId="166" xr:uid="{00000000-0005-0000-0000-0000C0000000}"/>
    <cellStyle name="Navadno 3 2 2" xfId="167" xr:uid="{00000000-0005-0000-0000-0000C1000000}"/>
    <cellStyle name="Navadno 3 2 2 2" xfId="221" xr:uid="{00000000-0005-0000-0000-0000C2000000}"/>
    <cellStyle name="Navadno 3 2 2 3" xfId="231" xr:uid="{00000000-0005-0000-0000-0000C3000000}"/>
    <cellStyle name="Navadno 3 2 2 4" xfId="238" xr:uid="{00000000-0005-0000-0000-0000C4000000}"/>
    <cellStyle name="Navadno 3 2 2 5" xfId="242" xr:uid="{00000000-0005-0000-0000-0000C5000000}"/>
    <cellStyle name="Navadno 3 2 3" xfId="205" xr:uid="{00000000-0005-0000-0000-0000C6000000}"/>
    <cellStyle name="Navadno 3 3" xfId="270" xr:uid="{00000000-0005-0000-0000-0000C7000000}"/>
    <cellStyle name="Navadno 4" xfId="152" xr:uid="{00000000-0005-0000-0000-0000C8000000}"/>
    <cellStyle name="Navadno 4 2" xfId="206" xr:uid="{00000000-0005-0000-0000-0000C9000000}"/>
    <cellStyle name="Navadno 4 3" xfId="207" xr:uid="{00000000-0005-0000-0000-0000CA000000}"/>
    <cellStyle name="Navadno 4 4" xfId="208" xr:uid="{00000000-0005-0000-0000-0000CB000000}"/>
    <cellStyle name="Navadno 4 5" xfId="271" xr:uid="{00000000-0005-0000-0000-0000CC000000}"/>
    <cellStyle name="Navadno 5" xfId="168" xr:uid="{00000000-0005-0000-0000-0000CD000000}"/>
    <cellStyle name="Navadno 5 2" xfId="169" xr:uid="{00000000-0005-0000-0000-0000CE000000}"/>
    <cellStyle name="Navadno 5 2 2" xfId="272" xr:uid="{00000000-0005-0000-0000-0000CF000000}"/>
    <cellStyle name="Navadno 5 3" xfId="170" xr:uid="{00000000-0005-0000-0000-0000D0000000}"/>
    <cellStyle name="Navadno 5 3 2" xfId="209" xr:uid="{00000000-0005-0000-0000-0000D1000000}"/>
    <cellStyle name="Navadno 5 3 3" xfId="273" xr:uid="{00000000-0005-0000-0000-0000D2000000}"/>
    <cellStyle name="Navadno 5 4" xfId="171" xr:uid="{00000000-0005-0000-0000-0000D3000000}"/>
    <cellStyle name="Navadno 5 4 2" xfId="274" xr:uid="{00000000-0005-0000-0000-0000D4000000}"/>
    <cellStyle name="Navadno 5 5" xfId="172" xr:uid="{00000000-0005-0000-0000-0000D5000000}"/>
    <cellStyle name="Navadno 5 5 2" xfId="275" xr:uid="{00000000-0005-0000-0000-0000D6000000}"/>
    <cellStyle name="Navadno 5 6" xfId="173" xr:uid="{00000000-0005-0000-0000-0000D7000000}"/>
    <cellStyle name="Navadno 5 6 2" xfId="276" xr:uid="{00000000-0005-0000-0000-0000D8000000}"/>
    <cellStyle name="Navadno 5 7" xfId="277" xr:uid="{00000000-0005-0000-0000-0000D9000000}"/>
    <cellStyle name="Navadno 6" xfId="174" xr:uid="{00000000-0005-0000-0000-0000DA000000}"/>
    <cellStyle name="Navadno 6 2" xfId="175" xr:uid="{00000000-0005-0000-0000-0000DB000000}"/>
    <cellStyle name="Navadno 6 3" xfId="278" xr:uid="{00000000-0005-0000-0000-0000DC000000}"/>
    <cellStyle name="Navadno 7" xfId="176" xr:uid="{00000000-0005-0000-0000-0000DD000000}"/>
    <cellStyle name="Navadno 7 2" xfId="210" xr:uid="{00000000-0005-0000-0000-0000DE000000}"/>
    <cellStyle name="Navadno 7 3" xfId="211" xr:uid="{00000000-0005-0000-0000-0000DF000000}"/>
    <cellStyle name="Navadno 8" xfId="177" xr:uid="{00000000-0005-0000-0000-0000E0000000}"/>
    <cellStyle name="Navadno 8 2" xfId="279" xr:uid="{00000000-0005-0000-0000-0000E1000000}"/>
    <cellStyle name="Navadno 9" xfId="178" xr:uid="{00000000-0005-0000-0000-0000E2000000}"/>
    <cellStyle name="Navadno 9 2" xfId="179" xr:uid="{00000000-0005-0000-0000-0000E3000000}"/>
    <cellStyle name="Navadno 9 3" xfId="180" xr:uid="{00000000-0005-0000-0000-0000E4000000}"/>
    <cellStyle name="Navadno 9 4" xfId="181" xr:uid="{00000000-0005-0000-0000-0000E5000000}"/>
    <cellStyle name="Navadno 9 5" xfId="182" xr:uid="{00000000-0005-0000-0000-0000E6000000}"/>
    <cellStyle name="Navadno 9 6" xfId="183" xr:uid="{00000000-0005-0000-0000-0000E7000000}"/>
    <cellStyle name="Navadno_Kino Siska_pop_GD" xfId="310" xr:uid="{00000000-0005-0000-0000-0000E8000000}"/>
    <cellStyle name="Neutral" xfId="94" xr:uid="{00000000-0005-0000-0000-0000E9000000}"/>
    <cellStyle name="Normal 10" xfId="95" xr:uid="{00000000-0005-0000-0000-0000EA000000}"/>
    <cellStyle name="Normal 11" xfId="96" xr:uid="{00000000-0005-0000-0000-0000EB000000}"/>
    <cellStyle name="Normal 11 2" xfId="224" xr:uid="{00000000-0005-0000-0000-0000EC000000}"/>
    <cellStyle name="Normal 12" xfId="97" xr:uid="{00000000-0005-0000-0000-0000ED000000}"/>
    <cellStyle name="Normal 13" xfId="98" xr:uid="{00000000-0005-0000-0000-0000EE000000}"/>
    <cellStyle name="Normal 14" xfId="99" xr:uid="{00000000-0005-0000-0000-0000EF000000}"/>
    <cellStyle name="Normal 15" xfId="100" xr:uid="{00000000-0005-0000-0000-0000F0000000}"/>
    <cellStyle name="Normal 16" xfId="101" xr:uid="{00000000-0005-0000-0000-0000F1000000}"/>
    <cellStyle name="Normal 17" xfId="102" xr:uid="{00000000-0005-0000-0000-0000F2000000}"/>
    <cellStyle name="Normal 18" xfId="103" xr:uid="{00000000-0005-0000-0000-0000F3000000}"/>
    <cellStyle name="Normal 19" xfId="104" xr:uid="{00000000-0005-0000-0000-0000F4000000}"/>
    <cellStyle name="Normal 2" xfId="105" xr:uid="{00000000-0005-0000-0000-0000F5000000}"/>
    <cellStyle name="Normal 2 2" xfId="185" xr:uid="{00000000-0005-0000-0000-0000F6000000}"/>
    <cellStyle name="Normal 2 2 2" xfId="280" xr:uid="{00000000-0005-0000-0000-0000F7000000}"/>
    <cellStyle name="Normal 2 3" xfId="186" xr:uid="{00000000-0005-0000-0000-0000F8000000}"/>
    <cellStyle name="Normal 2 4" xfId="281" xr:uid="{00000000-0005-0000-0000-0000F9000000}"/>
    <cellStyle name="Normal 20" xfId="106" xr:uid="{00000000-0005-0000-0000-0000FA000000}"/>
    <cellStyle name="Normal 21" xfId="107" xr:uid="{00000000-0005-0000-0000-0000FB000000}"/>
    <cellStyle name="Normal 22" xfId="108" xr:uid="{00000000-0005-0000-0000-0000FC000000}"/>
    <cellStyle name="Normal 23" xfId="109" xr:uid="{00000000-0005-0000-0000-0000FD000000}"/>
    <cellStyle name="Normal 24" xfId="110" xr:uid="{00000000-0005-0000-0000-0000FE000000}"/>
    <cellStyle name="Normal 25" xfId="111" xr:uid="{00000000-0005-0000-0000-0000FF000000}"/>
    <cellStyle name="Normal 26" xfId="112" xr:uid="{00000000-0005-0000-0000-000000010000}"/>
    <cellStyle name="Normal 27" xfId="113" xr:uid="{00000000-0005-0000-0000-000001010000}"/>
    <cellStyle name="Normal 28" xfId="114" xr:uid="{00000000-0005-0000-0000-000002010000}"/>
    <cellStyle name="Normal 29" xfId="115" xr:uid="{00000000-0005-0000-0000-000003010000}"/>
    <cellStyle name="Normal 3" xfId="116" xr:uid="{00000000-0005-0000-0000-000004010000}"/>
    <cellStyle name="Normal 3 2" xfId="282" xr:uid="{00000000-0005-0000-0000-000005010000}"/>
    <cellStyle name="Normal 30" xfId="117" xr:uid="{00000000-0005-0000-0000-000006010000}"/>
    <cellStyle name="Normal 31" xfId="118" xr:uid="{00000000-0005-0000-0000-000007010000}"/>
    <cellStyle name="Normal 32" xfId="119" xr:uid="{00000000-0005-0000-0000-000008010000}"/>
    <cellStyle name="Normal 33" xfId="120" xr:uid="{00000000-0005-0000-0000-000009010000}"/>
    <cellStyle name="Normal 34" xfId="121" xr:uid="{00000000-0005-0000-0000-00000A010000}"/>
    <cellStyle name="Normal 35" xfId="122" xr:uid="{00000000-0005-0000-0000-00000B010000}"/>
    <cellStyle name="Normal 36" xfId="123" xr:uid="{00000000-0005-0000-0000-00000C010000}"/>
    <cellStyle name="Normal 37" xfId="124" xr:uid="{00000000-0005-0000-0000-00000D010000}"/>
    <cellStyle name="Normal 38" xfId="125" xr:uid="{00000000-0005-0000-0000-00000E010000}"/>
    <cellStyle name="Normal 39" xfId="126" xr:uid="{00000000-0005-0000-0000-00000F010000}"/>
    <cellStyle name="Normal 4" xfId="127" xr:uid="{00000000-0005-0000-0000-000010010000}"/>
    <cellStyle name="Normal 40" xfId="128" xr:uid="{00000000-0005-0000-0000-000011010000}"/>
    <cellStyle name="normal 41" xfId="283" xr:uid="{00000000-0005-0000-0000-000012010000}"/>
    <cellStyle name="normal 42" xfId="184" xr:uid="{00000000-0005-0000-0000-000013010000}"/>
    <cellStyle name="Normal 5" xfId="129" xr:uid="{00000000-0005-0000-0000-000014010000}"/>
    <cellStyle name="Normal 6" xfId="130" xr:uid="{00000000-0005-0000-0000-000015010000}"/>
    <cellStyle name="Normal 7" xfId="131" xr:uid="{00000000-0005-0000-0000-000016010000}"/>
    <cellStyle name="Normal 8" xfId="132" xr:uid="{00000000-0005-0000-0000-000017010000}"/>
    <cellStyle name="Normal 9" xfId="133" xr:uid="{00000000-0005-0000-0000-000018010000}"/>
    <cellStyle name="Normal_iskra sistemi.15" xfId="225" xr:uid="{00000000-0005-0000-0000-000019010000}"/>
    <cellStyle name="Normal_OCENA" xfId="134" xr:uid="{00000000-0005-0000-0000-00001A010000}"/>
    <cellStyle name="Normal_PL_SD" xfId="312" xr:uid="{00000000-0005-0000-0000-00001B010000}"/>
    <cellStyle name="Normale_MIRNA PEC" xfId="212" xr:uid="{00000000-0005-0000-0000-00001C010000}"/>
    <cellStyle name="Note" xfId="135" xr:uid="{00000000-0005-0000-0000-00001D010000}"/>
    <cellStyle name="Odstotek" xfId="311" builtinId="5"/>
    <cellStyle name="Odstotek 2" xfId="187" xr:uid="{00000000-0005-0000-0000-00001F010000}"/>
    <cellStyle name="Odstotek 3" xfId="188" xr:uid="{00000000-0005-0000-0000-000020010000}"/>
    <cellStyle name="oft Excel]_x000d__x000a_Comment=The open=/f lines load custom functions into the Paste Function list._x000d__x000a_Maximized=3_x000d__x000a_Basics=1_x000d__x000a_A" xfId="189" xr:uid="{00000000-0005-0000-0000-000021010000}"/>
    <cellStyle name="Opozorilo" xfId="151" builtinId="11" customBuiltin="1"/>
    <cellStyle name="Opozorilo 2" xfId="284" xr:uid="{00000000-0005-0000-0000-000023010000}"/>
    <cellStyle name="Opozorilo 3" xfId="309" xr:uid="{00000000-0005-0000-0000-000024010000}"/>
    <cellStyle name="Slog 1" xfId="1" xr:uid="{00000000-0005-0000-0000-000025010000}"/>
    <cellStyle name="Slog 1 2" xfId="190" xr:uid="{00000000-0005-0000-0000-000026010000}"/>
    <cellStyle name="Style 1" xfId="213" xr:uid="{00000000-0005-0000-0000-000027010000}"/>
    <cellStyle name="ţ_x001d_đB_x000c_ęţ_x0012__x000d_ÝţU_x0001_X_x0005_•_x0006__x0007__x0001__x0001_" xfId="191" xr:uid="{00000000-0005-0000-0000-000028010000}"/>
    <cellStyle name="Total" xfId="150" xr:uid="{00000000-0005-0000-0000-000029010000}"/>
    <cellStyle name="Valuta 2" xfId="192" xr:uid="{00000000-0005-0000-0000-00002A010000}"/>
    <cellStyle name="Valuta 2 2" xfId="214" xr:uid="{00000000-0005-0000-0000-00002B010000}"/>
    <cellStyle name="Valuta 2 3" xfId="215" xr:uid="{00000000-0005-0000-0000-00002C010000}"/>
    <cellStyle name="Valuta 2 4" xfId="219" xr:uid="{00000000-0005-0000-0000-00002D010000}"/>
    <cellStyle name="Valuta 3" xfId="216" xr:uid="{00000000-0005-0000-0000-00002E010000}"/>
    <cellStyle name="Vejica [0] 2" xfId="223" xr:uid="{00000000-0005-0000-0000-00002F010000}"/>
    <cellStyle name="Vejica [0] 3" xfId="229" xr:uid="{00000000-0005-0000-0000-000030010000}"/>
    <cellStyle name="Vejica [0] 4" xfId="235" xr:uid="{00000000-0005-0000-0000-000031010000}"/>
    <cellStyle name="Vejica 2" xfId="193" xr:uid="{00000000-0005-0000-0000-000032010000}"/>
    <cellStyle name="Vejica 2 2" xfId="194" xr:uid="{00000000-0005-0000-0000-000033010000}"/>
    <cellStyle name="Vejica 2 2 2" xfId="195" xr:uid="{00000000-0005-0000-0000-000034010000}"/>
    <cellStyle name="Vejica 2 2 3" xfId="285" xr:uid="{00000000-0005-0000-0000-000035010000}"/>
    <cellStyle name="Vejica 2 3" xfId="217" xr:uid="{00000000-0005-0000-0000-000036010000}"/>
    <cellStyle name="Vejica 3" xfId="196" xr:uid="{00000000-0005-0000-0000-000037010000}"/>
    <cellStyle name="Vejica 3 2" xfId="218" xr:uid="{00000000-0005-0000-0000-000038010000}"/>
    <cellStyle name="Vejica 3 3" xfId="286" xr:uid="{00000000-0005-0000-0000-000039010000}"/>
    <cellStyle name="Vejica 4" xfId="197" xr:uid="{00000000-0005-0000-0000-00003A010000}"/>
    <cellStyle name="Vejica 4 2" xfId="287" xr:uid="{00000000-0005-0000-0000-00003B010000}"/>
    <cellStyle name="Vejica 5" xfId="198" xr:uid="{00000000-0005-0000-0000-00003C010000}"/>
    <cellStyle name="Vejica 6" xfId="199" xr:uid="{00000000-0005-0000-0000-00003D010000}"/>
    <cellStyle name="Vejica 7" xfId="228" xr:uid="{00000000-0005-0000-0000-00003E010000}"/>
    <cellStyle name="Vejica 8" xfId="234" xr:uid="{00000000-0005-0000-0000-00003F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trategija\New%20Strategy\Izvedba\Bencinski%20servisi-projekti\7_BS_Celje_I_Kidri&#269;eva\13149-MOL%20Slovenija_BP%20Celje%20I%20Kidri&#269;e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Strategija\New%20Strategy\Izvedba\Bencinski%20servisi-projekti\7_BS_Celje_I_Kidri&#269;eva\151007_BS_MOL_CELJE_1_PZI.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OK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a"/>
      <sheetName val="pomocna"/>
    </sheetNames>
    <sheetDataSet>
      <sheetData sheetId="0"/>
      <sheetData sheetId="1">
        <row r="1">
          <cell r="A1">
            <v>1</v>
          </cell>
          <cell r="D1" t="str">
            <v>2484008-1100397124</v>
          </cell>
          <cell r="G1" t="str">
            <v>miljenko.horvat@linea-cod.hr</v>
          </cell>
        </row>
        <row r="2">
          <cell r="A2">
            <v>2</v>
          </cell>
          <cell r="D2" t="str">
            <v>2489004-1131205433</v>
          </cell>
          <cell r="G2" t="str">
            <v>dragutin.posavec@linea-cod.hr</v>
          </cell>
        </row>
        <row r="3">
          <cell r="A3">
            <v>3</v>
          </cell>
          <cell r="D3" t="str">
            <v>2392007-1100065500</v>
          </cell>
          <cell r="G3" t="str">
            <v>nino.perko@linea-cod.hr</v>
          </cell>
        </row>
        <row r="4">
          <cell r="A4">
            <v>4</v>
          </cell>
          <cell r="G4" t="str">
            <v>sinisa.drk@linea-cod.hr</v>
          </cell>
        </row>
        <row r="5">
          <cell r="A5">
            <v>5</v>
          </cell>
          <cell r="G5" t="str">
            <v>andreja.topolnjak@linea-cod.hr</v>
          </cell>
        </row>
        <row r="6">
          <cell r="A6">
            <v>6</v>
          </cell>
        </row>
        <row r="7">
          <cell r="G7" t="str">
            <v>stjepan.koraj@linea-cod.hr</v>
          </cell>
        </row>
        <row r="8">
          <cell r="G8" t="str">
            <v>predrag.saric@linea-cod.hr</v>
          </cell>
        </row>
        <row r="9">
          <cell r="G9" t="str">
            <v>branko.habus@linea-cod.hr</v>
          </cell>
        </row>
        <row r="11">
          <cell r="G11" t="str">
            <v>zvonimir.garafolic@linea-cod.hr</v>
          </cell>
        </row>
        <row r="12">
          <cell r="G12" t="str">
            <v>igor.ivic@linea-cod.hr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PNA_REKAP "/>
      <sheetName val="GRADB_OBRT"/>
      <sheetName val="EL_Rekapitulacija"/>
      <sheetName val="Razsvetljava"/>
      <sheetName val="Oprema"/>
      <sheetName val="Aparati"/>
      <sheetName val="Vodovni"/>
      <sheetName val="Razdelilniki"/>
      <sheetName val="Šibkotočne"/>
      <sheetName val="STR_Splošno"/>
      <sheetName val="STR_Rekapitulacija "/>
      <sheetName val="Vodovodna instalacija"/>
      <sheetName val="Projektna dokumentacija"/>
      <sheetName val="Lis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Svetilna_telesa"/>
      <sheetName val="Vodovni_material"/>
      <sheetName val="Stikalni_bloki"/>
      <sheetName val="Telefon"/>
      <sheetName val="Ozvocenje"/>
      <sheetName val="Pozar"/>
      <sheetName val="RTV"/>
      <sheetName val="Strelovod"/>
    </sheetNames>
    <sheetDataSet>
      <sheetData sheetId="0">
        <row r="40">
          <cell r="D40">
            <v>1.0548999999999999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X56"/>
  <sheetViews>
    <sheetView view="pageBreakPreview" topLeftCell="A34" zoomScaleNormal="100" workbookViewId="0">
      <selection activeCell="E18" sqref="E18"/>
    </sheetView>
  </sheetViews>
  <sheetFormatPr defaultRowHeight="12.75"/>
  <cols>
    <col min="1" max="1" width="4.28515625" style="9" customWidth="1"/>
    <col min="2" max="2" width="37" customWidth="1"/>
    <col min="3" max="3" width="6.85546875" style="2" customWidth="1"/>
    <col min="4" max="4" width="13.140625" style="8" customWidth="1"/>
    <col min="5" max="5" width="15.85546875" style="1" bestFit="1" customWidth="1"/>
    <col min="6" max="6" width="15" style="1" customWidth="1"/>
    <col min="7" max="7" width="11.140625" hidden="1" customWidth="1"/>
    <col min="8" max="8" width="14.42578125" hidden="1" customWidth="1"/>
    <col min="9" max="12" width="9.140625" hidden="1" customWidth="1"/>
    <col min="13" max="13" width="28" customWidth="1"/>
    <col min="20" max="20" width="45.5703125" customWidth="1"/>
    <col min="21" max="24" width="9.140625" hidden="1" customWidth="1"/>
  </cols>
  <sheetData>
    <row r="1" spans="1:6">
      <c r="A1" s="80"/>
      <c r="B1" s="79" t="s">
        <v>56</v>
      </c>
      <c r="C1" s="475" t="s">
        <v>325</v>
      </c>
      <c r="D1" s="476"/>
      <c r="E1" s="476"/>
      <c r="F1" s="476"/>
    </row>
    <row r="2" spans="1:6">
      <c r="A2" s="80"/>
      <c r="B2" s="79"/>
      <c r="C2" s="475" t="s">
        <v>326</v>
      </c>
      <c r="D2" s="476"/>
      <c r="E2" s="476"/>
      <c r="F2" s="476"/>
    </row>
    <row r="3" spans="1:6">
      <c r="A3" s="69"/>
      <c r="B3" s="47" t="s">
        <v>14</v>
      </c>
      <c r="C3" s="473" t="s">
        <v>164</v>
      </c>
      <c r="D3" s="473"/>
      <c r="E3" s="473"/>
      <c r="F3" s="473"/>
    </row>
    <row r="4" spans="1:6">
      <c r="A4" s="69"/>
      <c r="B4" s="47" t="s">
        <v>15</v>
      </c>
      <c r="C4" s="473" t="s">
        <v>164</v>
      </c>
      <c r="D4" s="473"/>
      <c r="E4" s="473"/>
      <c r="F4" s="473"/>
    </row>
    <row r="5" spans="1:6">
      <c r="A5" s="69"/>
      <c r="B5" s="47" t="s">
        <v>16</v>
      </c>
      <c r="C5" s="473">
        <v>190243</v>
      </c>
      <c r="D5" s="474"/>
      <c r="E5" s="474"/>
      <c r="F5" s="474"/>
    </row>
    <row r="6" spans="1:6">
      <c r="A6" s="69"/>
      <c r="B6" s="47" t="s">
        <v>17</v>
      </c>
      <c r="C6" s="473"/>
      <c r="D6" s="474"/>
      <c r="E6" s="474"/>
      <c r="F6" s="474"/>
    </row>
    <row r="7" spans="1:6">
      <c r="A7" s="69"/>
      <c r="B7" s="47" t="s">
        <v>0</v>
      </c>
      <c r="C7" s="477" t="s">
        <v>36</v>
      </c>
      <c r="D7" s="478"/>
      <c r="E7" s="478"/>
      <c r="F7" s="478"/>
    </row>
    <row r="8" spans="1:6">
      <c r="A8" s="3"/>
      <c r="B8" s="4"/>
      <c r="C8" s="83"/>
      <c r="D8" s="132"/>
      <c r="E8" s="132"/>
      <c r="F8" s="132"/>
    </row>
    <row r="9" spans="1:6" ht="20.25" customHeight="1">
      <c r="A9" s="78"/>
      <c r="B9" s="10" t="s">
        <v>1</v>
      </c>
      <c r="C9" s="479" t="s">
        <v>77</v>
      </c>
      <c r="D9" s="480"/>
      <c r="E9" s="480"/>
      <c r="F9" s="480"/>
    </row>
    <row r="10" spans="1:6" ht="21.75" customHeight="1">
      <c r="A10" s="5"/>
      <c r="B10" s="6"/>
      <c r="C10" s="471" t="s">
        <v>78</v>
      </c>
      <c r="D10" s="472"/>
      <c r="E10" s="472"/>
      <c r="F10" s="472"/>
    </row>
    <row r="11" spans="1:6" ht="13.5" customHeight="1">
      <c r="A11" s="24"/>
      <c r="B11" s="33"/>
      <c r="C11" s="28"/>
      <c r="D11" s="29"/>
      <c r="E11" s="30"/>
      <c r="F11" s="30"/>
    </row>
    <row r="12" spans="1:6" s="11" customFormat="1" ht="13.5" customHeight="1">
      <c r="A12" s="48"/>
      <c r="B12" s="50"/>
      <c r="C12" s="51"/>
      <c r="D12" s="49"/>
      <c r="E12" s="52"/>
      <c r="F12" s="52"/>
    </row>
    <row r="13" spans="1:6" s="11" customFormat="1" ht="15.75">
      <c r="A13" s="72"/>
      <c r="B13" s="53" t="s">
        <v>5</v>
      </c>
      <c r="C13" s="51"/>
      <c r="D13" s="49"/>
      <c r="E13" s="52"/>
      <c r="F13" s="52"/>
    </row>
    <row r="14" spans="1:6" s="11" customFormat="1" ht="15">
      <c r="A14" s="54"/>
      <c r="B14" s="55"/>
      <c r="C14" s="65"/>
      <c r="D14" s="49"/>
      <c r="E14" s="49"/>
      <c r="F14" s="49"/>
    </row>
    <row r="15" spans="1:6" s="11" customFormat="1" ht="15.75">
      <c r="A15" s="73" t="s">
        <v>13</v>
      </c>
      <c r="B15" s="74" t="s">
        <v>32</v>
      </c>
      <c r="C15" s="65"/>
      <c r="D15" s="49"/>
      <c r="E15" s="49"/>
      <c r="F15" s="49"/>
    </row>
    <row r="16" spans="1:6" s="11" customFormat="1" ht="15.75">
      <c r="A16" s="56"/>
      <c r="B16" s="57"/>
      <c r="C16" s="65"/>
      <c r="D16" s="49"/>
      <c r="E16" s="49"/>
      <c r="F16" s="49"/>
    </row>
    <row r="17" spans="1:6" s="11" customFormat="1" ht="31.5">
      <c r="A17" s="75" t="s">
        <v>29</v>
      </c>
      <c r="B17" s="92" t="s">
        <v>80</v>
      </c>
      <c r="C17" s="58"/>
      <c r="D17" s="59"/>
      <c r="E17" s="59" t="s">
        <v>6</v>
      </c>
      <c r="F17" s="59">
        <f>PRIPRAVLJALNA_RUŠITVENA_DELA!F41</f>
        <v>0</v>
      </c>
    </row>
    <row r="18" spans="1:6" s="11" customFormat="1" ht="31.5">
      <c r="A18" s="75" t="s">
        <v>19</v>
      </c>
      <c r="B18" s="92" t="s">
        <v>165</v>
      </c>
      <c r="C18" s="58"/>
      <c r="D18" s="59"/>
      <c r="E18" s="59" t="s">
        <v>6</v>
      </c>
      <c r="F18" s="59">
        <f>PODBETONIRANJE_BET_ZIDU!F37</f>
        <v>0</v>
      </c>
    </row>
    <row r="19" spans="1:6" s="11" customFormat="1" ht="15.75">
      <c r="A19" s="75" t="s">
        <v>30</v>
      </c>
      <c r="B19" s="76" t="s">
        <v>11</v>
      </c>
      <c r="C19" s="58"/>
      <c r="D19" s="59"/>
      <c r="E19" s="59" t="s">
        <v>6</v>
      </c>
      <c r="F19" s="59">
        <f>ZEMELJSKA_DELA!F53</f>
        <v>0</v>
      </c>
    </row>
    <row r="20" spans="1:6" s="11" customFormat="1" ht="15.75">
      <c r="A20" s="75" t="s">
        <v>22</v>
      </c>
      <c r="B20" s="76" t="s">
        <v>20</v>
      </c>
      <c r="C20" s="58"/>
      <c r="D20" s="59"/>
      <c r="E20" s="59" t="s">
        <v>6</v>
      </c>
      <c r="F20" s="59">
        <f>BETONSKA_DELA!F47</f>
        <v>0</v>
      </c>
    </row>
    <row r="21" spans="1:6" s="11" customFormat="1" ht="15.75">
      <c r="A21" s="75" t="s">
        <v>25</v>
      </c>
      <c r="B21" s="76" t="s">
        <v>23</v>
      </c>
      <c r="C21" s="58"/>
      <c r="D21" s="59"/>
      <c r="E21" s="59" t="s">
        <v>6</v>
      </c>
      <c r="F21" s="59">
        <f>TESARSKA_DELA!F45</f>
        <v>0</v>
      </c>
    </row>
    <row r="22" spans="1:6" s="11" customFormat="1" ht="15.75">
      <c r="A22" s="75" t="s">
        <v>166</v>
      </c>
      <c r="B22" s="76" t="s">
        <v>26</v>
      </c>
      <c r="C22" s="58"/>
      <c r="D22" s="59"/>
      <c r="E22" s="59" t="s">
        <v>6</v>
      </c>
      <c r="F22" s="59">
        <f>ZIDARSKA_DELA!F16</f>
        <v>0</v>
      </c>
    </row>
    <row r="23" spans="1:6" s="11" customFormat="1" ht="15.75">
      <c r="A23" s="60"/>
      <c r="B23" s="61"/>
      <c r="C23" s="58"/>
      <c r="D23" s="59"/>
      <c r="E23" s="59"/>
      <c r="F23" s="59"/>
    </row>
    <row r="24" spans="1:6" s="97" customFormat="1" ht="15.75">
      <c r="A24" s="94"/>
      <c r="B24" s="76" t="s">
        <v>34</v>
      </c>
      <c r="C24" s="95"/>
      <c r="D24" s="96"/>
      <c r="E24" s="96" t="s">
        <v>6</v>
      </c>
      <c r="F24" s="96">
        <f>SUM(F17:F22)</f>
        <v>0</v>
      </c>
    </row>
    <row r="25" spans="1:6" s="11" customFormat="1" ht="15.75">
      <c r="A25" s="60"/>
      <c r="B25" s="61"/>
      <c r="C25" s="58"/>
      <c r="D25" s="59"/>
      <c r="E25" s="59"/>
      <c r="F25" s="59"/>
    </row>
    <row r="26" spans="1:6" s="11" customFormat="1" ht="15.75">
      <c r="A26" s="73" t="s">
        <v>31</v>
      </c>
      <c r="B26" s="74" t="s">
        <v>50</v>
      </c>
      <c r="C26" s="65"/>
      <c r="D26" s="49"/>
      <c r="E26" s="49"/>
      <c r="F26" s="49"/>
    </row>
    <row r="27" spans="1:6" s="11" customFormat="1" ht="15.75">
      <c r="A27" s="56"/>
      <c r="B27" s="57"/>
      <c r="C27" s="65"/>
      <c r="D27" s="49"/>
      <c r="E27" s="49"/>
      <c r="F27" s="49"/>
    </row>
    <row r="28" spans="1:6" s="11" customFormat="1" ht="15.75">
      <c r="A28" s="75" t="s">
        <v>29</v>
      </c>
      <c r="B28" s="76" t="s">
        <v>118</v>
      </c>
      <c r="C28" s="58"/>
      <c r="D28" s="59"/>
      <c r="E28" s="59" t="s">
        <v>6</v>
      </c>
      <c r="F28" s="59">
        <f>MONTAŽNI_BET_ELEMENTI!F21</f>
        <v>0</v>
      </c>
    </row>
    <row r="29" spans="1:6" s="11" customFormat="1" ht="15.75">
      <c r="A29" s="75" t="s">
        <v>19</v>
      </c>
      <c r="B29" s="76" t="s">
        <v>33</v>
      </c>
      <c r="C29" s="58"/>
      <c r="D29" s="59"/>
      <c r="E29" s="59" t="s">
        <v>6</v>
      </c>
      <c r="F29" s="59">
        <f>KLJUČAVNIČARSKA_DELA!F18</f>
        <v>0</v>
      </c>
    </row>
    <row r="30" spans="1:6" s="11" customFormat="1" ht="15.75">
      <c r="A30" s="75" t="s">
        <v>30</v>
      </c>
      <c r="B30" s="76" t="s">
        <v>54</v>
      </c>
      <c r="C30" s="58"/>
      <c r="D30" s="59"/>
      <c r="E30" s="59" t="s">
        <v>6</v>
      </c>
      <c r="F30" s="59">
        <f>KANALIZACIJA!F29</f>
        <v>0</v>
      </c>
    </row>
    <row r="31" spans="1:6" s="11" customFormat="1" ht="15.75">
      <c r="A31" s="75" t="s">
        <v>22</v>
      </c>
      <c r="B31" s="76" t="s">
        <v>151</v>
      </c>
      <c r="C31" s="58"/>
      <c r="D31" s="59"/>
      <c r="E31" s="59" t="s">
        <v>6</v>
      </c>
      <c r="F31" s="59">
        <f>'TLAKARSKA DELA'!F16</f>
        <v>0</v>
      </c>
    </row>
    <row r="32" spans="1:6" s="11" customFormat="1" ht="15.75">
      <c r="A32" s="60"/>
      <c r="B32" s="61"/>
      <c r="C32" s="58"/>
      <c r="D32" s="59"/>
      <c r="E32" s="59"/>
      <c r="F32" s="59"/>
    </row>
    <row r="33" spans="1:6" s="97" customFormat="1" ht="15.75">
      <c r="A33" s="94"/>
      <c r="B33" s="76" t="s">
        <v>51</v>
      </c>
      <c r="C33" s="95"/>
      <c r="D33" s="96"/>
      <c r="E33" s="96" t="s">
        <v>6</v>
      </c>
      <c r="F33" s="96">
        <f>SUM(F28:F31)</f>
        <v>0</v>
      </c>
    </row>
    <row r="34" spans="1:6" s="11" customFormat="1" ht="15">
      <c r="A34" s="48"/>
      <c r="B34" s="50"/>
      <c r="C34" s="65"/>
      <c r="D34" s="49"/>
      <c r="E34" s="49"/>
      <c r="F34" s="49"/>
    </row>
    <row r="35" spans="1:6" s="97" customFormat="1" ht="31.5">
      <c r="A35" s="94"/>
      <c r="B35" s="92" t="s">
        <v>52</v>
      </c>
      <c r="C35" s="95"/>
      <c r="D35" s="96"/>
      <c r="E35" s="96" t="s">
        <v>6</v>
      </c>
      <c r="F35" s="96">
        <f>F24+F33</f>
        <v>0</v>
      </c>
    </row>
    <row r="36" spans="1:6" s="12" customFormat="1" ht="15.75">
      <c r="A36" s="107"/>
      <c r="B36" s="108"/>
      <c r="C36" s="109"/>
      <c r="D36" s="110"/>
      <c r="E36" s="110"/>
      <c r="F36" s="110"/>
    </row>
    <row r="37" spans="1:6" s="11" customFormat="1" ht="15.75">
      <c r="A37" s="73" t="s">
        <v>152</v>
      </c>
      <c r="B37" s="74" t="s">
        <v>153</v>
      </c>
      <c r="C37" s="65"/>
      <c r="D37" s="49"/>
      <c r="E37" s="49"/>
      <c r="F37" s="49"/>
    </row>
    <row r="38" spans="1:6" s="11" customFormat="1" ht="15.75">
      <c r="A38" s="56"/>
      <c r="B38" s="57"/>
      <c r="C38" s="65"/>
      <c r="D38" s="49"/>
      <c r="E38" s="49"/>
      <c r="F38" s="49"/>
    </row>
    <row r="39" spans="1:6" s="11" customFormat="1" ht="15.75">
      <c r="A39" s="75" t="s">
        <v>29</v>
      </c>
      <c r="B39" s="76" t="s">
        <v>154</v>
      </c>
      <c r="C39" s="58"/>
      <c r="D39" s="59"/>
      <c r="E39" s="59" t="s">
        <v>6</v>
      </c>
      <c r="F39" s="59">
        <f>'STROJNE_INSTAL_Zemeljska dela'!G10</f>
        <v>0</v>
      </c>
    </row>
    <row r="40" spans="1:6" s="11" customFormat="1" ht="15">
      <c r="A40" s="48"/>
      <c r="B40" s="50"/>
      <c r="C40" s="65"/>
      <c r="D40" s="49"/>
      <c r="E40" s="49"/>
      <c r="F40" s="49"/>
    </row>
    <row r="41" spans="1:6" s="11" customFormat="1" ht="15.75">
      <c r="A41" s="75" t="s">
        <v>19</v>
      </c>
      <c r="B41" s="76" t="s">
        <v>155</v>
      </c>
      <c r="C41" s="58"/>
      <c r="D41" s="59"/>
      <c r="E41" s="59" t="s">
        <v>6</v>
      </c>
      <c r="F41" s="59">
        <f>ELEKTRO_INSTALACIJE!F46</f>
        <v>0</v>
      </c>
    </row>
    <row r="42" spans="1:6" s="11" customFormat="1" ht="15">
      <c r="A42" s="48"/>
      <c r="B42" s="50"/>
      <c r="C42" s="65"/>
      <c r="D42" s="49"/>
      <c r="E42" s="49"/>
      <c r="F42" s="49"/>
    </row>
    <row r="43" spans="1:6" s="97" customFormat="1" ht="31.5">
      <c r="A43" s="94"/>
      <c r="B43" s="92" t="s">
        <v>156</v>
      </c>
      <c r="C43" s="95"/>
      <c r="D43" s="96"/>
      <c r="E43" s="96" t="s">
        <v>6</v>
      </c>
      <c r="F43" s="96">
        <f>SUM(F39:F42)</f>
        <v>0</v>
      </c>
    </row>
    <row r="44" spans="1:6" s="11" customFormat="1" ht="15">
      <c r="A44" s="48"/>
      <c r="B44" s="50"/>
      <c r="C44" s="65"/>
      <c r="D44" s="49"/>
      <c r="E44" s="49"/>
      <c r="F44" s="49"/>
    </row>
    <row r="45" spans="1:6" s="11" customFormat="1" ht="15.75">
      <c r="A45" s="98"/>
      <c r="B45" s="99" t="s">
        <v>157</v>
      </c>
      <c r="C45" s="100"/>
      <c r="D45" s="101"/>
      <c r="E45" s="96" t="s">
        <v>6</v>
      </c>
      <c r="F45" s="102">
        <f>F35+F43</f>
        <v>0</v>
      </c>
    </row>
    <row r="46" spans="1:6" s="11" customFormat="1" ht="15">
      <c r="A46" s="48"/>
      <c r="B46" s="50"/>
      <c r="C46" s="65"/>
      <c r="D46" s="49"/>
      <c r="E46" s="49"/>
      <c r="F46" s="49"/>
    </row>
    <row r="47" spans="1:6" s="11" customFormat="1" ht="15.75">
      <c r="A47" s="77"/>
      <c r="B47" s="103" t="s">
        <v>158</v>
      </c>
      <c r="C47" s="62"/>
      <c r="D47" s="63"/>
      <c r="E47" s="63" t="s">
        <v>6</v>
      </c>
      <c r="F47" s="64">
        <f>0.22*F45</f>
        <v>0</v>
      </c>
    </row>
    <row r="48" spans="1:6" s="11" customFormat="1" ht="15">
      <c r="A48" s="48"/>
      <c r="B48" s="50"/>
      <c r="C48" s="65"/>
      <c r="D48" s="49"/>
      <c r="E48" s="49"/>
      <c r="F48" s="49"/>
    </row>
    <row r="49" spans="1:13" s="11" customFormat="1" ht="16.5" thickBot="1">
      <c r="A49" s="77"/>
      <c r="B49" s="104" t="s">
        <v>49</v>
      </c>
      <c r="C49" s="105"/>
      <c r="D49" s="106"/>
      <c r="E49" s="106" t="s">
        <v>6</v>
      </c>
      <c r="F49" s="106">
        <f>F45+F47</f>
        <v>0</v>
      </c>
    </row>
    <row r="50" spans="1:13" s="11" customFormat="1" ht="15">
      <c r="A50" s="48"/>
      <c r="B50" s="50"/>
      <c r="C50" s="65"/>
      <c r="D50" s="49"/>
      <c r="E50" s="49"/>
      <c r="F50" s="49"/>
    </row>
    <row r="51" spans="1:13" s="12" customFormat="1" ht="15">
      <c r="A51" s="48"/>
      <c r="B51" s="50"/>
      <c r="C51" s="65"/>
      <c r="D51" s="49"/>
      <c r="E51" s="49"/>
      <c r="F51" s="49"/>
      <c r="G51" s="13"/>
      <c r="H51" s="13"/>
      <c r="I51" s="13"/>
      <c r="J51" s="13"/>
      <c r="K51" s="13"/>
      <c r="L51" s="13"/>
      <c r="M51" s="13"/>
    </row>
    <row r="52" spans="1:13" s="11" customFormat="1" ht="15">
      <c r="A52" s="48"/>
      <c r="B52" s="50"/>
      <c r="C52" s="65"/>
      <c r="D52" s="49"/>
      <c r="E52" s="49"/>
      <c r="F52" s="49"/>
    </row>
    <row r="53" spans="1:13" s="11" customFormat="1" ht="15">
      <c r="A53" s="48"/>
      <c r="B53" s="50"/>
      <c r="C53" s="65"/>
      <c r="D53" s="49"/>
      <c r="E53" s="49"/>
      <c r="F53" s="49"/>
    </row>
    <row r="54" spans="1:13" s="11" customFormat="1" ht="15">
      <c r="A54" s="48"/>
      <c r="B54" s="50"/>
      <c r="C54" s="65"/>
      <c r="D54" s="49"/>
      <c r="E54" s="49"/>
      <c r="F54" s="49"/>
    </row>
    <row r="55" spans="1:13">
      <c r="A55" s="5"/>
      <c r="B55" s="6"/>
      <c r="C55" s="7"/>
      <c r="E55" s="8"/>
      <c r="F55" s="8"/>
    </row>
    <row r="56" spans="1:13">
      <c r="A56" s="5"/>
      <c r="B56" s="6"/>
      <c r="C56" s="7"/>
      <c r="E56" s="8"/>
      <c r="F56" s="8"/>
    </row>
  </sheetData>
  <sheetProtection algorithmName="SHA-512" hashValue="F94Vz8Vwlj8gWR3TbtmA6Xt4EqKOIovTaJZ3uaxpjUlA6gdaKeCa90Y2Aaf6si8G0rCw0Offonn7IX7jjy8Lng==" saltValue="TqZp5Dw5O9U7qswUSk53fQ==" spinCount="100000" sheet="1" objects="1" scenarios="1" selectLockedCells="1"/>
  <mergeCells count="9">
    <mergeCell ref="C10:F10"/>
    <mergeCell ref="C6:F6"/>
    <mergeCell ref="C5:F5"/>
    <mergeCell ref="C1:F1"/>
    <mergeCell ref="C7:F7"/>
    <mergeCell ref="C9:F9"/>
    <mergeCell ref="C4:F4"/>
    <mergeCell ref="C3:F3"/>
    <mergeCell ref="C2:F2"/>
  </mergeCells>
  <phoneticPr fontId="30" type="noConversion"/>
  <pageMargins left="1.1417322834645669" right="0.19685039370078741" top="0.78740157480314965" bottom="0.6692913385826772" header="0.19685039370078741" footer="0.19685039370078741"/>
  <pageSetup paperSize="9" scale="90" orientation="portrait" r:id="rId1"/>
  <headerFooter alignWithMargins="0">
    <oddHeader>&amp;C&amp;"Arial CE,Krepko"&amp;8&amp;F&amp;R&amp;G</oddHeader>
    <oddFooter>&amp;C &amp;"Arial CE,Krepko"&amp;P&amp;"Arial CE,Običajno" &amp;8od &amp;N&amp;R&amp;"Arial CE,Krepko"&amp;8&amp;A</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H425"/>
  <sheetViews>
    <sheetView showZeros="0" view="pageBreakPreview" topLeftCell="A7" zoomScaleNormal="100" zoomScaleSheetLayoutView="100" workbookViewId="0">
      <selection activeCell="E21" sqref="E21"/>
    </sheetView>
  </sheetViews>
  <sheetFormatPr defaultRowHeight="12.75"/>
  <cols>
    <col min="1" max="1" width="4.28515625" style="448" customWidth="1"/>
    <col min="2" max="2" width="45.7109375" style="138" customWidth="1"/>
    <col min="3" max="3" width="5.7109375" style="181" customWidth="1"/>
    <col min="4" max="4" width="8.7109375" style="449" customWidth="1"/>
    <col min="5" max="5" width="12.7109375" style="181" customWidth="1"/>
    <col min="6" max="6" width="19.7109375" style="183" customWidth="1"/>
    <col min="7" max="16384" width="9.140625" style="138"/>
  </cols>
  <sheetData>
    <row r="1" spans="1:8" s="400" customFormat="1">
      <c r="A1" s="153"/>
      <c r="B1" s="412"/>
      <c r="C1" s="135" t="s">
        <v>4</v>
      </c>
      <c r="D1" s="155" t="s">
        <v>55</v>
      </c>
      <c r="E1" s="135">
        <v>21</v>
      </c>
      <c r="F1" s="137" t="s">
        <v>3</v>
      </c>
      <c r="H1" s="156"/>
    </row>
    <row r="2" spans="1:8" s="400" customFormat="1">
      <c r="A2" s="144" t="s">
        <v>30</v>
      </c>
      <c r="B2" s="413" t="s">
        <v>54</v>
      </c>
      <c r="C2" s="414"/>
      <c r="D2" s="415"/>
      <c r="E2" s="414">
        <v>0</v>
      </c>
      <c r="F2" s="156">
        <f>+D2*E2</f>
        <v>0</v>
      </c>
      <c r="H2" s="156"/>
    </row>
    <row r="3" spans="1:8" s="402" customFormat="1">
      <c r="A3" s="416"/>
      <c r="B3" s="417"/>
      <c r="C3" s="418"/>
      <c r="D3" s="419"/>
      <c r="E3" s="418"/>
      <c r="F3" s="150"/>
      <c r="H3" s="150"/>
    </row>
    <row r="4" spans="1:8" s="400" customFormat="1" ht="102">
      <c r="A4" s="420" t="s">
        <v>12</v>
      </c>
      <c r="B4" s="453" t="s">
        <v>303</v>
      </c>
      <c r="C4" s="421"/>
      <c r="D4" s="422"/>
      <c r="E4" s="421">
        <v>0</v>
      </c>
      <c r="F4" s="423"/>
      <c r="H4" s="156"/>
    </row>
    <row r="5" spans="1:8" s="402" customFormat="1">
      <c r="A5" s="424"/>
      <c r="B5" s="453"/>
      <c r="C5" s="426"/>
      <c r="D5" s="422"/>
      <c r="E5" s="426"/>
      <c r="F5" s="427"/>
      <c r="H5" s="150"/>
    </row>
    <row r="6" spans="1:8" s="400" customFormat="1" ht="63.75">
      <c r="A6" s="420" t="s">
        <v>12</v>
      </c>
      <c r="B6" s="453" t="s">
        <v>304</v>
      </c>
      <c r="C6" s="426"/>
      <c r="D6" s="428"/>
      <c r="E6" s="421"/>
      <c r="F6" s="423"/>
      <c r="H6" s="156"/>
    </row>
    <row r="7" spans="1:8" s="402" customFormat="1">
      <c r="A7" s="424"/>
      <c r="B7" s="425"/>
      <c r="C7" s="426"/>
      <c r="D7" s="428"/>
      <c r="E7" s="426"/>
      <c r="F7" s="427"/>
      <c r="H7" s="150"/>
    </row>
    <row r="8" spans="1:8" s="157" customFormat="1">
      <c r="A8" s="158">
        <v>1</v>
      </c>
      <c r="B8" s="154" t="s">
        <v>120</v>
      </c>
      <c r="C8" s="135" t="s">
        <v>7</v>
      </c>
      <c r="D8" s="136">
        <v>180</v>
      </c>
      <c r="E8" s="186"/>
      <c r="F8" s="156">
        <f>+D8*E8</f>
        <v>0</v>
      </c>
      <c r="H8" s="156"/>
    </row>
    <row r="9" spans="1:8" s="400" customFormat="1">
      <c r="A9" s="429"/>
      <c r="B9" s="430"/>
      <c r="C9" s="421"/>
      <c r="D9" s="422"/>
      <c r="E9" s="248"/>
      <c r="F9" s="423"/>
      <c r="H9" s="156"/>
    </row>
    <row r="10" spans="1:8" s="400" customFormat="1" ht="63.75">
      <c r="A10" s="431">
        <f>A8+1</f>
        <v>2</v>
      </c>
      <c r="B10" s="432" t="s">
        <v>150</v>
      </c>
      <c r="C10" s="433"/>
      <c r="D10" s="434"/>
      <c r="E10" s="249"/>
      <c r="F10" s="435"/>
      <c r="H10" s="156"/>
    </row>
    <row r="11" spans="1:8" s="400" customFormat="1">
      <c r="A11" s="436" t="s">
        <v>12</v>
      </c>
      <c r="B11" s="437" t="s">
        <v>149</v>
      </c>
      <c r="C11" s="438" t="s">
        <v>7</v>
      </c>
      <c r="D11" s="368">
        <v>21</v>
      </c>
      <c r="E11" s="189"/>
      <c r="F11" s="360">
        <f>+D11*E11</f>
        <v>0</v>
      </c>
      <c r="H11" s="156"/>
    </row>
    <row r="12" spans="1:8" s="400" customFormat="1">
      <c r="A12" s="436" t="s">
        <v>12</v>
      </c>
      <c r="B12" s="437" t="s">
        <v>148</v>
      </c>
      <c r="C12" s="438" t="s">
        <v>7</v>
      </c>
      <c r="D12" s="368">
        <v>13</v>
      </c>
      <c r="E12" s="189"/>
      <c r="F12" s="360">
        <f>+D12*E12</f>
        <v>0</v>
      </c>
      <c r="H12" s="156"/>
    </row>
    <row r="13" spans="1:8" s="400" customFormat="1">
      <c r="A13" s="436" t="s">
        <v>12</v>
      </c>
      <c r="B13" s="437" t="s">
        <v>147</v>
      </c>
      <c r="C13" s="438" t="s">
        <v>7</v>
      </c>
      <c r="D13" s="368">
        <v>78</v>
      </c>
      <c r="E13" s="189"/>
      <c r="F13" s="360">
        <f>+D13*E13</f>
        <v>0</v>
      </c>
      <c r="H13" s="156"/>
    </row>
    <row r="14" spans="1:8" s="400" customFormat="1">
      <c r="A14" s="429"/>
      <c r="B14" s="432"/>
      <c r="C14" s="426"/>
      <c r="D14" s="428"/>
      <c r="E14" s="248"/>
      <c r="F14" s="423"/>
      <c r="H14" s="156"/>
    </row>
    <row r="15" spans="1:8" s="400" customFormat="1" ht="63.75">
      <c r="A15" s="431">
        <f>A10+1</f>
        <v>3</v>
      </c>
      <c r="B15" s="432" t="s">
        <v>146</v>
      </c>
      <c r="C15" s="421" t="s">
        <v>7</v>
      </c>
      <c r="D15" s="422">
        <v>310</v>
      </c>
      <c r="E15" s="248"/>
      <c r="F15" s="423">
        <f>+D15*E15</f>
        <v>0</v>
      </c>
      <c r="H15" s="156"/>
    </row>
    <row r="16" spans="1:8" s="400" customFormat="1">
      <c r="A16" s="429"/>
      <c r="B16" s="432"/>
      <c r="C16" s="426"/>
      <c r="D16" s="428"/>
      <c r="E16" s="248"/>
      <c r="F16" s="423"/>
      <c r="H16" s="156"/>
    </row>
    <row r="17" spans="1:8" s="400" customFormat="1">
      <c r="A17" s="431">
        <f>A15+1</f>
        <v>4</v>
      </c>
      <c r="B17" s="432" t="s">
        <v>145</v>
      </c>
      <c r="C17" s="421"/>
      <c r="D17" s="422"/>
      <c r="E17" s="248"/>
      <c r="F17" s="423"/>
      <c r="H17" s="156"/>
    </row>
    <row r="18" spans="1:8" s="400" customFormat="1" ht="38.25">
      <c r="A18" s="436" t="s">
        <v>12</v>
      </c>
      <c r="B18" s="437" t="s">
        <v>144</v>
      </c>
      <c r="C18" s="421" t="s">
        <v>28</v>
      </c>
      <c r="D18" s="368">
        <v>11</v>
      </c>
      <c r="E18" s="189"/>
      <c r="F18" s="360">
        <f>+D18*E18</f>
        <v>0</v>
      </c>
      <c r="H18" s="156"/>
    </row>
    <row r="19" spans="1:8" s="400" customFormat="1" ht="38.25">
      <c r="A19" s="436" t="s">
        <v>12</v>
      </c>
      <c r="B19" s="437" t="s">
        <v>143</v>
      </c>
      <c r="C19" s="421" t="s">
        <v>28</v>
      </c>
      <c r="D19" s="368">
        <v>3</v>
      </c>
      <c r="E19" s="189"/>
      <c r="F19" s="360">
        <f>+D19*E19</f>
        <v>0</v>
      </c>
      <c r="H19" s="156"/>
    </row>
    <row r="20" spans="1:8" s="402" customFormat="1">
      <c r="A20" s="439"/>
      <c r="B20" s="432"/>
      <c r="C20" s="426"/>
      <c r="D20" s="422"/>
      <c r="E20" s="250"/>
      <c r="F20" s="427"/>
      <c r="H20" s="150"/>
    </row>
    <row r="21" spans="1:8" s="400" customFormat="1" ht="51">
      <c r="A21" s="431">
        <f>A17+1</f>
        <v>5</v>
      </c>
      <c r="B21" s="432" t="s">
        <v>142</v>
      </c>
      <c r="C21" s="421" t="s">
        <v>7</v>
      </c>
      <c r="D21" s="422">
        <v>7.5</v>
      </c>
      <c r="E21" s="248"/>
      <c r="F21" s="423">
        <f>+D21*E21</f>
        <v>0</v>
      </c>
      <c r="H21" s="156"/>
    </row>
    <row r="22" spans="1:8" s="402" customFormat="1">
      <c r="A22" s="440"/>
      <c r="B22" s="437"/>
      <c r="C22" s="438"/>
      <c r="D22" s="368"/>
      <c r="E22" s="189"/>
      <c r="F22" s="365"/>
      <c r="H22" s="150"/>
    </row>
    <row r="23" spans="1:8" s="400" customFormat="1" ht="63.75">
      <c r="A23" s="431">
        <f>A21+1</f>
        <v>6</v>
      </c>
      <c r="B23" s="432" t="s">
        <v>141</v>
      </c>
      <c r="C23" s="421" t="s">
        <v>7</v>
      </c>
      <c r="D23" s="422">
        <v>60</v>
      </c>
      <c r="E23" s="248"/>
      <c r="F23" s="423">
        <f>+D23*E23</f>
        <v>0</v>
      </c>
      <c r="H23" s="156"/>
    </row>
    <row r="24" spans="1:8" s="400" customFormat="1">
      <c r="A24" s="429"/>
      <c r="B24" s="432"/>
      <c r="C24" s="426"/>
      <c r="D24" s="428"/>
      <c r="E24" s="248"/>
      <c r="F24" s="423"/>
      <c r="H24" s="156"/>
    </row>
    <row r="25" spans="1:8" s="400" customFormat="1" ht="25.5">
      <c r="A25" s="431">
        <f>A23+1</f>
        <v>7</v>
      </c>
      <c r="B25" s="432" t="s">
        <v>140</v>
      </c>
      <c r="C25" s="421" t="s">
        <v>28</v>
      </c>
      <c r="D25" s="422">
        <v>99</v>
      </c>
      <c r="E25" s="248"/>
      <c r="F25" s="423">
        <f>+D25*E25</f>
        <v>0</v>
      </c>
      <c r="H25" s="156"/>
    </row>
    <row r="26" spans="1:8" s="400" customFormat="1" ht="10.5" customHeight="1">
      <c r="A26" s="429"/>
      <c r="B26" s="441"/>
      <c r="C26" s="421"/>
      <c r="D26" s="428"/>
      <c r="E26" s="248"/>
      <c r="F26" s="423"/>
      <c r="H26" s="156"/>
    </row>
    <row r="27" spans="1:8" s="400" customFormat="1" ht="63.75">
      <c r="A27" s="431">
        <f>A25+1</f>
        <v>8</v>
      </c>
      <c r="B27" s="432" t="s">
        <v>121</v>
      </c>
      <c r="C27" s="426" t="s">
        <v>10</v>
      </c>
      <c r="D27" s="422">
        <v>12</v>
      </c>
      <c r="E27" s="250"/>
      <c r="F27" s="423">
        <f>+D27*E27</f>
        <v>0</v>
      </c>
      <c r="H27" s="156"/>
    </row>
    <row r="28" spans="1:8" s="400" customFormat="1" ht="10.5" customHeight="1">
      <c r="A28" s="442"/>
      <c r="B28" s="432"/>
      <c r="C28" s="426"/>
      <c r="D28" s="422"/>
      <c r="E28" s="426"/>
      <c r="F28" s="423"/>
      <c r="H28" s="156"/>
    </row>
    <row r="29" spans="1:8" s="400" customFormat="1" ht="13.5" thickBot="1">
      <c r="A29" s="443"/>
      <c r="B29" s="444" t="s">
        <v>53</v>
      </c>
      <c r="C29" s="445"/>
      <c r="D29" s="446"/>
      <c r="E29" s="445" t="s">
        <v>6</v>
      </c>
      <c r="F29" s="447">
        <f>SUM(F7:F28)</f>
        <v>0</v>
      </c>
      <c r="H29" s="156"/>
    </row>
    <row r="30" spans="1:8" s="400" customFormat="1" ht="13.5" thickTop="1">
      <c r="A30" s="153"/>
      <c r="C30" s="135"/>
      <c r="D30" s="155"/>
      <c r="E30" s="135"/>
      <c r="F30" s="156"/>
    </row>
    <row r="31" spans="1:8" s="400" customFormat="1">
      <c r="A31" s="153"/>
      <c r="C31" s="135"/>
      <c r="D31" s="155"/>
      <c r="E31" s="135"/>
      <c r="F31" s="156"/>
    </row>
    <row r="32" spans="1:8" s="400" customFormat="1">
      <c r="A32" s="153"/>
      <c r="C32" s="135"/>
      <c r="D32" s="155"/>
      <c r="E32" s="135"/>
      <c r="F32" s="156"/>
    </row>
    <row r="33" spans="1:6" s="400" customFormat="1">
      <c r="A33" s="153"/>
      <c r="C33" s="135"/>
      <c r="D33" s="155"/>
      <c r="E33" s="135"/>
      <c r="F33" s="156"/>
    </row>
    <row r="34" spans="1:6" s="400" customFormat="1">
      <c r="A34" s="153"/>
      <c r="C34" s="135"/>
      <c r="D34" s="155"/>
      <c r="E34" s="135"/>
      <c r="F34" s="156"/>
    </row>
    <row r="35" spans="1:6" s="400" customFormat="1">
      <c r="A35" s="153"/>
      <c r="C35" s="135"/>
      <c r="D35" s="155"/>
      <c r="E35" s="135"/>
      <c r="F35" s="156"/>
    </row>
    <row r="36" spans="1:6" s="400" customFormat="1">
      <c r="A36" s="153"/>
      <c r="C36" s="135"/>
      <c r="D36" s="155"/>
      <c r="E36" s="135"/>
      <c r="F36" s="156"/>
    </row>
    <row r="37" spans="1:6" s="400" customFormat="1">
      <c r="A37" s="153"/>
      <c r="C37" s="135"/>
      <c r="D37" s="155"/>
      <c r="E37" s="135"/>
      <c r="F37" s="156"/>
    </row>
    <row r="38" spans="1:6" s="400" customFormat="1">
      <c r="A38" s="153"/>
      <c r="C38" s="135"/>
      <c r="D38" s="155"/>
      <c r="E38" s="135"/>
      <c r="F38" s="156"/>
    </row>
    <row r="39" spans="1:6" s="400" customFormat="1">
      <c r="A39" s="153"/>
      <c r="C39" s="135"/>
      <c r="D39" s="155"/>
      <c r="E39" s="135"/>
      <c r="F39" s="156"/>
    </row>
    <row r="40" spans="1:6" s="400" customFormat="1">
      <c r="A40" s="153"/>
      <c r="C40" s="135"/>
      <c r="D40" s="155"/>
      <c r="E40" s="135"/>
      <c r="F40" s="156"/>
    </row>
    <row r="41" spans="1:6" s="400" customFormat="1">
      <c r="A41" s="153"/>
      <c r="C41" s="135"/>
      <c r="D41" s="155"/>
      <c r="E41" s="135"/>
      <c r="F41" s="156"/>
    </row>
    <row r="42" spans="1:6" s="400" customFormat="1">
      <c r="A42" s="153"/>
      <c r="C42" s="135"/>
      <c r="D42" s="155"/>
      <c r="E42" s="135"/>
      <c r="F42" s="156"/>
    </row>
    <row r="43" spans="1:6" s="400" customFormat="1">
      <c r="A43" s="153"/>
      <c r="C43" s="135"/>
      <c r="D43" s="155"/>
      <c r="E43" s="135"/>
      <c r="F43" s="156"/>
    </row>
    <row r="44" spans="1:6" s="400" customFormat="1">
      <c r="A44" s="153"/>
      <c r="C44" s="135"/>
      <c r="D44" s="155"/>
      <c r="E44" s="135"/>
      <c r="F44" s="156"/>
    </row>
    <row r="45" spans="1:6" s="400" customFormat="1">
      <c r="A45" s="153"/>
      <c r="C45" s="135"/>
      <c r="D45" s="155"/>
      <c r="E45" s="135"/>
      <c r="F45" s="156"/>
    </row>
    <row r="46" spans="1:6" s="400" customFormat="1">
      <c r="A46" s="153"/>
      <c r="C46" s="135"/>
      <c r="D46" s="155"/>
      <c r="E46" s="135"/>
      <c r="F46" s="156"/>
    </row>
    <row r="47" spans="1:6" s="400" customFormat="1">
      <c r="A47" s="153"/>
      <c r="C47" s="135"/>
      <c r="D47" s="155"/>
      <c r="E47" s="135"/>
      <c r="F47" s="156"/>
    </row>
    <row r="48" spans="1:6" s="400" customFormat="1">
      <c r="A48" s="153"/>
      <c r="C48" s="135"/>
      <c r="D48" s="155"/>
      <c r="E48" s="135"/>
      <c r="F48" s="156"/>
    </row>
    <row r="49" spans="1:6" s="400" customFormat="1">
      <c r="A49" s="153"/>
      <c r="C49" s="135"/>
      <c r="D49" s="155"/>
      <c r="E49" s="135"/>
      <c r="F49" s="156"/>
    </row>
    <row r="50" spans="1:6" s="400" customFormat="1">
      <c r="A50" s="153"/>
      <c r="C50" s="135"/>
      <c r="D50" s="155"/>
      <c r="E50" s="135"/>
      <c r="F50" s="156"/>
    </row>
    <row r="51" spans="1:6" s="400" customFormat="1">
      <c r="A51" s="153"/>
      <c r="C51" s="135"/>
      <c r="D51" s="155"/>
      <c r="E51" s="135"/>
      <c r="F51" s="156"/>
    </row>
    <row r="52" spans="1:6" s="400" customFormat="1">
      <c r="A52" s="153"/>
      <c r="C52" s="135"/>
      <c r="D52" s="155"/>
      <c r="E52" s="135"/>
      <c r="F52" s="156"/>
    </row>
    <row r="53" spans="1:6" s="400" customFormat="1">
      <c r="A53" s="153"/>
      <c r="C53" s="135"/>
      <c r="D53" s="155"/>
      <c r="E53" s="135"/>
      <c r="F53" s="156"/>
    </row>
    <row r="54" spans="1:6" s="400" customFormat="1">
      <c r="A54" s="153"/>
      <c r="C54" s="135"/>
      <c r="D54" s="155"/>
      <c r="E54" s="135"/>
      <c r="F54" s="156"/>
    </row>
    <row r="55" spans="1:6" s="400" customFormat="1">
      <c r="A55" s="153"/>
      <c r="C55" s="135"/>
      <c r="D55" s="155"/>
      <c r="E55" s="135"/>
      <c r="F55" s="156"/>
    </row>
    <row r="56" spans="1:6" s="400" customFormat="1">
      <c r="A56" s="153"/>
      <c r="C56" s="135"/>
      <c r="D56" s="155"/>
      <c r="E56" s="135"/>
      <c r="F56" s="156"/>
    </row>
    <row r="57" spans="1:6" s="400" customFormat="1">
      <c r="A57" s="153"/>
      <c r="C57" s="135"/>
      <c r="D57" s="155"/>
      <c r="E57" s="135"/>
      <c r="F57" s="156"/>
    </row>
    <row r="58" spans="1:6" s="400" customFormat="1">
      <c r="A58" s="153"/>
      <c r="C58" s="135"/>
      <c r="D58" s="155"/>
      <c r="E58" s="135"/>
      <c r="F58" s="156"/>
    </row>
    <row r="59" spans="1:6" s="400" customFormat="1">
      <c r="A59" s="153"/>
      <c r="C59" s="135"/>
      <c r="D59" s="155"/>
      <c r="E59" s="135"/>
      <c r="F59" s="156"/>
    </row>
    <row r="60" spans="1:6" s="400" customFormat="1">
      <c r="A60" s="153"/>
      <c r="C60" s="135"/>
      <c r="D60" s="155"/>
      <c r="E60" s="135"/>
      <c r="F60" s="156"/>
    </row>
    <row r="61" spans="1:6" s="400" customFormat="1">
      <c r="A61" s="153"/>
      <c r="C61" s="135"/>
      <c r="D61" s="155"/>
      <c r="E61" s="135"/>
      <c r="F61" s="156"/>
    </row>
    <row r="62" spans="1:6" s="400" customFormat="1">
      <c r="A62" s="153"/>
      <c r="C62" s="135"/>
      <c r="D62" s="155"/>
      <c r="E62" s="135"/>
      <c r="F62" s="156"/>
    </row>
    <row r="63" spans="1:6" s="400" customFormat="1">
      <c r="A63" s="153"/>
      <c r="C63" s="135"/>
      <c r="D63" s="155"/>
      <c r="E63" s="135"/>
      <c r="F63" s="156"/>
    </row>
    <row r="64" spans="1:6" s="400" customFormat="1">
      <c r="A64" s="153"/>
      <c r="C64" s="135"/>
      <c r="D64" s="155"/>
      <c r="E64" s="135"/>
      <c r="F64" s="156"/>
    </row>
    <row r="65" spans="1:6" s="400" customFormat="1">
      <c r="A65" s="153"/>
      <c r="C65" s="135"/>
      <c r="D65" s="155"/>
      <c r="E65" s="135"/>
      <c r="F65" s="156"/>
    </row>
    <row r="66" spans="1:6" s="400" customFormat="1">
      <c r="A66" s="153"/>
      <c r="C66" s="135"/>
      <c r="D66" s="155"/>
      <c r="E66" s="135"/>
      <c r="F66" s="156"/>
    </row>
    <row r="67" spans="1:6" s="400" customFormat="1">
      <c r="A67" s="153"/>
      <c r="C67" s="135"/>
      <c r="D67" s="155"/>
      <c r="E67" s="135"/>
      <c r="F67" s="156"/>
    </row>
    <row r="68" spans="1:6" s="400" customFormat="1">
      <c r="A68" s="153"/>
      <c r="C68" s="135"/>
      <c r="D68" s="155"/>
      <c r="E68" s="135"/>
      <c r="F68" s="156"/>
    </row>
    <row r="69" spans="1:6" s="400" customFormat="1">
      <c r="A69" s="153"/>
      <c r="C69" s="135"/>
      <c r="D69" s="155"/>
      <c r="E69" s="135"/>
      <c r="F69" s="156"/>
    </row>
    <row r="70" spans="1:6" s="400" customFormat="1">
      <c r="A70" s="153"/>
      <c r="C70" s="135"/>
      <c r="D70" s="155"/>
      <c r="E70" s="135"/>
      <c r="F70" s="156"/>
    </row>
    <row r="71" spans="1:6" s="400" customFormat="1">
      <c r="A71" s="153"/>
      <c r="C71" s="135"/>
      <c r="D71" s="155"/>
      <c r="E71" s="135"/>
      <c r="F71" s="156"/>
    </row>
    <row r="72" spans="1:6" s="400" customFormat="1">
      <c r="A72" s="153"/>
      <c r="C72" s="135"/>
      <c r="D72" s="155"/>
      <c r="E72" s="135"/>
      <c r="F72" s="156"/>
    </row>
    <row r="73" spans="1:6" s="400" customFormat="1">
      <c r="A73" s="153"/>
      <c r="C73" s="135"/>
      <c r="D73" s="155"/>
      <c r="E73" s="135"/>
      <c r="F73" s="156"/>
    </row>
    <row r="74" spans="1:6" s="400" customFormat="1">
      <c r="A74" s="153"/>
      <c r="C74" s="135"/>
      <c r="D74" s="155"/>
      <c r="E74" s="135"/>
      <c r="F74" s="156"/>
    </row>
    <row r="75" spans="1:6" s="400" customFormat="1">
      <c r="A75" s="153"/>
      <c r="C75" s="135"/>
      <c r="D75" s="155"/>
      <c r="E75" s="135"/>
      <c r="F75" s="156"/>
    </row>
    <row r="76" spans="1:6" s="400" customFormat="1">
      <c r="A76" s="153"/>
      <c r="C76" s="135"/>
      <c r="D76" s="155"/>
      <c r="E76" s="135"/>
      <c r="F76" s="156"/>
    </row>
    <row r="77" spans="1:6" s="400" customFormat="1">
      <c r="A77" s="153"/>
      <c r="C77" s="135"/>
      <c r="D77" s="155"/>
      <c r="E77" s="135"/>
      <c r="F77" s="156"/>
    </row>
    <row r="78" spans="1:6" s="400" customFormat="1">
      <c r="A78" s="153"/>
      <c r="C78" s="135"/>
      <c r="D78" s="155"/>
      <c r="E78" s="135"/>
      <c r="F78" s="156"/>
    </row>
    <row r="79" spans="1:6" s="400" customFormat="1">
      <c r="A79" s="153"/>
      <c r="C79" s="135"/>
      <c r="D79" s="155"/>
      <c r="E79" s="135"/>
      <c r="F79" s="156"/>
    </row>
    <row r="80" spans="1:6" s="400" customFormat="1">
      <c r="A80" s="153"/>
      <c r="C80" s="135"/>
      <c r="D80" s="155"/>
      <c r="E80" s="135"/>
      <c r="F80" s="156"/>
    </row>
    <row r="81" spans="1:6" s="400" customFormat="1">
      <c r="A81" s="153"/>
      <c r="C81" s="135"/>
      <c r="D81" s="155"/>
      <c r="E81" s="135"/>
      <c r="F81" s="156"/>
    </row>
    <row r="82" spans="1:6" s="400" customFormat="1">
      <c r="A82" s="153"/>
      <c r="C82" s="135"/>
      <c r="D82" s="155"/>
      <c r="E82" s="135"/>
      <c r="F82" s="156"/>
    </row>
    <row r="83" spans="1:6" s="400" customFormat="1">
      <c r="A83" s="153"/>
      <c r="C83" s="135"/>
      <c r="D83" s="155"/>
      <c r="E83" s="135"/>
      <c r="F83" s="156"/>
    </row>
    <row r="84" spans="1:6" s="400" customFormat="1">
      <c r="A84" s="153"/>
      <c r="C84" s="135"/>
      <c r="D84" s="155"/>
      <c r="E84" s="135"/>
      <c r="F84" s="156"/>
    </row>
    <row r="85" spans="1:6" s="400" customFormat="1">
      <c r="A85" s="153"/>
      <c r="C85" s="135"/>
      <c r="D85" s="155"/>
      <c r="E85" s="135"/>
      <c r="F85" s="156"/>
    </row>
    <row r="86" spans="1:6" s="400" customFormat="1">
      <c r="A86" s="153"/>
      <c r="C86" s="135"/>
      <c r="D86" s="155"/>
      <c r="E86" s="135"/>
      <c r="F86" s="156"/>
    </row>
    <row r="87" spans="1:6" s="400" customFormat="1">
      <c r="A87" s="153"/>
      <c r="C87" s="135"/>
      <c r="D87" s="155"/>
      <c r="E87" s="135"/>
      <c r="F87" s="156"/>
    </row>
    <row r="88" spans="1:6" s="400" customFormat="1">
      <c r="A88" s="153"/>
      <c r="C88" s="135"/>
      <c r="D88" s="155"/>
      <c r="E88" s="135"/>
      <c r="F88" s="156"/>
    </row>
    <row r="89" spans="1:6" s="400" customFormat="1">
      <c r="A89" s="153"/>
      <c r="C89" s="135"/>
      <c r="D89" s="155"/>
      <c r="E89" s="135"/>
      <c r="F89" s="156"/>
    </row>
    <row r="90" spans="1:6" s="400" customFormat="1">
      <c r="A90" s="153"/>
      <c r="C90" s="135"/>
      <c r="D90" s="155"/>
      <c r="E90" s="135"/>
      <c r="F90" s="156"/>
    </row>
    <row r="91" spans="1:6" s="400" customFormat="1">
      <c r="A91" s="153"/>
      <c r="C91" s="135"/>
      <c r="D91" s="155"/>
      <c r="E91" s="135"/>
      <c r="F91" s="156"/>
    </row>
    <row r="92" spans="1:6" s="400" customFormat="1">
      <c r="A92" s="153"/>
      <c r="C92" s="135"/>
      <c r="D92" s="155"/>
      <c r="E92" s="135"/>
      <c r="F92" s="156"/>
    </row>
    <row r="93" spans="1:6" s="400" customFormat="1">
      <c r="A93" s="153"/>
      <c r="C93" s="135"/>
      <c r="D93" s="155"/>
      <c r="E93" s="135"/>
      <c r="F93" s="156"/>
    </row>
    <row r="94" spans="1:6" s="400" customFormat="1">
      <c r="A94" s="153"/>
      <c r="C94" s="135"/>
      <c r="D94" s="155"/>
      <c r="E94" s="135"/>
      <c r="F94" s="156"/>
    </row>
    <row r="95" spans="1:6" s="400" customFormat="1">
      <c r="A95" s="153"/>
      <c r="C95" s="135"/>
      <c r="D95" s="155"/>
      <c r="E95" s="135"/>
      <c r="F95" s="156"/>
    </row>
    <row r="96" spans="1:6" s="400" customFormat="1">
      <c r="A96" s="153"/>
      <c r="C96" s="135"/>
      <c r="D96" s="155"/>
      <c r="E96" s="135"/>
      <c r="F96" s="156"/>
    </row>
    <row r="97" spans="1:6" s="400" customFormat="1">
      <c r="A97" s="153"/>
      <c r="C97" s="135"/>
      <c r="D97" s="155"/>
      <c r="E97" s="135"/>
      <c r="F97" s="156"/>
    </row>
    <row r="98" spans="1:6" s="400" customFormat="1">
      <c r="A98" s="153"/>
      <c r="C98" s="135"/>
      <c r="D98" s="155"/>
      <c r="E98" s="135"/>
      <c r="F98" s="156"/>
    </row>
    <row r="99" spans="1:6" s="400" customFormat="1">
      <c r="A99" s="153"/>
      <c r="C99" s="135"/>
      <c r="D99" s="155"/>
      <c r="E99" s="135"/>
      <c r="F99" s="156"/>
    </row>
    <row r="100" spans="1:6" s="400" customFormat="1">
      <c r="A100" s="153"/>
      <c r="C100" s="135"/>
      <c r="D100" s="155"/>
      <c r="E100" s="135"/>
      <c r="F100" s="156"/>
    </row>
    <row r="101" spans="1:6" s="400" customFormat="1">
      <c r="A101" s="153"/>
      <c r="C101" s="135"/>
      <c r="D101" s="155"/>
      <c r="E101" s="135"/>
      <c r="F101" s="156"/>
    </row>
    <row r="102" spans="1:6" s="400" customFormat="1">
      <c r="A102" s="153"/>
      <c r="C102" s="135"/>
      <c r="D102" s="155"/>
      <c r="E102" s="135"/>
      <c r="F102" s="156"/>
    </row>
    <row r="103" spans="1:6" s="400" customFormat="1">
      <c r="A103" s="153"/>
      <c r="C103" s="135"/>
      <c r="D103" s="155"/>
      <c r="E103" s="135"/>
      <c r="F103" s="156"/>
    </row>
    <row r="104" spans="1:6" s="400" customFormat="1">
      <c r="A104" s="153"/>
      <c r="C104" s="135"/>
      <c r="D104" s="155"/>
      <c r="E104" s="135"/>
      <c r="F104" s="156"/>
    </row>
    <row r="105" spans="1:6" s="400" customFormat="1">
      <c r="A105" s="153"/>
      <c r="C105" s="135"/>
      <c r="D105" s="155"/>
      <c r="E105" s="135"/>
      <c r="F105" s="156"/>
    </row>
    <row r="106" spans="1:6" s="400" customFormat="1">
      <c r="A106" s="153"/>
      <c r="C106" s="135"/>
      <c r="D106" s="155"/>
      <c r="E106" s="135"/>
      <c r="F106" s="156"/>
    </row>
    <row r="107" spans="1:6" s="400" customFormat="1">
      <c r="A107" s="153"/>
      <c r="C107" s="135"/>
      <c r="D107" s="155"/>
      <c r="E107" s="135"/>
      <c r="F107" s="156"/>
    </row>
    <row r="108" spans="1:6" s="400" customFormat="1">
      <c r="A108" s="153"/>
      <c r="C108" s="135"/>
      <c r="D108" s="155"/>
      <c r="E108" s="135"/>
      <c r="F108" s="156"/>
    </row>
    <row r="109" spans="1:6" s="400" customFormat="1">
      <c r="A109" s="153"/>
      <c r="C109" s="135"/>
      <c r="D109" s="155"/>
      <c r="E109" s="135"/>
      <c r="F109" s="156"/>
    </row>
    <row r="110" spans="1:6" s="400" customFormat="1">
      <c r="A110" s="153"/>
      <c r="C110" s="135"/>
      <c r="D110" s="155"/>
      <c r="E110" s="135"/>
      <c r="F110" s="156"/>
    </row>
    <row r="111" spans="1:6" s="400" customFormat="1">
      <c r="A111" s="153"/>
      <c r="C111" s="135"/>
      <c r="D111" s="155"/>
      <c r="E111" s="135"/>
      <c r="F111" s="156"/>
    </row>
    <row r="112" spans="1:6" s="400" customFormat="1">
      <c r="A112" s="153"/>
      <c r="C112" s="135"/>
      <c r="D112" s="155"/>
      <c r="E112" s="135"/>
      <c r="F112" s="156"/>
    </row>
    <row r="113" spans="1:6" s="400" customFormat="1">
      <c r="A113" s="153"/>
      <c r="C113" s="135"/>
      <c r="D113" s="155"/>
      <c r="E113" s="135"/>
      <c r="F113" s="156"/>
    </row>
    <row r="114" spans="1:6" s="400" customFormat="1">
      <c r="A114" s="153"/>
      <c r="C114" s="135"/>
      <c r="D114" s="155"/>
      <c r="E114" s="135"/>
      <c r="F114" s="156"/>
    </row>
    <row r="115" spans="1:6" s="400" customFormat="1">
      <c r="A115" s="153"/>
      <c r="C115" s="135"/>
      <c r="D115" s="155"/>
      <c r="E115" s="135"/>
      <c r="F115" s="156"/>
    </row>
    <row r="116" spans="1:6" s="400" customFormat="1">
      <c r="A116" s="153"/>
      <c r="C116" s="135"/>
      <c r="D116" s="155"/>
      <c r="E116" s="135"/>
      <c r="F116" s="156"/>
    </row>
    <row r="117" spans="1:6" s="400" customFormat="1">
      <c r="A117" s="153"/>
      <c r="C117" s="135"/>
      <c r="D117" s="155"/>
      <c r="E117" s="135"/>
      <c r="F117" s="156"/>
    </row>
    <row r="118" spans="1:6" s="400" customFormat="1">
      <c r="A118" s="153"/>
      <c r="C118" s="135"/>
      <c r="D118" s="155"/>
      <c r="E118" s="135"/>
      <c r="F118" s="156"/>
    </row>
    <row r="119" spans="1:6" s="400" customFormat="1">
      <c r="A119" s="153"/>
      <c r="C119" s="135"/>
      <c r="D119" s="155"/>
      <c r="E119" s="135"/>
      <c r="F119" s="156"/>
    </row>
    <row r="120" spans="1:6" s="400" customFormat="1">
      <c r="A120" s="153"/>
      <c r="C120" s="135"/>
      <c r="D120" s="155"/>
      <c r="E120" s="135"/>
      <c r="F120" s="156"/>
    </row>
    <row r="121" spans="1:6" s="400" customFormat="1">
      <c r="A121" s="153"/>
      <c r="C121" s="135"/>
      <c r="D121" s="155"/>
      <c r="E121" s="135"/>
      <c r="F121" s="156"/>
    </row>
    <row r="122" spans="1:6" s="400" customFormat="1">
      <c r="A122" s="153"/>
      <c r="C122" s="135"/>
      <c r="D122" s="155"/>
      <c r="E122" s="135"/>
      <c r="F122" s="156"/>
    </row>
    <row r="123" spans="1:6" s="400" customFormat="1">
      <c r="A123" s="153"/>
      <c r="C123" s="135"/>
      <c r="D123" s="155"/>
      <c r="E123" s="135"/>
      <c r="F123" s="156"/>
    </row>
    <row r="124" spans="1:6" s="400" customFormat="1">
      <c r="A124" s="153"/>
      <c r="C124" s="135"/>
      <c r="D124" s="155"/>
      <c r="E124" s="135"/>
      <c r="F124" s="156"/>
    </row>
    <row r="125" spans="1:6" s="400" customFormat="1">
      <c r="A125" s="153"/>
      <c r="C125" s="135"/>
      <c r="D125" s="155"/>
      <c r="E125" s="135"/>
      <c r="F125" s="156"/>
    </row>
    <row r="126" spans="1:6" s="400" customFormat="1">
      <c r="A126" s="153"/>
      <c r="C126" s="135"/>
      <c r="D126" s="155"/>
      <c r="E126" s="135"/>
      <c r="F126" s="156"/>
    </row>
    <row r="127" spans="1:6" s="400" customFormat="1">
      <c r="A127" s="153"/>
      <c r="C127" s="135"/>
      <c r="D127" s="155"/>
      <c r="E127" s="135"/>
      <c r="F127" s="156"/>
    </row>
    <row r="128" spans="1:6" s="400" customFormat="1">
      <c r="A128" s="153"/>
      <c r="C128" s="135"/>
      <c r="D128" s="155"/>
      <c r="E128" s="135"/>
      <c r="F128" s="156"/>
    </row>
    <row r="129" spans="1:6" s="400" customFormat="1">
      <c r="A129" s="153"/>
      <c r="C129" s="135"/>
      <c r="D129" s="155"/>
      <c r="E129" s="135"/>
      <c r="F129" s="156"/>
    </row>
    <row r="130" spans="1:6" s="400" customFormat="1">
      <c r="A130" s="153"/>
      <c r="C130" s="135"/>
      <c r="D130" s="155"/>
      <c r="E130" s="135"/>
      <c r="F130" s="156"/>
    </row>
    <row r="131" spans="1:6" s="400" customFormat="1">
      <c r="A131" s="153"/>
      <c r="C131" s="135"/>
      <c r="D131" s="155"/>
      <c r="E131" s="135"/>
      <c r="F131" s="156"/>
    </row>
    <row r="132" spans="1:6" s="400" customFormat="1">
      <c r="A132" s="153"/>
      <c r="C132" s="135"/>
      <c r="D132" s="155"/>
      <c r="E132" s="135"/>
      <c r="F132" s="156"/>
    </row>
    <row r="133" spans="1:6" s="400" customFormat="1">
      <c r="A133" s="153"/>
      <c r="C133" s="135"/>
      <c r="D133" s="155"/>
      <c r="E133" s="135"/>
      <c r="F133" s="156"/>
    </row>
    <row r="134" spans="1:6" s="400" customFormat="1">
      <c r="A134" s="153"/>
      <c r="C134" s="135"/>
      <c r="D134" s="155"/>
      <c r="E134" s="135"/>
      <c r="F134" s="156"/>
    </row>
    <row r="135" spans="1:6" s="400" customFormat="1">
      <c r="A135" s="153"/>
      <c r="C135" s="135"/>
      <c r="D135" s="155"/>
      <c r="E135" s="135"/>
      <c r="F135" s="156"/>
    </row>
    <row r="136" spans="1:6" s="400" customFormat="1">
      <c r="A136" s="153"/>
      <c r="C136" s="135"/>
      <c r="D136" s="155"/>
      <c r="E136" s="135"/>
      <c r="F136" s="156"/>
    </row>
    <row r="137" spans="1:6" s="400" customFormat="1">
      <c r="A137" s="153"/>
      <c r="C137" s="135"/>
      <c r="D137" s="155"/>
      <c r="E137" s="135"/>
      <c r="F137" s="156"/>
    </row>
    <row r="138" spans="1:6" s="400" customFormat="1">
      <c r="A138" s="153"/>
      <c r="C138" s="135"/>
      <c r="D138" s="155"/>
      <c r="E138" s="135"/>
      <c r="F138" s="156"/>
    </row>
    <row r="139" spans="1:6" s="400" customFormat="1">
      <c r="A139" s="153"/>
      <c r="C139" s="135"/>
      <c r="D139" s="155"/>
      <c r="E139" s="135"/>
      <c r="F139" s="156"/>
    </row>
    <row r="140" spans="1:6" s="400" customFormat="1">
      <c r="A140" s="153"/>
      <c r="C140" s="135"/>
      <c r="D140" s="155"/>
      <c r="E140" s="135"/>
      <c r="F140" s="156"/>
    </row>
    <row r="141" spans="1:6" s="400" customFormat="1">
      <c r="A141" s="153"/>
      <c r="C141" s="135"/>
      <c r="D141" s="155"/>
      <c r="E141" s="135"/>
      <c r="F141" s="156"/>
    </row>
    <row r="142" spans="1:6" s="400" customFormat="1">
      <c r="A142" s="153"/>
      <c r="C142" s="135"/>
      <c r="D142" s="155"/>
      <c r="E142" s="135"/>
      <c r="F142" s="156"/>
    </row>
    <row r="143" spans="1:6" s="400" customFormat="1">
      <c r="A143" s="153"/>
      <c r="C143" s="135"/>
      <c r="D143" s="155"/>
      <c r="E143" s="135"/>
      <c r="F143" s="156"/>
    </row>
    <row r="144" spans="1:6" s="400" customFormat="1">
      <c r="A144" s="153"/>
      <c r="C144" s="135"/>
      <c r="D144" s="155"/>
      <c r="E144" s="135"/>
      <c r="F144" s="156"/>
    </row>
    <row r="145" spans="1:6" s="400" customFormat="1">
      <c r="A145" s="153"/>
      <c r="C145" s="135"/>
      <c r="D145" s="155"/>
      <c r="E145" s="135"/>
      <c r="F145" s="156"/>
    </row>
    <row r="146" spans="1:6" s="400" customFormat="1">
      <c r="A146" s="153"/>
      <c r="C146" s="135"/>
      <c r="D146" s="155"/>
      <c r="E146" s="135"/>
      <c r="F146" s="156"/>
    </row>
    <row r="147" spans="1:6" s="400" customFormat="1">
      <c r="A147" s="153"/>
      <c r="C147" s="135"/>
      <c r="D147" s="155"/>
      <c r="E147" s="135"/>
      <c r="F147" s="156"/>
    </row>
    <row r="148" spans="1:6" s="400" customFormat="1">
      <c r="A148" s="153"/>
      <c r="C148" s="135"/>
      <c r="D148" s="155"/>
      <c r="E148" s="135"/>
      <c r="F148" s="156"/>
    </row>
    <row r="149" spans="1:6" s="400" customFormat="1">
      <c r="A149" s="153"/>
      <c r="C149" s="135"/>
      <c r="D149" s="155"/>
      <c r="E149" s="135"/>
      <c r="F149" s="156"/>
    </row>
    <row r="150" spans="1:6" s="400" customFormat="1">
      <c r="A150" s="153"/>
      <c r="C150" s="135"/>
      <c r="D150" s="155"/>
      <c r="E150" s="135"/>
      <c r="F150" s="156"/>
    </row>
    <row r="151" spans="1:6" s="400" customFormat="1">
      <c r="A151" s="153"/>
      <c r="C151" s="135"/>
      <c r="D151" s="155"/>
      <c r="E151" s="135"/>
      <c r="F151" s="156"/>
    </row>
    <row r="152" spans="1:6" s="400" customFormat="1">
      <c r="A152" s="153"/>
      <c r="C152" s="135"/>
      <c r="D152" s="155"/>
      <c r="E152" s="135"/>
      <c r="F152" s="156"/>
    </row>
    <row r="153" spans="1:6" s="400" customFormat="1">
      <c r="A153" s="153"/>
      <c r="C153" s="135"/>
      <c r="D153" s="155"/>
      <c r="E153" s="135"/>
      <c r="F153" s="156"/>
    </row>
    <row r="154" spans="1:6" s="400" customFormat="1">
      <c r="A154" s="153"/>
      <c r="C154" s="135"/>
      <c r="D154" s="155"/>
      <c r="E154" s="135"/>
      <c r="F154" s="156"/>
    </row>
    <row r="155" spans="1:6" s="400" customFormat="1">
      <c r="A155" s="153"/>
      <c r="C155" s="135"/>
      <c r="D155" s="155"/>
      <c r="E155" s="135"/>
      <c r="F155" s="156"/>
    </row>
    <row r="156" spans="1:6" s="400" customFormat="1">
      <c r="A156" s="153"/>
      <c r="C156" s="135"/>
      <c r="D156" s="155"/>
      <c r="E156" s="135"/>
      <c r="F156" s="156"/>
    </row>
    <row r="157" spans="1:6" s="400" customFormat="1">
      <c r="A157" s="153"/>
      <c r="C157" s="135"/>
      <c r="D157" s="155"/>
      <c r="E157" s="135"/>
      <c r="F157" s="156"/>
    </row>
    <row r="158" spans="1:6" s="400" customFormat="1">
      <c r="A158" s="153"/>
      <c r="C158" s="135"/>
      <c r="D158" s="155"/>
      <c r="E158" s="135"/>
      <c r="F158" s="156"/>
    </row>
    <row r="159" spans="1:6" s="400" customFormat="1">
      <c r="A159" s="153"/>
      <c r="C159" s="135"/>
      <c r="D159" s="155"/>
      <c r="E159" s="135"/>
      <c r="F159" s="156"/>
    </row>
    <row r="160" spans="1:6" s="400" customFormat="1">
      <c r="A160" s="153"/>
      <c r="C160" s="135"/>
      <c r="D160" s="155"/>
      <c r="E160" s="135"/>
      <c r="F160" s="156"/>
    </row>
    <row r="161" spans="1:6" s="400" customFormat="1">
      <c r="A161" s="153"/>
      <c r="C161" s="135"/>
      <c r="D161" s="155"/>
      <c r="E161" s="135"/>
      <c r="F161" s="156"/>
    </row>
    <row r="162" spans="1:6" s="400" customFormat="1">
      <c r="A162" s="153"/>
      <c r="C162" s="135"/>
      <c r="D162" s="155"/>
      <c r="E162" s="135"/>
      <c r="F162" s="156"/>
    </row>
    <row r="163" spans="1:6" s="400" customFormat="1">
      <c r="A163" s="153"/>
      <c r="C163" s="135"/>
      <c r="D163" s="155"/>
      <c r="E163" s="135"/>
      <c r="F163" s="156"/>
    </row>
    <row r="164" spans="1:6" s="400" customFormat="1">
      <c r="A164" s="153"/>
      <c r="C164" s="135"/>
      <c r="D164" s="155"/>
      <c r="E164" s="135"/>
      <c r="F164" s="156"/>
    </row>
    <row r="165" spans="1:6" s="400" customFormat="1">
      <c r="A165" s="153"/>
      <c r="C165" s="135"/>
      <c r="D165" s="155"/>
      <c r="E165" s="135"/>
      <c r="F165" s="156"/>
    </row>
    <row r="166" spans="1:6" s="400" customFormat="1">
      <c r="A166" s="153"/>
      <c r="C166" s="135"/>
      <c r="D166" s="155"/>
      <c r="E166" s="135"/>
      <c r="F166" s="156"/>
    </row>
    <row r="167" spans="1:6" s="400" customFormat="1">
      <c r="A167" s="153"/>
      <c r="C167" s="135"/>
      <c r="D167" s="155"/>
      <c r="E167" s="135"/>
      <c r="F167" s="156"/>
    </row>
    <row r="168" spans="1:6" s="400" customFormat="1">
      <c r="A168" s="153"/>
      <c r="C168" s="135"/>
      <c r="D168" s="155"/>
      <c r="E168" s="135"/>
      <c r="F168" s="156"/>
    </row>
    <row r="169" spans="1:6" s="400" customFormat="1">
      <c r="A169" s="153"/>
      <c r="C169" s="135"/>
      <c r="D169" s="155"/>
      <c r="E169" s="135"/>
      <c r="F169" s="156"/>
    </row>
    <row r="170" spans="1:6" s="400" customFormat="1">
      <c r="A170" s="153"/>
      <c r="C170" s="135"/>
      <c r="D170" s="155"/>
      <c r="E170" s="135"/>
      <c r="F170" s="156"/>
    </row>
    <row r="171" spans="1:6" s="400" customFormat="1">
      <c r="A171" s="153"/>
      <c r="C171" s="135"/>
      <c r="D171" s="155"/>
      <c r="E171" s="135"/>
      <c r="F171" s="156"/>
    </row>
    <row r="172" spans="1:6" s="400" customFormat="1">
      <c r="A172" s="153"/>
      <c r="C172" s="135"/>
      <c r="D172" s="155"/>
      <c r="E172" s="135"/>
      <c r="F172" s="156"/>
    </row>
    <row r="173" spans="1:6" s="400" customFormat="1">
      <c r="A173" s="153"/>
      <c r="C173" s="135"/>
      <c r="D173" s="155"/>
      <c r="E173" s="135"/>
      <c r="F173" s="156"/>
    </row>
    <row r="174" spans="1:6" s="400" customFormat="1">
      <c r="A174" s="153"/>
      <c r="C174" s="135"/>
      <c r="D174" s="155"/>
      <c r="E174" s="135"/>
      <c r="F174" s="156"/>
    </row>
    <row r="175" spans="1:6" s="400" customFormat="1">
      <c r="A175" s="153"/>
      <c r="C175" s="135"/>
      <c r="D175" s="155"/>
      <c r="E175" s="135"/>
      <c r="F175" s="156"/>
    </row>
    <row r="176" spans="1:6" s="400" customFormat="1">
      <c r="A176" s="153"/>
      <c r="C176" s="135"/>
      <c r="D176" s="155"/>
      <c r="E176" s="135"/>
      <c r="F176" s="156"/>
    </row>
    <row r="177" spans="1:6" s="400" customFormat="1">
      <c r="A177" s="153"/>
      <c r="C177" s="135"/>
      <c r="D177" s="155"/>
      <c r="E177" s="135"/>
      <c r="F177" s="156"/>
    </row>
    <row r="178" spans="1:6" s="400" customFormat="1">
      <c r="A178" s="153"/>
      <c r="C178" s="135"/>
      <c r="D178" s="155"/>
      <c r="E178" s="135"/>
      <c r="F178" s="156"/>
    </row>
    <row r="179" spans="1:6" s="400" customFormat="1">
      <c r="A179" s="153"/>
      <c r="C179" s="135"/>
      <c r="D179" s="155"/>
      <c r="E179" s="135"/>
      <c r="F179" s="156"/>
    </row>
    <row r="180" spans="1:6" s="400" customFormat="1">
      <c r="A180" s="153"/>
      <c r="C180" s="135"/>
      <c r="D180" s="155"/>
      <c r="E180" s="135"/>
      <c r="F180" s="156"/>
    </row>
    <row r="181" spans="1:6" s="400" customFormat="1">
      <c r="A181" s="153"/>
      <c r="C181" s="135"/>
      <c r="D181" s="155"/>
      <c r="E181" s="135"/>
      <c r="F181" s="156"/>
    </row>
    <row r="182" spans="1:6" s="400" customFormat="1">
      <c r="A182" s="153"/>
      <c r="C182" s="135"/>
      <c r="D182" s="155"/>
      <c r="E182" s="135"/>
      <c r="F182" s="156"/>
    </row>
    <row r="183" spans="1:6" s="400" customFormat="1">
      <c r="A183" s="153"/>
      <c r="C183" s="135"/>
      <c r="D183" s="155"/>
      <c r="E183" s="135"/>
      <c r="F183" s="156"/>
    </row>
    <row r="184" spans="1:6" s="400" customFormat="1">
      <c r="A184" s="153"/>
      <c r="C184" s="135"/>
      <c r="D184" s="155"/>
      <c r="E184" s="135"/>
      <c r="F184" s="156"/>
    </row>
    <row r="185" spans="1:6" s="400" customFormat="1">
      <c r="A185" s="153"/>
      <c r="C185" s="135"/>
      <c r="D185" s="155"/>
      <c r="E185" s="135"/>
      <c r="F185" s="156"/>
    </row>
    <row r="186" spans="1:6" s="400" customFormat="1">
      <c r="A186" s="153"/>
      <c r="C186" s="135"/>
      <c r="D186" s="155"/>
      <c r="E186" s="135"/>
      <c r="F186" s="156"/>
    </row>
    <row r="187" spans="1:6" s="400" customFormat="1">
      <c r="A187" s="153"/>
      <c r="C187" s="135"/>
      <c r="D187" s="155"/>
      <c r="E187" s="135"/>
      <c r="F187" s="156"/>
    </row>
    <row r="188" spans="1:6" s="400" customFormat="1">
      <c r="A188" s="153"/>
      <c r="C188" s="135"/>
      <c r="D188" s="155"/>
      <c r="E188" s="135"/>
      <c r="F188" s="156"/>
    </row>
    <row r="189" spans="1:6" s="400" customFormat="1">
      <c r="A189" s="153"/>
      <c r="C189" s="135"/>
      <c r="D189" s="155"/>
      <c r="E189" s="135"/>
      <c r="F189" s="156"/>
    </row>
    <row r="190" spans="1:6" s="400" customFormat="1">
      <c r="A190" s="153"/>
      <c r="C190" s="135"/>
      <c r="D190" s="155"/>
      <c r="E190" s="135"/>
      <c r="F190" s="156"/>
    </row>
    <row r="191" spans="1:6" s="400" customFormat="1">
      <c r="A191" s="153"/>
      <c r="C191" s="135"/>
      <c r="D191" s="155"/>
      <c r="E191" s="135"/>
      <c r="F191" s="156"/>
    </row>
    <row r="192" spans="1:6" s="400" customFormat="1">
      <c r="A192" s="153"/>
      <c r="C192" s="135"/>
      <c r="D192" s="155"/>
      <c r="E192" s="135"/>
      <c r="F192" s="156"/>
    </row>
    <row r="193" spans="1:6" s="400" customFormat="1">
      <c r="A193" s="153"/>
      <c r="C193" s="135"/>
      <c r="D193" s="155"/>
      <c r="E193" s="135"/>
      <c r="F193" s="156"/>
    </row>
    <row r="194" spans="1:6" s="400" customFormat="1">
      <c r="A194" s="153"/>
      <c r="C194" s="135"/>
      <c r="D194" s="155"/>
      <c r="E194" s="135"/>
      <c r="F194" s="156"/>
    </row>
    <row r="195" spans="1:6" s="400" customFormat="1">
      <c r="A195" s="153"/>
      <c r="C195" s="135"/>
      <c r="D195" s="155"/>
      <c r="E195" s="135"/>
      <c r="F195" s="156"/>
    </row>
    <row r="196" spans="1:6" s="400" customFormat="1">
      <c r="A196" s="153"/>
      <c r="C196" s="135"/>
      <c r="D196" s="155"/>
      <c r="E196" s="135"/>
      <c r="F196" s="156"/>
    </row>
    <row r="197" spans="1:6" s="400" customFormat="1">
      <c r="A197" s="153"/>
      <c r="C197" s="135"/>
      <c r="D197" s="155"/>
      <c r="E197" s="135"/>
      <c r="F197" s="156"/>
    </row>
    <row r="198" spans="1:6" s="400" customFormat="1">
      <c r="A198" s="153"/>
      <c r="C198" s="135"/>
      <c r="D198" s="155"/>
      <c r="E198" s="135"/>
      <c r="F198" s="156"/>
    </row>
    <row r="199" spans="1:6" s="400" customFormat="1">
      <c r="A199" s="153"/>
      <c r="C199" s="135"/>
      <c r="D199" s="155"/>
      <c r="E199" s="135"/>
      <c r="F199" s="156"/>
    </row>
    <row r="200" spans="1:6" s="400" customFormat="1">
      <c r="A200" s="153"/>
      <c r="C200" s="135"/>
      <c r="D200" s="155"/>
      <c r="E200" s="135"/>
      <c r="F200" s="156"/>
    </row>
    <row r="201" spans="1:6" s="400" customFormat="1">
      <c r="A201" s="153"/>
      <c r="C201" s="135"/>
      <c r="D201" s="155"/>
      <c r="E201" s="135"/>
      <c r="F201" s="156"/>
    </row>
    <row r="202" spans="1:6" s="400" customFormat="1">
      <c r="A202" s="153"/>
      <c r="C202" s="135"/>
      <c r="D202" s="155"/>
      <c r="E202" s="135"/>
      <c r="F202" s="156"/>
    </row>
    <row r="203" spans="1:6" s="400" customFormat="1">
      <c r="A203" s="153"/>
      <c r="C203" s="135"/>
      <c r="D203" s="155"/>
      <c r="E203" s="135"/>
      <c r="F203" s="156"/>
    </row>
    <row r="204" spans="1:6" s="400" customFormat="1">
      <c r="A204" s="153"/>
      <c r="C204" s="135"/>
      <c r="D204" s="155"/>
      <c r="E204" s="135"/>
      <c r="F204" s="156"/>
    </row>
    <row r="205" spans="1:6" s="400" customFormat="1">
      <c r="A205" s="153"/>
      <c r="C205" s="135"/>
      <c r="D205" s="155"/>
      <c r="E205" s="135"/>
      <c r="F205" s="156"/>
    </row>
    <row r="206" spans="1:6" s="400" customFormat="1">
      <c r="A206" s="153"/>
      <c r="C206" s="135"/>
      <c r="D206" s="155"/>
      <c r="E206" s="135"/>
      <c r="F206" s="156"/>
    </row>
    <row r="207" spans="1:6" s="400" customFormat="1">
      <c r="A207" s="153"/>
      <c r="C207" s="135"/>
      <c r="D207" s="155"/>
      <c r="E207" s="135"/>
      <c r="F207" s="156"/>
    </row>
    <row r="208" spans="1:6" s="400" customFormat="1">
      <c r="A208" s="153"/>
      <c r="C208" s="135"/>
      <c r="D208" s="155"/>
      <c r="E208" s="135"/>
      <c r="F208" s="156"/>
    </row>
    <row r="209" spans="1:6" s="400" customFormat="1">
      <c r="A209" s="153"/>
      <c r="C209" s="135"/>
      <c r="D209" s="155"/>
      <c r="E209" s="135"/>
      <c r="F209" s="156"/>
    </row>
    <row r="210" spans="1:6" s="400" customFormat="1">
      <c r="A210" s="153"/>
      <c r="C210" s="135"/>
      <c r="D210" s="155"/>
      <c r="E210" s="135"/>
      <c r="F210" s="156"/>
    </row>
    <row r="211" spans="1:6" s="400" customFormat="1">
      <c r="A211" s="153"/>
      <c r="C211" s="135"/>
      <c r="D211" s="155"/>
      <c r="E211" s="135"/>
      <c r="F211" s="156"/>
    </row>
    <row r="212" spans="1:6" s="400" customFormat="1">
      <c r="A212" s="153"/>
      <c r="C212" s="135"/>
      <c r="D212" s="155"/>
      <c r="E212" s="135"/>
      <c r="F212" s="156"/>
    </row>
    <row r="213" spans="1:6" s="400" customFormat="1">
      <c r="A213" s="153"/>
      <c r="C213" s="135"/>
      <c r="D213" s="155"/>
      <c r="E213" s="135"/>
      <c r="F213" s="156"/>
    </row>
    <row r="214" spans="1:6" s="400" customFormat="1">
      <c r="A214" s="153"/>
      <c r="C214" s="135"/>
      <c r="D214" s="155"/>
      <c r="E214" s="135"/>
      <c r="F214" s="156"/>
    </row>
    <row r="215" spans="1:6" s="400" customFormat="1">
      <c r="A215" s="153"/>
      <c r="C215" s="135"/>
      <c r="D215" s="155"/>
      <c r="E215" s="135"/>
      <c r="F215" s="156"/>
    </row>
    <row r="216" spans="1:6" s="400" customFormat="1">
      <c r="A216" s="153"/>
      <c r="C216" s="135"/>
      <c r="D216" s="155"/>
      <c r="E216" s="135"/>
      <c r="F216" s="156"/>
    </row>
    <row r="217" spans="1:6" s="400" customFormat="1">
      <c r="A217" s="153"/>
      <c r="C217" s="135"/>
      <c r="D217" s="155"/>
      <c r="E217" s="135"/>
      <c r="F217" s="156"/>
    </row>
    <row r="218" spans="1:6" s="400" customFormat="1">
      <c r="A218" s="153"/>
      <c r="C218" s="135"/>
      <c r="D218" s="155"/>
      <c r="E218" s="135"/>
      <c r="F218" s="156"/>
    </row>
    <row r="219" spans="1:6" s="400" customFormat="1">
      <c r="A219" s="153"/>
      <c r="C219" s="135"/>
      <c r="D219" s="155"/>
      <c r="E219" s="135"/>
      <c r="F219" s="156"/>
    </row>
    <row r="220" spans="1:6" s="400" customFormat="1">
      <c r="A220" s="153"/>
      <c r="C220" s="135"/>
      <c r="D220" s="155"/>
      <c r="E220" s="135"/>
      <c r="F220" s="156"/>
    </row>
    <row r="221" spans="1:6" s="400" customFormat="1">
      <c r="A221" s="153"/>
      <c r="C221" s="135"/>
      <c r="D221" s="155"/>
      <c r="E221" s="135"/>
      <c r="F221" s="156"/>
    </row>
    <row r="222" spans="1:6" s="400" customFormat="1">
      <c r="A222" s="153"/>
      <c r="C222" s="135"/>
      <c r="D222" s="155"/>
      <c r="E222" s="135"/>
      <c r="F222" s="156"/>
    </row>
    <row r="223" spans="1:6" s="400" customFormat="1">
      <c r="A223" s="153"/>
      <c r="C223" s="135"/>
      <c r="D223" s="155"/>
      <c r="E223" s="135"/>
      <c r="F223" s="156"/>
    </row>
    <row r="224" spans="1:6" s="400" customFormat="1">
      <c r="A224" s="153"/>
      <c r="C224" s="135"/>
      <c r="D224" s="155"/>
      <c r="E224" s="135"/>
      <c r="F224" s="156"/>
    </row>
    <row r="225" spans="1:6">
      <c r="F225" s="156"/>
    </row>
    <row r="226" spans="1:6">
      <c r="F226" s="156"/>
    </row>
    <row r="227" spans="1:6">
      <c r="F227" s="156"/>
    </row>
    <row r="228" spans="1:6">
      <c r="A228" s="138"/>
      <c r="C228" s="138"/>
      <c r="D228" s="450"/>
      <c r="E228" s="451"/>
      <c r="F228" s="156"/>
    </row>
    <row r="229" spans="1:6">
      <c r="A229" s="138"/>
      <c r="C229" s="138"/>
      <c r="D229" s="450"/>
      <c r="E229" s="451"/>
      <c r="F229" s="156"/>
    </row>
    <row r="230" spans="1:6">
      <c r="A230" s="138"/>
      <c r="C230" s="138"/>
      <c r="D230" s="450"/>
      <c r="E230" s="451"/>
      <c r="F230" s="156"/>
    </row>
    <row r="231" spans="1:6">
      <c r="A231" s="138"/>
      <c r="C231" s="138"/>
      <c r="D231" s="450"/>
      <c r="E231" s="451"/>
      <c r="F231" s="156"/>
    </row>
    <row r="232" spans="1:6">
      <c r="A232" s="138"/>
      <c r="C232" s="138"/>
      <c r="D232" s="450"/>
      <c r="E232" s="451"/>
      <c r="F232" s="156"/>
    </row>
    <row r="233" spans="1:6">
      <c r="A233" s="138"/>
      <c r="C233" s="138"/>
      <c r="D233" s="450"/>
      <c r="E233" s="451"/>
      <c r="F233" s="156"/>
    </row>
    <row r="234" spans="1:6">
      <c r="A234" s="138"/>
      <c r="C234" s="138"/>
      <c r="D234" s="450"/>
      <c r="E234" s="451"/>
      <c r="F234" s="156"/>
    </row>
    <row r="235" spans="1:6">
      <c r="A235" s="138"/>
      <c r="C235" s="138"/>
      <c r="D235" s="450"/>
      <c r="E235" s="451"/>
      <c r="F235" s="156"/>
    </row>
    <row r="236" spans="1:6">
      <c r="A236" s="138"/>
      <c r="C236" s="138"/>
      <c r="D236" s="450"/>
      <c r="E236" s="451"/>
      <c r="F236" s="156"/>
    </row>
    <row r="237" spans="1:6">
      <c r="A237" s="138"/>
      <c r="C237" s="138"/>
      <c r="D237" s="450"/>
      <c r="E237" s="451"/>
      <c r="F237" s="156"/>
    </row>
    <row r="238" spans="1:6">
      <c r="A238" s="138"/>
      <c r="C238" s="138"/>
      <c r="D238" s="450"/>
      <c r="E238" s="451"/>
      <c r="F238" s="156"/>
    </row>
    <row r="239" spans="1:6">
      <c r="A239" s="138"/>
      <c r="C239" s="138"/>
      <c r="D239" s="450"/>
      <c r="E239" s="451"/>
      <c r="F239" s="156"/>
    </row>
    <row r="240" spans="1:6">
      <c r="A240" s="138"/>
      <c r="C240" s="138"/>
      <c r="D240" s="450"/>
      <c r="E240" s="451"/>
      <c r="F240" s="156"/>
    </row>
    <row r="241" spans="1:6">
      <c r="A241" s="138"/>
      <c r="C241" s="138"/>
      <c r="D241" s="450"/>
      <c r="E241" s="451"/>
      <c r="F241" s="156"/>
    </row>
    <row r="242" spans="1:6">
      <c r="A242" s="138"/>
      <c r="C242" s="138"/>
      <c r="D242" s="450"/>
      <c r="E242" s="451"/>
      <c r="F242" s="156"/>
    </row>
    <row r="243" spans="1:6">
      <c r="A243" s="138"/>
      <c r="C243" s="138"/>
      <c r="D243" s="450"/>
      <c r="E243" s="451"/>
      <c r="F243" s="156"/>
    </row>
    <row r="244" spans="1:6">
      <c r="A244" s="138"/>
      <c r="C244" s="138"/>
      <c r="D244" s="450"/>
      <c r="E244" s="451"/>
      <c r="F244" s="156"/>
    </row>
    <row r="245" spans="1:6">
      <c r="A245" s="138"/>
      <c r="C245" s="138"/>
      <c r="D245" s="450"/>
      <c r="E245" s="451"/>
      <c r="F245" s="156"/>
    </row>
    <row r="246" spans="1:6">
      <c r="A246" s="138"/>
      <c r="C246" s="138"/>
      <c r="D246" s="450"/>
      <c r="E246" s="451"/>
      <c r="F246" s="156"/>
    </row>
    <row r="247" spans="1:6">
      <c r="A247" s="138"/>
      <c r="C247" s="138"/>
      <c r="D247" s="450"/>
      <c r="E247" s="451"/>
      <c r="F247" s="156"/>
    </row>
    <row r="248" spans="1:6">
      <c r="A248" s="138"/>
      <c r="C248" s="138"/>
      <c r="D248" s="450"/>
      <c r="E248" s="451"/>
      <c r="F248" s="156"/>
    </row>
    <row r="249" spans="1:6">
      <c r="A249" s="138"/>
      <c r="C249" s="138"/>
      <c r="D249" s="450"/>
      <c r="E249" s="451"/>
      <c r="F249" s="156"/>
    </row>
    <row r="250" spans="1:6">
      <c r="A250" s="138"/>
      <c r="C250" s="138"/>
      <c r="D250" s="450"/>
      <c r="E250" s="451"/>
      <c r="F250" s="156"/>
    </row>
    <row r="251" spans="1:6">
      <c r="A251" s="138"/>
      <c r="C251" s="138"/>
      <c r="D251" s="450"/>
      <c r="E251" s="451"/>
      <c r="F251" s="156"/>
    </row>
    <row r="252" spans="1:6">
      <c r="A252" s="138"/>
      <c r="C252" s="138"/>
      <c r="D252" s="450"/>
      <c r="E252" s="451"/>
      <c r="F252" s="156"/>
    </row>
    <row r="253" spans="1:6">
      <c r="A253" s="138"/>
      <c r="C253" s="138"/>
      <c r="D253" s="450"/>
      <c r="E253" s="451"/>
      <c r="F253" s="156"/>
    </row>
    <row r="254" spans="1:6">
      <c r="A254" s="138"/>
      <c r="C254" s="138"/>
      <c r="D254" s="450"/>
      <c r="E254" s="451"/>
      <c r="F254" s="156"/>
    </row>
    <row r="255" spans="1:6">
      <c r="A255" s="138"/>
      <c r="C255" s="138"/>
      <c r="D255" s="450"/>
      <c r="E255" s="451"/>
      <c r="F255" s="156"/>
    </row>
    <row r="256" spans="1:6">
      <c r="A256" s="138"/>
      <c r="C256" s="138"/>
      <c r="D256" s="450"/>
      <c r="E256" s="451"/>
      <c r="F256" s="156"/>
    </row>
    <row r="257" spans="1:6">
      <c r="A257" s="138"/>
      <c r="C257" s="138"/>
      <c r="D257" s="450"/>
      <c r="E257" s="451"/>
      <c r="F257" s="156"/>
    </row>
    <row r="258" spans="1:6">
      <c r="A258" s="138"/>
      <c r="C258" s="138"/>
      <c r="D258" s="450"/>
      <c r="E258" s="451"/>
      <c r="F258" s="156"/>
    </row>
    <row r="259" spans="1:6">
      <c r="A259" s="138"/>
      <c r="C259" s="138"/>
      <c r="D259" s="450"/>
      <c r="E259" s="451"/>
      <c r="F259" s="156"/>
    </row>
    <row r="260" spans="1:6">
      <c r="A260" s="138"/>
      <c r="C260" s="138"/>
      <c r="D260" s="450"/>
      <c r="E260" s="451"/>
      <c r="F260" s="156"/>
    </row>
    <row r="261" spans="1:6">
      <c r="A261" s="138"/>
      <c r="C261" s="138"/>
      <c r="D261" s="450"/>
      <c r="E261" s="451"/>
      <c r="F261" s="156"/>
    </row>
    <row r="262" spans="1:6">
      <c r="A262" s="138"/>
      <c r="C262" s="138"/>
      <c r="D262" s="450"/>
      <c r="E262" s="451"/>
      <c r="F262" s="156"/>
    </row>
    <row r="263" spans="1:6">
      <c r="A263" s="138"/>
      <c r="C263" s="138"/>
      <c r="D263" s="450"/>
      <c r="E263" s="451"/>
      <c r="F263" s="156"/>
    </row>
    <row r="264" spans="1:6">
      <c r="A264" s="138"/>
      <c r="C264" s="138"/>
      <c r="D264" s="450"/>
      <c r="E264" s="451"/>
      <c r="F264" s="156"/>
    </row>
    <row r="265" spans="1:6">
      <c r="A265" s="138"/>
      <c r="C265" s="138"/>
      <c r="D265" s="450"/>
      <c r="E265" s="451"/>
      <c r="F265" s="156"/>
    </row>
    <row r="266" spans="1:6">
      <c r="A266" s="138"/>
      <c r="C266" s="138"/>
      <c r="D266" s="450"/>
      <c r="E266" s="451"/>
      <c r="F266" s="156"/>
    </row>
    <row r="267" spans="1:6">
      <c r="A267" s="138"/>
      <c r="C267" s="138"/>
      <c r="D267" s="450"/>
      <c r="E267" s="451"/>
      <c r="F267" s="156"/>
    </row>
    <row r="268" spans="1:6">
      <c r="A268" s="138"/>
      <c r="C268" s="138"/>
      <c r="D268" s="450"/>
      <c r="E268" s="451"/>
      <c r="F268" s="156"/>
    </row>
    <row r="269" spans="1:6">
      <c r="A269" s="138"/>
      <c r="C269" s="138"/>
      <c r="D269" s="450"/>
      <c r="E269" s="451"/>
      <c r="F269" s="156"/>
    </row>
    <row r="270" spans="1:6">
      <c r="A270" s="138"/>
      <c r="C270" s="138"/>
      <c r="D270" s="450"/>
      <c r="E270" s="451"/>
      <c r="F270" s="156"/>
    </row>
    <row r="271" spans="1:6">
      <c r="A271" s="138"/>
      <c r="C271" s="138"/>
      <c r="D271" s="450"/>
      <c r="E271" s="451"/>
      <c r="F271" s="156"/>
    </row>
    <row r="272" spans="1:6">
      <c r="A272" s="138"/>
      <c r="C272" s="138"/>
      <c r="D272" s="450"/>
      <c r="E272" s="451"/>
      <c r="F272" s="156"/>
    </row>
    <row r="273" spans="1:6">
      <c r="A273" s="138"/>
      <c r="C273" s="138"/>
      <c r="D273" s="450"/>
      <c r="E273" s="451"/>
      <c r="F273" s="156"/>
    </row>
    <row r="274" spans="1:6">
      <c r="A274" s="138"/>
      <c r="C274" s="138"/>
      <c r="D274" s="450"/>
      <c r="E274" s="451"/>
      <c r="F274" s="156"/>
    </row>
    <row r="275" spans="1:6">
      <c r="A275" s="138"/>
      <c r="C275" s="138"/>
      <c r="D275" s="450"/>
      <c r="E275" s="451"/>
      <c r="F275" s="156"/>
    </row>
    <row r="276" spans="1:6">
      <c r="A276" s="138"/>
      <c r="C276" s="138"/>
      <c r="D276" s="450"/>
      <c r="E276" s="451"/>
      <c r="F276" s="156"/>
    </row>
    <row r="277" spans="1:6">
      <c r="A277" s="138"/>
      <c r="C277" s="138"/>
      <c r="D277" s="450"/>
      <c r="E277" s="451"/>
      <c r="F277" s="156"/>
    </row>
    <row r="278" spans="1:6">
      <c r="A278" s="138"/>
      <c r="C278" s="138"/>
      <c r="D278" s="450"/>
      <c r="E278" s="451"/>
      <c r="F278" s="156"/>
    </row>
    <row r="279" spans="1:6">
      <c r="A279" s="138"/>
      <c r="C279" s="138"/>
      <c r="D279" s="450"/>
      <c r="E279" s="451"/>
      <c r="F279" s="156"/>
    </row>
    <row r="280" spans="1:6">
      <c r="A280" s="138"/>
      <c r="C280" s="138"/>
      <c r="D280" s="450"/>
      <c r="E280" s="451"/>
      <c r="F280" s="156"/>
    </row>
    <row r="281" spans="1:6">
      <c r="A281" s="138"/>
      <c r="C281" s="138"/>
      <c r="D281" s="450"/>
      <c r="E281" s="451"/>
      <c r="F281" s="156"/>
    </row>
    <row r="282" spans="1:6">
      <c r="A282" s="138"/>
      <c r="C282" s="138"/>
      <c r="D282" s="450"/>
      <c r="E282" s="451"/>
      <c r="F282" s="156"/>
    </row>
    <row r="283" spans="1:6">
      <c r="A283" s="138"/>
      <c r="C283" s="138"/>
      <c r="D283" s="450"/>
      <c r="E283" s="451"/>
      <c r="F283" s="156"/>
    </row>
    <row r="284" spans="1:6">
      <c r="A284" s="138"/>
      <c r="C284" s="138"/>
      <c r="D284" s="450"/>
      <c r="E284" s="451"/>
      <c r="F284" s="156"/>
    </row>
    <row r="285" spans="1:6">
      <c r="A285" s="138"/>
      <c r="C285" s="138"/>
      <c r="D285" s="450"/>
      <c r="E285" s="451"/>
      <c r="F285" s="156"/>
    </row>
    <row r="286" spans="1:6">
      <c r="A286" s="138"/>
      <c r="C286" s="138"/>
      <c r="D286" s="450"/>
      <c r="E286" s="451"/>
      <c r="F286" s="156"/>
    </row>
    <row r="287" spans="1:6">
      <c r="A287" s="138"/>
      <c r="C287" s="138"/>
      <c r="D287" s="450"/>
      <c r="E287" s="451"/>
      <c r="F287" s="156"/>
    </row>
    <row r="288" spans="1:6">
      <c r="A288" s="138"/>
      <c r="C288" s="138"/>
      <c r="D288" s="450"/>
      <c r="E288" s="451"/>
      <c r="F288" s="156"/>
    </row>
    <row r="289" spans="1:6">
      <c r="A289" s="138"/>
      <c r="C289" s="138"/>
      <c r="D289" s="450"/>
      <c r="E289" s="451"/>
      <c r="F289" s="156"/>
    </row>
    <row r="290" spans="1:6">
      <c r="A290" s="138"/>
      <c r="C290" s="138"/>
      <c r="D290" s="450"/>
      <c r="E290" s="451"/>
      <c r="F290" s="156"/>
    </row>
    <row r="291" spans="1:6">
      <c r="A291" s="138"/>
      <c r="C291" s="138"/>
      <c r="D291" s="450"/>
      <c r="E291" s="451"/>
      <c r="F291" s="156"/>
    </row>
    <row r="292" spans="1:6">
      <c r="A292" s="138"/>
      <c r="C292" s="138"/>
      <c r="D292" s="450"/>
      <c r="E292" s="451"/>
      <c r="F292" s="156"/>
    </row>
    <row r="293" spans="1:6">
      <c r="A293" s="138"/>
      <c r="C293" s="138"/>
      <c r="D293" s="450"/>
      <c r="E293" s="451"/>
      <c r="F293" s="156"/>
    </row>
    <row r="294" spans="1:6">
      <c r="A294" s="138"/>
      <c r="C294" s="138"/>
      <c r="D294" s="450"/>
      <c r="E294" s="451"/>
      <c r="F294" s="156"/>
    </row>
    <row r="295" spans="1:6">
      <c r="A295" s="138"/>
      <c r="C295" s="138"/>
      <c r="D295" s="450"/>
      <c r="E295" s="451"/>
      <c r="F295" s="156"/>
    </row>
    <row r="296" spans="1:6">
      <c r="A296" s="138"/>
      <c r="C296" s="138"/>
      <c r="D296" s="450"/>
      <c r="E296" s="451"/>
      <c r="F296" s="156"/>
    </row>
    <row r="297" spans="1:6">
      <c r="A297" s="138"/>
      <c r="C297" s="138"/>
      <c r="D297" s="450"/>
      <c r="E297" s="451"/>
      <c r="F297" s="156"/>
    </row>
    <row r="298" spans="1:6">
      <c r="A298" s="138"/>
      <c r="C298" s="138"/>
      <c r="D298" s="450"/>
      <c r="E298" s="451"/>
      <c r="F298" s="156"/>
    </row>
    <row r="299" spans="1:6">
      <c r="A299" s="138"/>
      <c r="C299" s="138"/>
      <c r="D299" s="450"/>
      <c r="E299" s="451"/>
      <c r="F299" s="156"/>
    </row>
    <row r="300" spans="1:6">
      <c r="A300" s="138"/>
      <c r="C300" s="138"/>
      <c r="D300" s="450"/>
      <c r="E300" s="451"/>
      <c r="F300" s="156"/>
    </row>
    <row r="301" spans="1:6">
      <c r="A301" s="138"/>
      <c r="C301" s="138"/>
      <c r="D301" s="450"/>
      <c r="E301" s="451"/>
      <c r="F301" s="156"/>
    </row>
    <row r="302" spans="1:6">
      <c r="A302" s="138"/>
      <c r="C302" s="138"/>
      <c r="D302" s="450"/>
      <c r="E302" s="451"/>
      <c r="F302" s="156"/>
    </row>
    <row r="303" spans="1:6">
      <c r="A303" s="138"/>
      <c r="C303" s="138"/>
      <c r="D303" s="450"/>
      <c r="E303" s="451"/>
      <c r="F303" s="156"/>
    </row>
    <row r="304" spans="1:6">
      <c r="A304" s="138"/>
      <c r="C304" s="138"/>
      <c r="D304" s="450"/>
      <c r="E304" s="451"/>
      <c r="F304" s="156"/>
    </row>
    <row r="305" spans="1:6">
      <c r="A305" s="138"/>
      <c r="C305" s="138"/>
      <c r="D305" s="450"/>
      <c r="E305" s="451"/>
      <c r="F305" s="156"/>
    </row>
    <row r="306" spans="1:6">
      <c r="A306" s="138"/>
      <c r="C306" s="138"/>
      <c r="D306" s="450"/>
      <c r="E306" s="451"/>
      <c r="F306" s="156"/>
    </row>
    <row r="307" spans="1:6">
      <c r="A307" s="138"/>
      <c r="C307" s="138"/>
      <c r="D307" s="450"/>
      <c r="E307" s="451"/>
      <c r="F307" s="156"/>
    </row>
    <row r="308" spans="1:6">
      <c r="A308" s="138"/>
      <c r="C308" s="138"/>
      <c r="D308" s="450"/>
      <c r="E308" s="451"/>
      <c r="F308" s="156"/>
    </row>
    <row r="309" spans="1:6">
      <c r="A309" s="138"/>
      <c r="C309" s="138"/>
      <c r="D309" s="450"/>
      <c r="E309" s="451"/>
      <c r="F309" s="156"/>
    </row>
    <row r="310" spans="1:6">
      <c r="A310" s="138"/>
      <c r="C310" s="138"/>
      <c r="D310" s="450"/>
      <c r="E310" s="451"/>
      <c r="F310" s="156"/>
    </row>
    <row r="311" spans="1:6">
      <c r="A311" s="138"/>
      <c r="C311" s="138"/>
      <c r="D311" s="450"/>
      <c r="E311" s="451"/>
      <c r="F311" s="156"/>
    </row>
    <row r="312" spans="1:6">
      <c r="A312" s="138"/>
      <c r="C312" s="138"/>
      <c r="D312" s="450"/>
      <c r="E312" s="451"/>
      <c r="F312" s="156"/>
    </row>
    <row r="313" spans="1:6">
      <c r="A313" s="138"/>
      <c r="C313" s="138"/>
      <c r="D313" s="450"/>
      <c r="E313" s="451"/>
      <c r="F313" s="156"/>
    </row>
    <row r="314" spans="1:6">
      <c r="A314" s="138"/>
      <c r="C314" s="138"/>
      <c r="D314" s="450"/>
      <c r="E314" s="451"/>
      <c r="F314" s="156"/>
    </row>
    <row r="315" spans="1:6">
      <c r="A315" s="138"/>
      <c r="C315" s="138"/>
      <c r="D315" s="450"/>
      <c r="E315" s="451"/>
      <c r="F315" s="156"/>
    </row>
    <row r="316" spans="1:6">
      <c r="A316" s="138"/>
      <c r="C316" s="138"/>
      <c r="D316" s="450"/>
      <c r="E316" s="451"/>
      <c r="F316" s="156"/>
    </row>
    <row r="317" spans="1:6">
      <c r="A317" s="138"/>
      <c r="C317" s="138"/>
      <c r="D317" s="450"/>
      <c r="E317" s="451"/>
      <c r="F317" s="156"/>
    </row>
    <row r="318" spans="1:6">
      <c r="A318" s="138"/>
      <c r="C318" s="138"/>
      <c r="D318" s="450"/>
      <c r="E318" s="451"/>
      <c r="F318" s="156"/>
    </row>
    <row r="319" spans="1:6">
      <c r="A319" s="138"/>
      <c r="C319" s="138"/>
      <c r="D319" s="450"/>
      <c r="E319" s="451"/>
      <c r="F319" s="156"/>
    </row>
    <row r="320" spans="1:6">
      <c r="A320" s="138"/>
      <c r="C320" s="138"/>
      <c r="D320" s="450"/>
      <c r="E320" s="451"/>
      <c r="F320" s="156"/>
    </row>
    <row r="321" spans="1:6">
      <c r="A321" s="138"/>
      <c r="C321" s="138"/>
      <c r="D321" s="450"/>
      <c r="E321" s="451"/>
      <c r="F321" s="156"/>
    </row>
    <row r="322" spans="1:6">
      <c r="A322" s="138"/>
      <c r="C322" s="138"/>
      <c r="D322" s="450"/>
      <c r="E322" s="451"/>
      <c r="F322" s="156"/>
    </row>
    <row r="323" spans="1:6">
      <c r="A323" s="138"/>
      <c r="C323" s="138"/>
      <c r="D323" s="450"/>
      <c r="E323" s="451"/>
      <c r="F323" s="156"/>
    </row>
    <row r="324" spans="1:6">
      <c r="A324" s="138"/>
      <c r="C324" s="138"/>
      <c r="D324" s="450"/>
      <c r="E324" s="451"/>
      <c r="F324" s="156"/>
    </row>
    <row r="325" spans="1:6">
      <c r="A325" s="138"/>
      <c r="C325" s="138"/>
      <c r="D325" s="450"/>
      <c r="E325" s="451"/>
      <c r="F325" s="156"/>
    </row>
    <row r="326" spans="1:6">
      <c r="A326" s="138"/>
      <c r="C326" s="138"/>
      <c r="D326" s="450"/>
      <c r="E326" s="451"/>
      <c r="F326" s="156"/>
    </row>
    <row r="327" spans="1:6">
      <c r="A327" s="138"/>
      <c r="C327" s="138"/>
      <c r="D327" s="450"/>
      <c r="E327" s="451"/>
      <c r="F327" s="156"/>
    </row>
    <row r="328" spans="1:6">
      <c r="A328" s="138"/>
      <c r="C328" s="138"/>
      <c r="D328" s="450"/>
      <c r="E328" s="451"/>
      <c r="F328" s="156"/>
    </row>
    <row r="329" spans="1:6">
      <c r="A329" s="138"/>
      <c r="C329" s="138"/>
      <c r="D329" s="450"/>
      <c r="E329" s="451"/>
      <c r="F329" s="156"/>
    </row>
    <row r="330" spans="1:6">
      <c r="A330" s="138"/>
      <c r="C330" s="138"/>
      <c r="D330" s="450"/>
      <c r="E330" s="451"/>
      <c r="F330" s="156"/>
    </row>
    <row r="331" spans="1:6">
      <c r="A331" s="138"/>
      <c r="C331" s="138"/>
      <c r="D331" s="450"/>
      <c r="E331" s="451"/>
      <c r="F331" s="156"/>
    </row>
    <row r="332" spans="1:6">
      <c r="A332" s="138"/>
      <c r="C332" s="138"/>
      <c r="D332" s="450"/>
      <c r="E332" s="451"/>
      <c r="F332" s="156"/>
    </row>
    <row r="333" spans="1:6">
      <c r="A333" s="138"/>
      <c r="C333" s="138"/>
      <c r="D333" s="450"/>
      <c r="E333" s="451"/>
      <c r="F333" s="156"/>
    </row>
    <row r="334" spans="1:6">
      <c r="A334" s="138"/>
      <c r="C334" s="138"/>
      <c r="D334" s="450"/>
      <c r="E334" s="451"/>
      <c r="F334" s="156"/>
    </row>
    <row r="335" spans="1:6">
      <c r="A335" s="138"/>
      <c r="C335" s="138"/>
      <c r="D335" s="450"/>
      <c r="E335" s="451"/>
      <c r="F335" s="156"/>
    </row>
    <row r="336" spans="1:6">
      <c r="A336" s="138"/>
      <c r="C336" s="138"/>
      <c r="D336" s="450"/>
      <c r="E336" s="451"/>
      <c r="F336" s="156"/>
    </row>
    <row r="337" spans="1:6">
      <c r="A337" s="138"/>
      <c r="C337" s="138"/>
      <c r="D337" s="450"/>
      <c r="E337" s="451"/>
      <c r="F337" s="156"/>
    </row>
    <row r="338" spans="1:6">
      <c r="A338" s="138"/>
      <c r="C338" s="138"/>
      <c r="D338" s="450"/>
      <c r="E338" s="451"/>
      <c r="F338" s="156"/>
    </row>
    <row r="339" spans="1:6">
      <c r="A339" s="138"/>
      <c r="C339" s="138"/>
      <c r="D339" s="450"/>
      <c r="E339" s="451"/>
      <c r="F339" s="156"/>
    </row>
    <row r="340" spans="1:6">
      <c r="A340" s="138"/>
      <c r="C340" s="138"/>
      <c r="D340" s="450"/>
      <c r="E340" s="451"/>
      <c r="F340" s="156"/>
    </row>
    <row r="341" spans="1:6">
      <c r="A341" s="138"/>
      <c r="C341" s="138"/>
      <c r="D341" s="450"/>
      <c r="E341" s="451"/>
      <c r="F341" s="156"/>
    </row>
    <row r="342" spans="1:6">
      <c r="A342" s="138"/>
      <c r="C342" s="138"/>
      <c r="D342" s="450"/>
      <c r="E342" s="451"/>
      <c r="F342" s="156"/>
    </row>
    <row r="343" spans="1:6">
      <c r="A343" s="138"/>
      <c r="C343" s="138"/>
      <c r="D343" s="450"/>
      <c r="E343" s="451"/>
      <c r="F343" s="156"/>
    </row>
    <row r="344" spans="1:6">
      <c r="A344" s="138"/>
      <c r="C344" s="138"/>
      <c r="D344" s="450"/>
      <c r="E344" s="451"/>
      <c r="F344" s="156"/>
    </row>
    <row r="345" spans="1:6">
      <c r="A345" s="138"/>
      <c r="C345" s="138"/>
      <c r="D345" s="450"/>
      <c r="E345" s="451"/>
      <c r="F345" s="156"/>
    </row>
    <row r="346" spans="1:6">
      <c r="A346" s="138"/>
      <c r="C346" s="138"/>
      <c r="D346" s="450"/>
      <c r="E346" s="451"/>
      <c r="F346" s="156"/>
    </row>
    <row r="347" spans="1:6">
      <c r="A347" s="138"/>
      <c r="C347" s="138"/>
      <c r="D347" s="450"/>
      <c r="E347" s="451"/>
      <c r="F347" s="156"/>
    </row>
    <row r="348" spans="1:6">
      <c r="A348" s="138"/>
      <c r="C348" s="138"/>
      <c r="D348" s="450"/>
      <c r="E348" s="451"/>
      <c r="F348" s="156"/>
    </row>
    <row r="349" spans="1:6">
      <c r="A349" s="138"/>
      <c r="C349" s="138"/>
      <c r="D349" s="450"/>
      <c r="E349" s="451"/>
      <c r="F349" s="156"/>
    </row>
    <row r="350" spans="1:6">
      <c r="A350" s="138"/>
      <c r="C350" s="138"/>
      <c r="D350" s="450"/>
      <c r="E350" s="451"/>
      <c r="F350" s="156"/>
    </row>
    <row r="351" spans="1:6">
      <c r="A351" s="138"/>
      <c r="C351" s="138"/>
      <c r="D351" s="450"/>
      <c r="E351" s="451"/>
      <c r="F351" s="156"/>
    </row>
    <row r="352" spans="1:6">
      <c r="A352" s="138"/>
      <c r="C352" s="138"/>
      <c r="D352" s="450"/>
      <c r="E352" s="451"/>
      <c r="F352" s="156"/>
    </row>
    <row r="353" spans="1:6">
      <c r="A353" s="138"/>
      <c r="C353" s="138"/>
      <c r="D353" s="450"/>
      <c r="E353" s="451"/>
      <c r="F353" s="156"/>
    </row>
    <row r="354" spans="1:6">
      <c r="A354" s="138"/>
      <c r="C354" s="138"/>
      <c r="D354" s="450"/>
      <c r="E354" s="451"/>
      <c r="F354" s="156"/>
    </row>
    <row r="355" spans="1:6">
      <c r="A355" s="138"/>
      <c r="C355" s="138"/>
      <c r="D355" s="450"/>
      <c r="E355" s="451"/>
      <c r="F355" s="156"/>
    </row>
    <row r="356" spans="1:6">
      <c r="A356" s="138"/>
      <c r="C356" s="138"/>
      <c r="D356" s="450"/>
      <c r="E356" s="451"/>
      <c r="F356" s="156"/>
    </row>
    <row r="357" spans="1:6">
      <c r="A357" s="138"/>
      <c r="C357" s="138"/>
      <c r="D357" s="450"/>
      <c r="E357" s="451"/>
      <c r="F357" s="156"/>
    </row>
    <row r="358" spans="1:6">
      <c r="A358" s="138"/>
      <c r="C358" s="138"/>
      <c r="D358" s="450"/>
      <c r="E358" s="451"/>
      <c r="F358" s="156"/>
    </row>
    <row r="359" spans="1:6">
      <c r="A359" s="138"/>
      <c r="C359" s="138"/>
      <c r="D359" s="450"/>
      <c r="E359" s="451"/>
      <c r="F359" s="156"/>
    </row>
    <row r="360" spans="1:6">
      <c r="A360" s="138"/>
      <c r="C360" s="138"/>
      <c r="D360" s="450"/>
      <c r="E360" s="451"/>
      <c r="F360" s="156"/>
    </row>
    <row r="361" spans="1:6">
      <c r="A361" s="138"/>
      <c r="C361" s="138"/>
      <c r="D361" s="450"/>
      <c r="E361" s="451"/>
      <c r="F361" s="156"/>
    </row>
    <row r="362" spans="1:6">
      <c r="A362" s="138"/>
      <c r="C362" s="138"/>
      <c r="D362" s="450"/>
      <c r="E362" s="451"/>
      <c r="F362" s="156"/>
    </row>
    <row r="363" spans="1:6">
      <c r="A363" s="138"/>
      <c r="C363" s="138"/>
      <c r="D363" s="450"/>
      <c r="E363" s="451"/>
      <c r="F363" s="156"/>
    </row>
    <row r="364" spans="1:6">
      <c r="A364" s="138"/>
      <c r="C364" s="138"/>
      <c r="D364" s="450"/>
      <c r="E364" s="451"/>
      <c r="F364" s="156"/>
    </row>
    <row r="365" spans="1:6">
      <c r="A365" s="138"/>
      <c r="C365" s="138"/>
      <c r="D365" s="450"/>
      <c r="E365" s="451"/>
      <c r="F365" s="156"/>
    </row>
    <row r="366" spans="1:6">
      <c r="A366" s="138"/>
      <c r="C366" s="138"/>
      <c r="D366" s="450"/>
      <c r="E366" s="451"/>
      <c r="F366" s="156"/>
    </row>
    <row r="367" spans="1:6">
      <c r="A367" s="138"/>
      <c r="C367" s="138"/>
      <c r="D367" s="450"/>
      <c r="E367" s="451"/>
      <c r="F367" s="156"/>
    </row>
    <row r="368" spans="1:6">
      <c r="A368" s="138"/>
      <c r="C368" s="138"/>
      <c r="D368" s="450"/>
      <c r="E368" s="451"/>
      <c r="F368" s="156"/>
    </row>
    <row r="369" spans="1:6">
      <c r="A369" s="138"/>
      <c r="C369" s="138"/>
      <c r="D369" s="450"/>
      <c r="E369" s="451"/>
      <c r="F369" s="156"/>
    </row>
    <row r="370" spans="1:6">
      <c r="A370" s="138"/>
      <c r="C370" s="138"/>
      <c r="D370" s="450"/>
      <c r="E370" s="451"/>
      <c r="F370" s="156"/>
    </row>
    <row r="371" spans="1:6">
      <c r="A371" s="138"/>
      <c r="C371" s="138"/>
      <c r="D371" s="450"/>
      <c r="E371" s="451"/>
      <c r="F371" s="156"/>
    </row>
    <row r="372" spans="1:6">
      <c r="A372" s="138"/>
      <c r="C372" s="138"/>
      <c r="D372" s="450"/>
      <c r="E372" s="451"/>
      <c r="F372" s="156"/>
    </row>
    <row r="373" spans="1:6">
      <c r="A373" s="138"/>
      <c r="C373" s="138"/>
      <c r="D373" s="450"/>
      <c r="E373" s="451"/>
      <c r="F373" s="156"/>
    </row>
    <row r="374" spans="1:6">
      <c r="A374" s="138"/>
      <c r="C374" s="138"/>
      <c r="D374" s="450"/>
      <c r="E374" s="451"/>
      <c r="F374" s="156"/>
    </row>
    <row r="375" spans="1:6">
      <c r="A375" s="138"/>
      <c r="C375" s="138"/>
      <c r="D375" s="450"/>
      <c r="E375" s="451"/>
      <c r="F375" s="156"/>
    </row>
    <row r="376" spans="1:6">
      <c r="A376" s="138"/>
      <c r="C376" s="138"/>
      <c r="D376" s="450"/>
      <c r="E376" s="451"/>
      <c r="F376" s="156"/>
    </row>
    <row r="377" spans="1:6">
      <c r="A377" s="138"/>
      <c r="C377" s="138"/>
      <c r="D377" s="450"/>
      <c r="E377" s="451"/>
      <c r="F377" s="156"/>
    </row>
    <row r="378" spans="1:6">
      <c r="A378" s="138"/>
      <c r="C378" s="138"/>
      <c r="D378" s="450"/>
      <c r="E378" s="451"/>
      <c r="F378" s="156"/>
    </row>
    <row r="379" spans="1:6">
      <c r="A379" s="138"/>
      <c r="C379" s="138"/>
      <c r="D379" s="450"/>
      <c r="E379" s="451"/>
      <c r="F379" s="156"/>
    </row>
    <row r="380" spans="1:6">
      <c r="A380" s="138"/>
      <c r="C380" s="138"/>
      <c r="D380" s="450"/>
      <c r="E380" s="451"/>
      <c r="F380" s="156"/>
    </row>
    <row r="381" spans="1:6">
      <c r="A381" s="138"/>
      <c r="C381" s="138"/>
      <c r="D381" s="450"/>
      <c r="E381" s="451"/>
      <c r="F381" s="156"/>
    </row>
    <row r="382" spans="1:6">
      <c r="A382" s="138"/>
      <c r="C382" s="138"/>
      <c r="D382" s="450"/>
      <c r="E382" s="451"/>
      <c r="F382" s="156"/>
    </row>
    <row r="383" spans="1:6">
      <c r="A383" s="138"/>
      <c r="C383" s="138"/>
      <c r="D383" s="450"/>
      <c r="E383" s="451"/>
      <c r="F383" s="156"/>
    </row>
    <row r="384" spans="1:6">
      <c r="A384" s="138"/>
      <c r="C384" s="138"/>
      <c r="D384" s="450"/>
      <c r="E384" s="451"/>
      <c r="F384" s="156"/>
    </row>
    <row r="385" spans="1:6">
      <c r="A385" s="138"/>
      <c r="C385" s="138"/>
      <c r="D385" s="450"/>
      <c r="E385" s="451"/>
      <c r="F385" s="156"/>
    </row>
    <row r="386" spans="1:6">
      <c r="A386" s="138"/>
      <c r="C386" s="138"/>
      <c r="D386" s="450"/>
      <c r="E386" s="451"/>
      <c r="F386" s="156"/>
    </row>
    <row r="387" spans="1:6">
      <c r="A387" s="138"/>
      <c r="C387" s="138"/>
      <c r="D387" s="450"/>
      <c r="E387" s="451"/>
      <c r="F387" s="156"/>
    </row>
    <row r="388" spans="1:6">
      <c r="A388" s="138"/>
      <c r="C388" s="138"/>
      <c r="D388" s="450"/>
      <c r="E388" s="451"/>
      <c r="F388" s="156"/>
    </row>
    <row r="389" spans="1:6">
      <c r="A389" s="138"/>
      <c r="C389" s="138"/>
      <c r="D389" s="450"/>
      <c r="E389" s="451"/>
      <c r="F389" s="156"/>
    </row>
    <row r="390" spans="1:6">
      <c r="A390" s="138"/>
      <c r="C390" s="138"/>
      <c r="D390" s="450"/>
      <c r="E390" s="451"/>
      <c r="F390" s="156"/>
    </row>
    <row r="391" spans="1:6">
      <c r="A391" s="138"/>
      <c r="C391" s="138"/>
      <c r="D391" s="450"/>
      <c r="E391" s="451"/>
      <c r="F391" s="156"/>
    </row>
    <row r="392" spans="1:6">
      <c r="A392" s="138"/>
      <c r="C392" s="138"/>
      <c r="D392" s="450"/>
      <c r="E392" s="451"/>
      <c r="F392" s="156"/>
    </row>
    <row r="393" spans="1:6">
      <c r="A393" s="138"/>
      <c r="C393" s="138"/>
      <c r="D393" s="450"/>
      <c r="E393" s="451"/>
      <c r="F393" s="156"/>
    </row>
    <row r="394" spans="1:6">
      <c r="A394" s="138"/>
      <c r="C394" s="138"/>
      <c r="D394" s="450"/>
      <c r="E394" s="451"/>
      <c r="F394" s="156"/>
    </row>
    <row r="395" spans="1:6">
      <c r="A395" s="138"/>
      <c r="C395" s="138"/>
      <c r="D395" s="450"/>
      <c r="E395" s="451"/>
      <c r="F395" s="156"/>
    </row>
    <row r="396" spans="1:6">
      <c r="A396" s="138"/>
      <c r="C396" s="138"/>
      <c r="D396" s="450"/>
      <c r="E396" s="451"/>
      <c r="F396" s="156"/>
    </row>
    <row r="397" spans="1:6">
      <c r="A397" s="138"/>
      <c r="C397" s="138"/>
      <c r="D397" s="450"/>
      <c r="E397" s="451"/>
      <c r="F397" s="156"/>
    </row>
    <row r="398" spans="1:6">
      <c r="A398" s="138"/>
      <c r="C398" s="138"/>
      <c r="D398" s="450"/>
      <c r="E398" s="451"/>
      <c r="F398" s="156"/>
    </row>
    <row r="399" spans="1:6">
      <c r="A399" s="138"/>
      <c r="C399" s="138"/>
      <c r="D399" s="450"/>
      <c r="E399" s="451"/>
      <c r="F399" s="156"/>
    </row>
    <row r="400" spans="1:6">
      <c r="A400" s="138"/>
      <c r="C400" s="138"/>
      <c r="D400" s="450"/>
      <c r="E400" s="451"/>
      <c r="F400" s="156"/>
    </row>
    <row r="401" spans="1:6">
      <c r="A401" s="138"/>
      <c r="C401" s="138"/>
      <c r="D401" s="450"/>
      <c r="E401" s="451"/>
      <c r="F401" s="156"/>
    </row>
    <row r="402" spans="1:6">
      <c r="A402" s="138"/>
      <c r="C402" s="138"/>
      <c r="D402" s="450"/>
      <c r="E402" s="451"/>
      <c r="F402" s="156"/>
    </row>
    <row r="403" spans="1:6">
      <c r="A403" s="138"/>
      <c r="C403" s="138"/>
      <c r="D403" s="450"/>
      <c r="E403" s="451"/>
      <c r="F403" s="156"/>
    </row>
    <row r="404" spans="1:6">
      <c r="A404" s="138"/>
      <c r="C404" s="138"/>
      <c r="D404" s="450"/>
      <c r="E404" s="451"/>
      <c r="F404" s="156"/>
    </row>
    <row r="405" spans="1:6">
      <c r="A405" s="138"/>
      <c r="C405" s="138"/>
      <c r="D405" s="450"/>
      <c r="E405" s="451"/>
      <c r="F405" s="156"/>
    </row>
    <row r="406" spans="1:6">
      <c r="A406" s="138"/>
      <c r="C406" s="138"/>
      <c r="D406" s="450"/>
      <c r="E406" s="451"/>
      <c r="F406" s="156"/>
    </row>
    <row r="407" spans="1:6">
      <c r="A407" s="138"/>
      <c r="C407" s="138"/>
      <c r="D407" s="450"/>
      <c r="E407" s="451"/>
      <c r="F407" s="156"/>
    </row>
    <row r="408" spans="1:6">
      <c r="A408" s="138"/>
      <c r="C408" s="138"/>
      <c r="D408" s="450"/>
      <c r="E408" s="451"/>
      <c r="F408" s="156"/>
    </row>
    <row r="409" spans="1:6">
      <c r="A409" s="138"/>
      <c r="C409" s="138"/>
      <c r="D409" s="450"/>
      <c r="E409" s="451"/>
      <c r="F409" s="156"/>
    </row>
    <row r="410" spans="1:6">
      <c r="A410" s="138"/>
      <c r="C410" s="138"/>
      <c r="D410" s="450"/>
      <c r="E410" s="451"/>
      <c r="F410" s="156"/>
    </row>
    <row r="411" spans="1:6">
      <c r="A411" s="138"/>
      <c r="C411" s="138"/>
      <c r="D411" s="450"/>
      <c r="E411" s="451"/>
      <c r="F411" s="156"/>
    </row>
    <row r="412" spans="1:6">
      <c r="A412" s="138"/>
      <c r="C412" s="138"/>
      <c r="D412" s="450"/>
      <c r="E412" s="451"/>
      <c r="F412" s="156"/>
    </row>
    <row r="413" spans="1:6">
      <c r="A413" s="138"/>
      <c r="C413" s="138"/>
      <c r="D413" s="450"/>
      <c r="E413" s="451"/>
      <c r="F413" s="156"/>
    </row>
    <row r="414" spans="1:6">
      <c r="A414" s="138"/>
      <c r="C414" s="138"/>
      <c r="D414" s="450"/>
      <c r="E414" s="451"/>
      <c r="F414" s="156"/>
    </row>
    <row r="415" spans="1:6">
      <c r="A415" s="138"/>
      <c r="C415" s="138"/>
      <c r="D415" s="450"/>
      <c r="E415" s="451"/>
      <c r="F415" s="156"/>
    </row>
    <row r="416" spans="1:6">
      <c r="A416" s="138"/>
      <c r="C416" s="138"/>
      <c r="D416" s="450"/>
      <c r="E416" s="451"/>
      <c r="F416" s="156"/>
    </row>
    <row r="417" spans="1:6">
      <c r="A417" s="138"/>
      <c r="C417" s="138"/>
      <c r="D417" s="450"/>
      <c r="E417" s="451"/>
      <c r="F417" s="156"/>
    </row>
    <row r="418" spans="1:6">
      <c r="A418" s="138"/>
      <c r="C418" s="138"/>
      <c r="D418" s="450"/>
      <c r="E418" s="451"/>
      <c r="F418" s="156"/>
    </row>
    <row r="419" spans="1:6">
      <c r="A419" s="138"/>
      <c r="C419" s="138"/>
      <c r="D419" s="450"/>
      <c r="E419" s="451"/>
      <c r="F419" s="156"/>
    </row>
    <row r="420" spans="1:6">
      <c r="A420" s="138"/>
      <c r="C420" s="138"/>
      <c r="D420" s="450"/>
      <c r="E420" s="451"/>
      <c r="F420" s="156"/>
    </row>
    <row r="421" spans="1:6">
      <c r="A421" s="138"/>
      <c r="C421" s="138"/>
      <c r="D421" s="450"/>
      <c r="E421" s="451"/>
      <c r="F421" s="156"/>
    </row>
    <row r="422" spans="1:6">
      <c r="A422" s="138"/>
      <c r="C422" s="138"/>
      <c r="D422" s="450"/>
      <c r="E422" s="451"/>
      <c r="F422" s="156"/>
    </row>
    <row r="423" spans="1:6">
      <c r="A423" s="138"/>
      <c r="C423" s="138"/>
      <c r="D423" s="450"/>
      <c r="E423" s="451"/>
      <c r="F423" s="156"/>
    </row>
    <row r="424" spans="1:6">
      <c r="A424" s="138"/>
      <c r="C424" s="138"/>
      <c r="D424" s="450"/>
      <c r="E424" s="451"/>
      <c r="F424" s="156"/>
    </row>
    <row r="425" spans="1:6">
      <c r="A425" s="138"/>
      <c r="C425" s="138"/>
      <c r="D425" s="450"/>
      <c r="E425" s="451"/>
      <c r="F425" s="156"/>
    </row>
  </sheetData>
  <sheetProtection algorithmName="SHA-512" hashValue="agvnqe86G4IqxZyAf0Rq8MF1jjzChd6mGU/KRrKVLHSYxIe+jMnSW+l2ETTrFDBn8DhaWBDbdun3bErq6TsSfQ==" saltValue="sye68OsmFSRyXKXl/6pKTA==" spinCount="100000" sheet="1" objects="1" scenarios="1" selectLockedCells="1"/>
  <pageMargins left="1.1417322834645669" right="0.19685039370078741" top="0.78740157480314965" bottom="0.6692913385826772" header="0.19685039370078741" footer="0.19685039370078741"/>
  <pageSetup paperSize="9" scale="90" orientation="portrait" r:id="rId1"/>
  <headerFooter scaleWithDoc="0">
    <oddHeader>&amp;C&amp;"Arial CE,Krepko"&amp;8&amp;F&amp;R&amp;G</oddHeader>
    <oddFooter>&amp;C&amp;"Arial CE,Krepko"&amp;P&amp;"Arial CE,Običajno" &amp;8od &amp;N&amp;R&amp;"Arial CE,Krepko"&amp;8&amp;A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X17"/>
  <sheetViews>
    <sheetView view="pageBreakPreview" zoomScale="85" zoomScaleNormal="100" zoomScaleSheetLayoutView="85" workbookViewId="0">
      <selection activeCell="E11" sqref="E11"/>
    </sheetView>
  </sheetViews>
  <sheetFormatPr defaultRowHeight="12.75"/>
  <cols>
    <col min="1" max="1" width="4.28515625" style="180" customWidth="1"/>
    <col min="2" max="2" width="45.7109375" style="138" customWidth="1"/>
    <col min="3" max="3" width="5.7109375" style="181" customWidth="1"/>
    <col min="4" max="4" width="8.7109375" style="182" customWidth="1"/>
    <col min="5" max="5" width="11.7109375" style="181" customWidth="1"/>
    <col min="6" max="6" width="19.7109375" style="183" customWidth="1"/>
    <col min="7" max="7" width="11.140625" style="138" hidden="1" customWidth="1"/>
    <col min="8" max="8" width="14.42578125" style="138" hidden="1" customWidth="1"/>
    <col min="9" max="12" width="9.140625" style="138" hidden="1" customWidth="1"/>
    <col min="13" max="13" width="28" style="138" customWidth="1"/>
    <col min="14" max="19" width="9.140625" style="138"/>
    <col min="20" max="20" width="45.5703125" style="138" customWidth="1"/>
    <col min="21" max="24" width="9.140625" style="138" hidden="1" customWidth="1"/>
    <col min="25" max="16384" width="9.140625" style="138"/>
  </cols>
  <sheetData>
    <row r="1" spans="1:24" s="199" customFormat="1" ht="14.25">
      <c r="A1" s="191"/>
      <c r="B1" s="222"/>
      <c r="C1" s="223"/>
      <c r="D1" s="194"/>
      <c r="E1" s="223"/>
      <c r="F1" s="234"/>
      <c r="G1" s="251"/>
      <c r="H1" s="252"/>
      <c r="I1" s="253"/>
      <c r="J1" s="254"/>
      <c r="K1" s="255"/>
      <c r="L1" s="255"/>
      <c r="M1" s="210"/>
    </row>
    <row r="2" spans="1:24" s="199" customFormat="1" ht="15">
      <c r="A2" s="256" t="s">
        <v>22</v>
      </c>
      <c r="B2" s="257" t="s">
        <v>151</v>
      </c>
      <c r="C2" s="193" t="s">
        <v>4</v>
      </c>
      <c r="D2" s="194" t="s">
        <v>2</v>
      </c>
      <c r="E2" s="193" t="s">
        <v>8</v>
      </c>
      <c r="F2" s="195" t="s">
        <v>3</v>
      </c>
      <c r="G2" s="258"/>
      <c r="H2" s="259"/>
      <c r="I2" s="253"/>
      <c r="J2" s="260"/>
      <c r="K2" s="261"/>
      <c r="L2" s="261"/>
      <c r="M2" s="210"/>
    </row>
    <row r="3" spans="1:24" s="199" customFormat="1" ht="12.75" customHeight="1">
      <c r="A3" s="191"/>
      <c r="B3" s="192"/>
      <c r="C3" s="193"/>
      <c r="D3" s="194"/>
      <c r="E3" s="193"/>
      <c r="F3" s="203"/>
      <c r="G3" s="251"/>
      <c r="H3" s="262"/>
      <c r="I3" s="253"/>
      <c r="J3" s="261"/>
      <c r="K3" s="261"/>
      <c r="L3" s="261"/>
      <c r="M3" s="210"/>
    </row>
    <row r="4" spans="1:24" s="199" customFormat="1" ht="89.25">
      <c r="A4" s="205" t="s">
        <v>12</v>
      </c>
      <c r="B4" s="84" t="s">
        <v>189</v>
      </c>
      <c r="C4" s="193"/>
      <c r="D4" s="194"/>
      <c r="E4" s="193"/>
      <c r="F4" s="203"/>
      <c r="H4" s="204"/>
    </row>
    <row r="5" spans="1:24" s="210" customFormat="1" ht="14.25">
      <c r="A5" s="209"/>
      <c r="B5" s="84"/>
      <c r="C5" s="193"/>
      <c r="D5" s="194"/>
      <c r="E5" s="193"/>
      <c r="F5" s="203"/>
      <c r="H5" s="211"/>
    </row>
    <row r="6" spans="1:24" s="199" customFormat="1" ht="51">
      <c r="A6" s="205" t="s">
        <v>12</v>
      </c>
      <c r="B6" s="202" t="s">
        <v>61</v>
      </c>
      <c r="C6" s="193"/>
      <c r="D6" s="194"/>
      <c r="E6" s="193"/>
      <c r="F6" s="203"/>
      <c r="H6" s="204"/>
      <c r="M6" s="216"/>
      <c r="N6" s="216"/>
      <c r="O6" s="216"/>
      <c r="P6" s="216"/>
      <c r="Q6" s="216"/>
      <c r="R6" s="216"/>
      <c r="S6" s="216"/>
      <c r="T6" s="216"/>
      <c r="U6" s="216"/>
      <c r="V6" s="216"/>
      <c r="W6" s="216"/>
      <c r="X6" s="216"/>
    </row>
    <row r="7" spans="1:24" s="199" customFormat="1" ht="12.75" customHeight="1">
      <c r="A7" s="191"/>
      <c r="B7" s="263"/>
      <c r="C7" s="193"/>
      <c r="D7" s="194"/>
      <c r="E7" s="193"/>
      <c r="F7" s="203"/>
      <c r="G7" s="264"/>
      <c r="H7" s="262"/>
      <c r="I7" s="253"/>
      <c r="J7" s="260"/>
      <c r="K7" s="260"/>
      <c r="L7" s="261"/>
    </row>
    <row r="8" spans="1:24" s="199" customFormat="1" ht="76.5">
      <c r="A8" s="213">
        <f>A3+1</f>
        <v>1</v>
      </c>
      <c r="B8" s="202" t="s">
        <v>292</v>
      </c>
      <c r="C8" s="193" t="s">
        <v>10</v>
      </c>
      <c r="D8" s="194">
        <v>240</v>
      </c>
      <c r="E8" s="187"/>
      <c r="F8" s="203">
        <f>+D8*E8</f>
        <v>0</v>
      </c>
      <c r="G8" s="264"/>
      <c r="H8" s="262"/>
      <c r="I8" s="253"/>
      <c r="J8" s="260"/>
      <c r="K8" s="260"/>
      <c r="L8" s="261"/>
      <c r="M8" s="210"/>
    </row>
    <row r="9" spans="1:24" s="199" customFormat="1" ht="14.25">
      <c r="A9" s="214"/>
      <c r="B9" s="202"/>
      <c r="C9" s="193"/>
      <c r="D9" s="194"/>
      <c r="E9" s="187"/>
      <c r="F9" s="203"/>
      <c r="G9" s="264"/>
      <c r="H9" s="262"/>
      <c r="I9" s="253"/>
      <c r="J9" s="260"/>
      <c r="K9" s="260"/>
      <c r="L9" s="261"/>
      <c r="M9" s="210"/>
    </row>
    <row r="10" spans="1:24" s="199" customFormat="1" ht="89.25">
      <c r="A10" s="213">
        <f>A8+1</f>
        <v>2</v>
      </c>
      <c r="B10" s="202" t="s">
        <v>293</v>
      </c>
      <c r="C10" s="193" t="s">
        <v>10</v>
      </c>
      <c r="D10" s="194">
        <v>61</v>
      </c>
      <c r="E10" s="187"/>
      <c r="F10" s="203">
        <f>+D10*E10</f>
        <v>0</v>
      </c>
      <c r="G10" s="264"/>
      <c r="H10" s="262"/>
      <c r="I10" s="253"/>
      <c r="J10" s="260"/>
      <c r="K10" s="260"/>
      <c r="L10" s="261"/>
      <c r="M10" s="210"/>
    </row>
    <row r="11" spans="1:24" s="199" customFormat="1" ht="14.25">
      <c r="A11" s="214"/>
      <c r="B11" s="84"/>
      <c r="C11" s="193"/>
      <c r="D11" s="194"/>
      <c r="E11" s="187"/>
      <c r="F11" s="203"/>
      <c r="G11" s="264"/>
      <c r="H11" s="262"/>
      <c r="I11" s="253"/>
      <c r="J11" s="260"/>
      <c r="K11" s="260"/>
      <c r="L11" s="261"/>
      <c r="M11" s="210"/>
    </row>
    <row r="12" spans="1:24" s="199" customFormat="1" ht="63.75">
      <c r="A12" s="213">
        <f>A10+1</f>
        <v>3</v>
      </c>
      <c r="B12" s="202" t="s">
        <v>294</v>
      </c>
      <c r="C12" s="193" t="s">
        <v>10</v>
      </c>
      <c r="D12" s="194">
        <v>25</v>
      </c>
      <c r="E12" s="187"/>
      <c r="F12" s="203">
        <f>+D12*E12</f>
        <v>0</v>
      </c>
      <c r="G12" s="264"/>
      <c r="H12" s="262"/>
      <c r="I12" s="253"/>
      <c r="J12" s="260"/>
      <c r="K12" s="260"/>
      <c r="L12" s="261"/>
      <c r="M12" s="210"/>
    </row>
    <row r="13" spans="1:24" s="199" customFormat="1" ht="14.25">
      <c r="A13" s="209"/>
      <c r="B13" s="202"/>
      <c r="C13" s="193"/>
      <c r="D13" s="194"/>
      <c r="E13" s="187"/>
      <c r="F13" s="203"/>
      <c r="G13" s="264"/>
      <c r="H13" s="262"/>
      <c r="I13" s="253"/>
      <c r="J13" s="260"/>
      <c r="K13" s="260"/>
      <c r="L13" s="261"/>
      <c r="M13" s="210"/>
    </row>
    <row r="14" spans="1:24" s="199" customFormat="1" ht="51">
      <c r="A14" s="213">
        <f>A12+1</f>
        <v>4</v>
      </c>
      <c r="B14" s="202" t="s">
        <v>163</v>
      </c>
      <c r="C14" s="193" t="s">
        <v>10</v>
      </c>
      <c r="D14" s="194">
        <v>297</v>
      </c>
      <c r="E14" s="187"/>
      <c r="F14" s="203">
        <f>+D14*E14</f>
        <v>0</v>
      </c>
      <c r="G14" s="251"/>
      <c r="H14" s="262"/>
      <c r="I14" s="253"/>
      <c r="J14" s="260"/>
      <c r="K14" s="260"/>
      <c r="L14" s="261"/>
      <c r="M14" s="210"/>
    </row>
    <row r="15" spans="1:24" s="199" customFormat="1" ht="14.25">
      <c r="A15" s="209"/>
      <c r="B15" s="202"/>
      <c r="C15" s="193"/>
      <c r="D15" s="194"/>
      <c r="E15" s="193"/>
      <c r="F15" s="203"/>
      <c r="G15" s="264"/>
      <c r="H15" s="262"/>
      <c r="I15" s="253"/>
      <c r="J15" s="260"/>
      <c r="K15" s="260"/>
      <c r="L15" s="261"/>
    </row>
    <row r="16" spans="1:24" s="199" customFormat="1" ht="15" thickBot="1">
      <c r="A16" s="225"/>
      <c r="B16" s="218" t="s">
        <v>177</v>
      </c>
      <c r="C16" s="219"/>
      <c r="D16" s="220"/>
      <c r="E16" s="265" t="s">
        <v>6</v>
      </c>
      <c r="F16" s="221">
        <f>SUM(F8:F15)</f>
        <v>0</v>
      </c>
      <c r="G16" s="251"/>
      <c r="H16" s="262"/>
      <c r="I16" s="253"/>
      <c r="J16" s="260"/>
      <c r="K16" s="260"/>
      <c r="L16" s="261"/>
      <c r="M16" s="210"/>
    </row>
    <row r="17" spans="1:13" s="199" customFormat="1" ht="12.75" customHeight="1" thickTop="1">
      <c r="A17" s="251"/>
      <c r="B17" s="266"/>
      <c r="C17" s="267"/>
      <c r="D17" s="268"/>
      <c r="E17" s="267"/>
      <c r="F17" s="211"/>
      <c r="G17" s="251"/>
      <c r="H17" s="262"/>
      <c r="I17" s="253"/>
      <c r="J17" s="260"/>
      <c r="K17" s="260"/>
      <c r="L17" s="261"/>
      <c r="M17" s="210"/>
    </row>
  </sheetData>
  <sheetProtection password="CB7D" sheet="1" objects="1" scenarios="1" selectLockedCells="1"/>
  <pageMargins left="1.1417322834645669" right="0.19685039370078741" top="0.78740157480314965" bottom="0.6692913385826772" header="0.19685039370078741" footer="0.19685039370078741"/>
  <pageSetup paperSize="9" scale="91" orientation="portrait" r:id="rId1"/>
  <headerFooter alignWithMargins="0">
    <oddHeader>&amp;C&amp;"Arial CE,Krepko"&amp;8&amp;F&amp;R&amp;"Arial CE,Krepko"&amp;8&amp;G</oddHeader>
    <oddFooter>&amp;C &amp;"Arial CE,Krepko"&amp;P&amp;"Arial CE,Običajno" &amp;8od &amp;N&amp;R&amp;"Arial CE,Krepko"&amp;8&amp;A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G61"/>
  <sheetViews>
    <sheetView view="pageBreakPreview" topLeftCell="A40" zoomScaleNormal="100" zoomScaleSheetLayoutView="100" workbookViewId="0">
      <selection activeCell="F56" sqref="F56"/>
    </sheetView>
  </sheetViews>
  <sheetFormatPr defaultRowHeight="12.75"/>
  <cols>
    <col min="1" max="1" width="4.85546875" style="286" customWidth="1"/>
    <col min="2" max="2" width="45.5703125" style="192" customWidth="1"/>
    <col min="3" max="3" width="6.28515625" style="192" customWidth="1"/>
    <col min="4" max="4" width="6.140625" style="192" customWidth="1"/>
    <col min="5" max="5" width="0.42578125" style="192" customWidth="1"/>
    <col min="6" max="6" width="15" style="203" customWidth="1"/>
    <col min="7" max="7" width="13.28515625" style="203" customWidth="1"/>
    <col min="8" max="256" width="9.140625" style="192"/>
    <col min="257" max="257" width="4.85546875" style="192" customWidth="1"/>
    <col min="258" max="258" width="45.5703125" style="192" customWidth="1"/>
    <col min="259" max="259" width="6.28515625" style="192" customWidth="1"/>
    <col min="260" max="260" width="6.140625" style="192" customWidth="1"/>
    <col min="261" max="261" width="0.42578125" style="192" customWidth="1"/>
    <col min="262" max="262" width="15" style="192" customWidth="1"/>
    <col min="263" max="263" width="13.28515625" style="192" customWidth="1"/>
    <col min="264" max="512" width="9.140625" style="192"/>
    <col min="513" max="513" width="4.85546875" style="192" customWidth="1"/>
    <col min="514" max="514" width="45.5703125" style="192" customWidth="1"/>
    <col min="515" max="515" width="6.28515625" style="192" customWidth="1"/>
    <col min="516" max="516" width="6.140625" style="192" customWidth="1"/>
    <col min="517" max="517" width="0.42578125" style="192" customWidth="1"/>
    <col min="518" max="518" width="15" style="192" customWidth="1"/>
    <col min="519" max="519" width="13.28515625" style="192" customWidth="1"/>
    <col min="520" max="768" width="9.140625" style="192"/>
    <col min="769" max="769" width="4.85546875" style="192" customWidth="1"/>
    <col min="770" max="770" width="45.5703125" style="192" customWidth="1"/>
    <col min="771" max="771" width="6.28515625" style="192" customWidth="1"/>
    <col min="772" max="772" width="6.140625" style="192" customWidth="1"/>
    <col min="773" max="773" width="0.42578125" style="192" customWidth="1"/>
    <col min="774" max="774" width="15" style="192" customWidth="1"/>
    <col min="775" max="775" width="13.28515625" style="192" customWidth="1"/>
    <col min="776" max="1024" width="9.140625" style="192"/>
    <col min="1025" max="1025" width="4.85546875" style="192" customWidth="1"/>
    <col min="1026" max="1026" width="45.5703125" style="192" customWidth="1"/>
    <col min="1027" max="1027" width="6.28515625" style="192" customWidth="1"/>
    <col min="1028" max="1028" width="6.140625" style="192" customWidth="1"/>
    <col min="1029" max="1029" width="0.42578125" style="192" customWidth="1"/>
    <col min="1030" max="1030" width="15" style="192" customWidth="1"/>
    <col min="1031" max="1031" width="13.28515625" style="192" customWidth="1"/>
    <col min="1032" max="1280" width="9.140625" style="192"/>
    <col min="1281" max="1281" width="4.85546875" style="192" customWidth="1"/>
    <col min="1282" max="1282" width="45.5703125" style="192" customWidth="1"/>
    <col min="1283" max="1283" width="6.28515625" style="192" customWidth="1"/>
    <col min="1284" max="1284" width="6.140625" style="192" customWidth="1"/>
    <col min="1285" max="1285" width="0.42578125" style="192" customWidth="1"/>
    <col min="1286" max="1286" width="15" style="192" customWidth="1"/>
    <col min="1287" max="1287" width="13.28515625" style="192" customWidth="1"/>
    <col min="1288" max="1536" width="9.140625" style="192"/>
    <col min="1537" max="1537" width="4.85546875" style="192" customWidth="1"/>
    <col min="1538" max="1538" width="45.5703125" style="192" customWidth="1"/>
    <col min="1539" max="1539" width="6.28515625" style="192" customWidth="1"/>
    <col min="1540" max="1540" width="6.140625" style="192" customWidth="1"/>
    <col min="1541" max="1541" width="0.42578125" style="192" customWidth="1"/>
    <col min="1542" max="1542" width="15" style="192" customWidth="1"/>
    <col min="1543" max="1543" width="13.28515625" style="192" customWidth="1"/>
    <col min="1544" max="1792" width="9.140625" style="192"/>
    <col min="1793" max="1793" width="4.85546875" style="192" customWidth="1"/>
    <col min="1794" max="1794" width="45.5703125" style="192" customWidth="1"/>
    <col min="1795" max="1795" width="6.28515625" style="192" customWidth="1"/>
    <col min="1796" max="1796" width="6.140625" style="192" customWidth="1"/>
    <col min="1797" max="1797" width="0.42578125" style="192" customWidth="1"/>
    <col min="1798" max="1798" width="15" style="192" customWidth="1"/>
    <col min="1799" max="1799" width="13.28515625" style="192" customWidth="1"/>
    <col min="1800" max="2048" width="9.140625" style="192"/>
    <col min="2049" max="2049" width="4.85546875" style="192" customWidth="1"/>
    <col min="2050" max="2050" width="45.5703125" style="192" customWidth="1"/>
    <col min="2051" max="2051" width="6.28515625" style="192" customWidth="1"/>
    <col min="2052" max="2052" width="6.140625" style="192" customWidth="1"/>
    <col min="2053" max="2053" width="0.42578125" style="192" customWidth="1"/>
    <col min="2054" max="2054" width="15" style="192" customWidth="1"/>
    <col min="2055" max="2055" width="13.28515625" style="192" customWidth="1"/>
    <col min="2056" max="2304" width="9.140625" style="192"/>
    <col min="2305" max="2305" width="4.85546875" style="192" customWidth="1"/>
    <col min="2306" max="2306" width="45.5703125" style="192" customWidth="1"/>
    <col min="2307" max="2307" width="6.28515625" style="192" customWidth="1"/>
    <col min="2308" max="2308" width="6.140625" style="192" customWidth="1"/>
    <col min="2309" max="2309" width="0.42578125" style="192" customWidth="1"/>
    <col min="2310" max="2310" width="15" style="192" customWidth="1"/>
    <col min="2311" max="2311" width="13.28515625" style="192" customWidth="1"/>
    <col min="2312" max="2560" width="9.140625" style="192"/>
    <col min="2561" max="2561" width="4.85546875" style="192" customWidth="1"/>
    <col min="2562" max="2562" width="45.5703125" style="192" customWidth="1"/>
    <col min="2563" max="2563" width="6.28515625" style="192" customWidth="1"/>
    <col min="2564" max="2564" width="6.140625" style="192" customWidth="1"/>
    <col min="2565" max="2565" width="0.42578125" style="192" customWidth="1"/>
    <col min="2566" max="2566" width="15" style="192" customWidth="1"/>
    <col min="2567" max="2567" width="13.28515625" style="192" customWidth="1"/>
    <col min="2568" max="2816" width="9.140625" style="192"/>
    <col min="2817" max="2817" width="4.85546875" style="192" customWidth="1"/>
    <col min="2818" max="2818" width="45.5703125" style="192" customWidth="1"/>
    <col min="2819" max="2819" width="6.28515625" style="192" customWidth="1"/>
    <col min="2820" max="2820" width="6.140625" style="192" customWidth="1"/>
    <col min="2821" max="2821" width="0.42578125" style="192" customWidth="1"/>
    <col min="2822" max="2822" width="15" style="192" customWidth="1"/>
    <col min="2823" max="2823" width="13.28515625" style="192" customWidth="1"/>
    <col min="2824" max="3072" width="9.140625" style="192"/>
    <col min="3073" max="3073" width="4.85546875" style="192" customWidth="1"/>
    <col min="3074" max="3074" width="45.5703125" style="192" customWidth="1"/>
    <col min="3075" max="3075" width="6.28515625" style="192" customWidth="1"/>
    <col min="3076" max="3076" width="6.140625" style="192" customWidth="1"/>
    <col min="3077" max="3077" width="0.42578125" style="192" customWidth="1"/>
    <col min="3078" max="3078" width="15" style="192" customWidth="1"/>
    <col min="3079" max="3079" width="13.28515625" style="192" customWidth="1"/>
    <col min="3080" max="3328" width="9.140625" style="192"/>
    <col min="3329" max="3329" width="4.85546875" style="192" customWidth="1"/>
    <col min="3330" max="3330" width="45.5703125" style="192" customWidth="1"/>
    <col min="3331" max="3331" width="6.28515625" style="192" customWidth="1"/>
    <col min="3332" max="3332" width="6.140625" style="192" customWidth="1"/>
    <col min="3333" max="3333" width="0.42578125" style="192" customWidth="1"/>
    <col min="3334" max="3334" width="15" style="192" customWidth="1"/>
    <col min="3335" max="3335" width="13.28515625" style="192" customWidth="1"/>
    <col min="3336" max="3584" width="9.140625" style="192"/>
    <col min="3585" max="3585" width="4.85546875" style="192" customWidth="1"/>
    <col min="3586" max="3586" width="45.5703125" style="192" customWidth="1"/>
    <col min="3587" max="3587" width="6.28515625" style="192" customWidth="1"/>
    <col min="3588" max="3588" width="6.140625" style="192" customWidth="1"/>
    <col min="3589" max="3589" width="0.42578125" style="192" customWidth="1"/>
    <col min="3590" max="3590" width="15" style="192" customWidth="1"/>
    <col min="3591" max="3591" width="13.28515625" style="192" customWidth="1"/>
    <col min="3592" max="3840" width="9.140625" style="192"/>
    <col min="3841" max="3841" width="4.85546875" style="192" customWidth="1"/>
    <col min="3842" max="3842" width="45.5703125" style="192" customWidth="1"/>
    <col min="3843" max="3843" width="6.28515625" style="192" customWidth="1"/>
    <col min="3844" max="3844" width="6.140625" style="192" customWidth="1"/>
    <col min="3845" max="3845" width="0.42578125" style="192" customWidth="1"/>
    <col min="3846" max="3846" width="15" style="192" customWidth="1"/>
    <col min="3847" max="3847" width="13.28515625" style="192" customWidth="1"/>
    <col min="3848" max="4096" width="9.140625" style="192"/>
    <col min="4097" max="4097" width="4.85546875" style="192" customWidth="1"/>
    <col min="4098" max="4098" width="45.5703125" style="192" customWidth="1"/>
    <col min="4099" max="4099" width="6.28515625" style="192" customWidth="1"/>
    <col min="4100" max="4100" width="6.140625" style="192" customWidth="1"/>
    <col min="4101" max="4101" width="0.42578125" style="192" customWidth="1"/>
    <col min="4102" max="4102" width="15" style="192" customWidth="1"/>
    <col min="4103" max="4103" width="13.28515625" style="192" customWidth="1"/>
    <col min="4104" max="4352" width="9.140625" style="192"/>
    <col min="4353" max="4353" width="4.85546875" style="192" customWidth="1"/>
    <col min="4354" max="4354" width="45.5703125" style="192" customWidth="1"/>
    <col min="4355" max="4355" width="6.28515625" style="192" customWidth="1"/>
    <col min="4356" max="4356" width="6.140625" style="192" customWidth="1"/>
    <col min="4357" max="4357" width="0.42578125" style="192" customWidth="1"/>
    <col min="4358" max="4358" width="15" style="192" customWidth="1"/>
    <col min="4359" max="4359" width="13.28515625" style="192" customWidth="1"/>
    <col min="4360" max="4608" width="9.140625" style="192"/>
    <col min="4609" max="4609" width="4.85546875" style="192" customWidth="1"/>
    <col min="4610" max="4610" width="45.5703125" style="192" customWidth="1"/>
    <col min="4611" max="4611" width="6.28515625" style="192" customWidth="1"/>
    <col min="4612" max="4612" width="6.140625" style="192" customWidth="1"/>
    <col min="4613" max="4613" width="0.42578125" style="192" customWidth="1"/>
    <col min="4614" max="4614" width="15" style="192" customWidth="1"/>
    <col min="4615" max="4615" width="13.28515625" style="192" customWidth="1"/>
    <col min="4616" max="4864" width="9.140625" style="192"/>
    <col min="4865" max="4865" width="4.85546875" style="192" customWidth="1"/>
    <col min="4866" max="4866" width="45.5703125" style="192" customWidth="1"/>
    <col min="4867" max="4867" width="6.28515625" style="192" customWidth="1"/>
    <col min="4868" max="4868" width="6.140625" style="192" customWidth="1"/>
    <col min="4869" max="4869" width="0.42578125" style="192" customWidth="1"/>
    <col min="4870" max="4870" width="15" style="192" customWidth="1"/>
    <col min="4871" max="4871" width="13.28515625" style="192" customWidth="1"/>
    <col min="4872" max="5120" width="9.140625" style="192"/>
    <col min="5121" max="5121" width="4.85546875" style="192" customWidth="1"/>
    <col min="5122" max="5122" width="45.5703125" style="192" customWidth="1"/>
    <col min="5123" max="5123" width="6.28515625" style="192" customWidth="1"/>
    <col min="5124" max="5124" width="6.140625" style="192" customWidth="1"/>
    <col min="5125" max="5125" width="0.42578125" style="192" customWidth="1"/>
    <col min="5126" max="5126" width="15" style="192" customWidth="1"/>
    <col min="5127" max="5127" width="13.28515625" style="192" customWidth="1"/>
    <col min="5128" max="5376" width="9.140625" style="192"/>
    <col min="5377" max="5377" width="4.85546875" style="192" customWidth="1"/>
    <col min="5378" max="5378" width="45.5703125" style="192" customWidth="1"/>
    <col min="5379" max="5379" width="6.28515625" style="192" customWidth="1"/>
    <col min="5380" max="5380" width="6.140625" style="192" customWidth="1"/>
    <col min="5381" max="5381" width="0.42578125" style="192" customWidth="1"/>
    <col min="5382" max="5382" width="15" style="192" customWidth="1"/>
    <col min="5383" max="5383" width="13.28515625" style="192" customWidth="1"/>
    <col min="5384" max="5632" width="9.140625" style="192"/>
    <col min="5633" max="5633" width="4.85546875" style="192" customWidth="1"/>
    <col min="5634" max="5634" width="45.5703125" style="192" customWidth="1"/>
    <col min="5635" max="5635" width="6.28515625" style="192" customWidth="1"/>
    <col min="5636" max="5636" width="6.140625" style="192" customWidth="1"/>
    <col min="5637" max="5637" width="0.42578125" style="192" customWidth="1"/>
    <col min="5638" max="5638" width="15" style="192" customWidth="1"/>
    <col min="5639" max="5639" width="13.28515625" style="192" customWidth="1"/>
    <col min="5640" max="5888" width="9.140625" style="192"/>
    <col min="5889" max="5889" width="4.85546875" style="192" customWidth="1"/>
    <col min="5890" max="5890" width="45.5703125" style="192" customWidth="1"/>
    <col min="5891" max="5891" width="6.28515625" style="192" customWidth="1"/>
    <col min="5892" max="5892" width="6.140625" style="192" customWidth="1"/>
    <col min="5893" max="5893" width="0.42578125" style="192" customWidth="1"/>
    <col min="5894" max="5894" width="15" style="192" customWidth="1"/>
    <col min="5895" max="5895" width="13.28515625" style="192" customWidth="1"/>
    <col min="5896" max="6144" width="9.140625" style="192"/>
    <col min="6145" max="6145" width="4.85546875" style="192" customWidth="1"/>
    <col min="6146" max="6146" width="45.5703125" style="192" customWidth="1"/>
    <col min="6147" max="6147" width="6.28515625" style="192" customWidth="1"/>
    <col min="6148" max="6148" width="6.140625" style="192" customWidth="1"/>
    <col min="6149" max="6149" width="0.42578125" style="192" customWidth="1"/>
    <col min="6150" max="6150" width="15" style="192" customWidth="1"/>
    <col min="6151" max="6151" width="13.28515625" style="192" customWidth="1"/>
    <col min="6152" max="6400" width="9.140625" style="192"/>
    <col min="6401" max="6401" width="4.85546875" style="192" customWidth="1"/>
    <col min="6402" max="6402" width="45.5703125" style="192" customWidth="1"/>
    <col min="6403" max="6403" width="6.28515625" style="192" customWidth="1"/>
    <col min="6404" max="6404" width="6.140625" style="192" customWidth="1"/>
    <col min="6405" max="6405" width="0.42578125" style="192" customWidth="1"/>
    <col min="6406" max="6406" width="15" style="192" customWidth="1"/>
    <col min="6407" max="6407" width="13.28515625" style="192" customWidth="1"/>
    <col min="6408" max="6656" width="9.140625" style="192"/>
    <col min="6657" max="6657" width="4.85546875" style="192" customWidth="1"/>
    <col min="6658" max="6658" width="45.5703125" style="192" customWidth="1"/>
    <col min="6659" max="6659" width="6.28515625" style="192" customWidth="1"/>
    <col min="6660" max="6660" width="6.140625" style="192" customWidth="1"/>
    <col min="6661" max="6661" width="0.42578125" style="192" customWidth="1"/>
    <col min="6662" max="6662" width="15" style="192" customWidth="1"/>
    <col min="6663" max="6663" width="13.28515625" style="192" customWidth="1"/>
    <col min="6664" max="6912" width="9.140625" style="192"/>
    <col min="6913" max="6913" width="4.85546875" style="192" customWidth="1"/>
    <col min="6914" max="6914" width="45.5703125" style="192" customWidth="1"/>
    <col min="6915" max="6915" width="6.28515625" style="192" customWidth="1"/>
    <col min="6916" max="6916" width="6.140625" style="192" customWidth="1"/>
    <col min="6917" max="6917" width="0.42578125" style="192" customWidth="1"/>
    <col min="6918" max="6918" width="15" style="192" customWidth="1"/>
    <col min="6919" max="6919" width="13.28515625" style="192" customWidth="1"/>
    <col min="6920" max="7168" width="9.140625" style="192"/>
    <col min="7169" max="7169" width="4.85546875" style="192" customWidth="1"/>
    <col min="7170" max="7170" width="45.5703125" style="192" customWidth="1"/>
    <col min="7171" max="7171" width="6.28515625" style="192" customWidth="1"/>
    <col min="7172" max="7172" width="6.140625" style="192" customWidth="1"/>
    <col min="7173" max="7173" width="0.42578125" style="192" customWidth="1"/>
    <col min="7174" max="7174" width="15" style="192" customWidth="1"/>
    <col min="7175" max="7175" width="13.28515625" style="192" customWidth="1"/>
    <col min="7176" max="7424" width="9.140625" style="192"/>
    <col min="7425" max="7425" width="4.85546875" style="192" customWidth="1"/>
    <col min="7426" max="7426" width="45.5703125" style="192" customWidth="1"/>
    <col min="7427" max="7427" width="6.28515625" style="192" customWidth="1"/>
    <col min="7428" max="7428" width="6.140625" style="192" customWidth="1"/>
    <col min="7429" max="7429" width="0.42578125" style="192" customWidth="1"/>
    <col min="7430" max="7430" width="15" style="192" customWidth="1"/>
    <col min="7431" max="7431" width="13.28515625" style="192" customWidth="1"/>
    <col min="7432" max="7680" width="9.140625" style="192"/>
    <col min="7681" max="7681" width="4.85546875" style="192" customWidth="1"/>
    <col min="7682" max="7682" width="45.5703125" style="192" customWidth="1"/>
    <col min="7683" max="7683" width="6.28515625" style="192" customWidth="1"/>
    <col min="7684" max="7684" width="6.140625" style="192" customWidth="1"/>
    <col min="7685" max="7685" width="0.42578125" style="192" customWidth="1"/>
    <col min="7686" max="7686" width="15" style="192" customWidth="1"/>
    <col min="7687" max="7687" width="13.28515625" style="192" customWidth="1"/>
    <col min="7688" max="7936" width="9.140625" style="192"/>
    <col min="7937" max="7937" width="4.85546875" style="192" customWidth="1"/>
    <col min="7938" max="7938" width="45.5703125" style="192" customWidth="1"/>
    <col min="7939" max="7939" width="6.28515625" style="192" customWidth="1"/>
    <col min="7940" max="7940" width="6.140625" style="192" customWidth="1"/>
    <col min="7941" max="7941" width="0.42578125" style="192" customWidth="1"/>
    <col min="7942" max="7942" width="15" style="192" customWidth="1"/>
    <col min="7943" max="7943" width="13.28515625" style="192" customWidth="1"/>
    <col min="7944" max="8192" width="9.140625" style="192"/>
    <col min="8193" max="8193" width="4.85546875" style="192" customWidth="1"/>
    <col min="8194" max="8194" width="45.5703125" style="192" customWidth="1"/>
    <col min="8195" max="8195" width="6.28515625" style="192" customWidth="1"/>
    <col min="8196" max="8196" width="6.140625" style="192" customWidth="1"/>
    <col min="8197" max="8197" width="0.42578125" style="192" customWidth="1"/>
    <col min="8198" max="8198" width="15" style="192" customWidth="1"/>
    <col min="8199" max="8199" width="13.28515625" style="192" customWidth="1"/>
    <col min="8200" max="8448" width="9.140625" style="192"/>
    <col min="8449" max="8449" width="4.85546875" style="192" customWidth="1"/>
    <col min="8450" max="8450" width="45.5703125" style="192" customWidth="1"/>
    <col min="8451" max="8451" width="6.28515625" style="192" customWidth="1"/>
    <col min="8452" max="8452" width="6.140625" style="192" customWidth="1"/>
    <col min="8453" max="8453" width="0.42578125" style="192" customWidth="1"/>
    <col min="8454" max="8454" width="15" style="192" customWidth="1"/>
    <col min="8455" max="8455" width="13.28515625" style="192" customWidth="1"/>
    <col min="8456" max="8704" width="9.140625" style="192"/>
    <col min="8705" max="8705" width="4.85546875" style="192" customWidth="1"/>
    <col min="8706" max="8706" width="45.5703125" style="192" customWidth="1"/>
    <col min="8707" max="8707" width="6.28515625" style="192" customWidth="1"/>
    <col min="8708" max="8708" width="6.140625" style="192" customWidth="1"/>
    <col min="8709" max="8709" width="0.42578125" style="192" customWidth="1"/>
    <col min="8710" max="8710" width="15" style="192" customWidth="1"/>
    <col min="8711" max="8711" width="13.28515625" style="192" customWidth="1"/>
    <col min="8712" max="8960" width="9.140625" style="192"/>
    <col min="8961" max="8961" width="4.85546875" style="192" customWidth="1"/>
    <col min="8962" max="8962" width="45.5703125" style="192" customWidth="1"/>
    <col min="8963" max="8963" width="6.28515625" style="192" customWidth="1"/>
    <col min="8964" max="8964" width="6.140625" style="192" customWidth="1"/>
    <col min="8965" max="8965" width="0.42578125" style="192" customWidth="1"/>
    <col min="8966" max="8966" width="15" style="192" customWidth="1"/>
    <col min="8967" max="8967" width="13.28515625" style="192" customWidth="1"/>
    <col min="8968" max="9216" width="9.140625" style="192"/>
    <col min="9217" max="9217" width="4.85546875" style="192" customWidth="1"/>
    <col min="9218" max="9218" width="45.5703125" style="192" customWidth="1"/>
    <col min="9219" max="9219" width="6.28515625" style="192" customWidth="1"/>
    <col min="9220" max="9220" width="6.140625" style="192" customWidth="1"/>
    <col min="9221" max="9221" width="0.42578125" style="192" customWidth="1"/>
    <col min="9222" max="9222" width="15" style="192" customWidth="1"/>
    <col min="9223" max="9223" width="13.28515625" style="192" customWidth="1"/>
    <col min="9224" max="9472" width="9.140625" style="192"/>
    <col min="9473" max="9473" width="4.85546875" style="192" customWidth="1"/>
    <col min="9474" max="9474" width="45.5703125" style="192" customWidth="1"/>
    <col min="9475" max="9475" width="6.28515625" style="192" customWidth="1"/>
    <col min="9476" max="9476" width="6.140625" style="192" customWidth="1"/>
    <col min="9477" max="9477" width="0.42578125" style="192" customWidth="1"/>
    <col min="9478" max="9478" width="15" style="192" customWidth="1"/>
    <col min="9479" max="9479" width="13.28515625" style="192" customWidth="1"/>
    <col min="9480" max="9728" width="9.140625" style="192"/>
    <col min="9729" max="9729" width="4.85546875" style="192" customWidth="1"/>
    <col min="9730" max="9730" width="45.5703125" style="192" customWidth="1"/>
    <col min="9731" max="9731" width="6.28515625" style="192" customWidth="1"/>
    <col min="9732" max="9732" width="6.140625" style="192" customWidth="1"/>
    <col min="9733" max="9733" width="0.42578125" style="192" customWidth="1"/>
    <col min="9734" max="9734" width="15" style="192" customWidth="1"/>
    <col min="9735" max="9735" width="13.28515625" style="192" customWidth="1"/>
    <col min="9736" max="9984" width="9.140625" style="192"/>
    <col min="9985" max="9985" width="4.85546875" style="192" customWidth="1"/>
    <col min="9986" max="9986" width="45.5703125" style="192" customWidth="1"/>
    <col min="9987" max="9987" width="6.28515625" style="192" customWidth="1"/>
    <col min="9988" max="9988" width="6.140625" style="192" customWidth="1"/>
    <col min="9989" max="9989" width="0.42578125" style="192" customWidth="1"/>
    <col min="9990" max="9990" width="15" style="192" customWidth="1"/>
    <col min="9991" max="9991" width="13.28515625" style="192" customWidth="1"/>
    <col min="9992" max="10240" width="9.140625" style="192"/>
    <col min="10241" max="10241" width="4.85546875" style="192" customWidth="1"/>
    <col min="10242" max="10242" width="45.5703125" style="192" customWidth="1"/>
    <col min="10243" max="10243" width="6.28515625" style="192" customWidth="1"/>
    <col min="10244" max="10244" width="6.140625" style="192" customWidth="1"/>
    <col min="10245" max="10245" width="0.42578125" style="192" customWidth="1"/>
    <col min="10246" max="10246" width="15" style="192" customWidth="1"/>
    <col min="10247" max="10247" width="13.28515625" style="192" customWidth="1"/>
    <col min="10248" max="10496" width="9.140625" style="192"/>
    <col min="10497" max="10497" width="4.85546875" style="192" customWidth="1"/>
    <col min="10498" max="10498" width="45.5703125" style="192" customWidth="1"/>
    <col min="10499" max="10499" width="6.28515625" style="192" customWidth="1"/>
    <col min="10500" max="10500" width="6.140625" style="192" customWidth="1"/>
    <col min="10501" max="10501" width="0.42578125" style="192" customWidth="1"/>
    <col min="10502" max="10502" width="15" style="192" customWidth="1"/>
    <col min="10503" max="10503" width="13.28515625" style="192" customWidth="1"/>
    <col min="10504" max="10752" width="9.140625" style="192"/>
    <col min="10753" max="10753" width="4.85546875" style="192" customWidth="1"/>
    <col min="10754" max="10754" width="45.5703125" style="192" customWidth="1"/>
    <col min="10755" max="10755" width="6.28515625" style="192" customWidth="1"/>
    <col min="10756" max="10756" width="6.140625" style="192" customWidth="1"/>
    <col min="10757" max="10757" width="0.42578125" style="192" customWidth="1"/>
    <col min="10758" max="10758" width="15" style="192" customWidth="1"/>
    <col min="10759" max="10759" width="13.28515625" style="192" customWidth="1"/>
    <col min="10760" max="11008" width="9.140625" style="192"/>
    <col min="11009" max="11009" width="4.85546875" style="192" customWidth="1"/>
    <col min="11010" max="11010" width="45.5703125" style="192" customWidth="1"/>
    <col min="11011" max="11011" width="6.28515625" style="192" customWidth="1"/>
    <col min="11012" max="11012" width="6.140625" style="192" customWidth="1"/>
    <col min="11013" max="11013" width="0.42578125" style="192" customWidth="1"/>
    <col min="11014" max="11014" width="15" style="192" customWidth="1"/>
    <col min="11015" max="11015" width="13.28515625" style="192" customWidth="1"/>
    <col min="11016" max="11264" width="9.140625" style="192"/>
    <col min="11265" max="11265" width="4.85546875" style="192" customWidth="1"/>
    <col min="11266" max="11266" width="45.5703125" style="192" customWidth="1"/>
    <col min="11267" max="11267" width="6.28515625" style="192" customWidth="1"/>
    <col min="11268" max="11268" width="6.140625" style="192" customWidth="1"/>
    <col min="11269" max="11269" width="0.42578125" style="192" customWidth="1"/>
    <col min="11270" max="11270" width="15" style="192" customWidth="1"/>
    <col min="11271" max="11271" width="13.28515625" style="192" customWidth="1"/>
    <col min="11272" max="11520" width="9.140625" style="192"/>
    <col min="11521" max="11521" width="4.85546875" style="192" customWidth="1"/>
    <col min="11522" max="11522" width="45.5703125" style="192" customWidth="1"/>
    <col min="11523" max="11523" width="6.28515625" style="192" customWidth="1"/>
    <col min="11524" max="11524" width="6.140625" style="192" customWidth="1"/>
    <col min="11525" max="11525" width="0.42578125" style="192" customWidth="1"/>
    <col min="11526" max="11526" width="15" style="192" customWidth="1"/>
    <col min="11527" max="11527" width="13.28515625" style="192" customWidth="1"/>
    <col min="11528" max="11776" width="9.140625" style="192"/>
    <col min="11777" max="11777" width="4.85546875" style="192" customWidth="1"/>
    <col min="11778" max="11778" width="45.5703125" style="192" customWidth="1"/>
    <col min="11779" max="11779" width="6.28515625" style="192" customWidth="1"/>
    <col min="11780" max="11780" width="6.140625" style="192" customWidth="1"/>
    <col min="11781" max="11781" width="0.42578125" style="192" customWidth="1"/>
    <col min="11782" max="11782" width="15" style="192" customWidth="1"/>
    <col min="11783" max="11783" width="13.28515625" style="192" customWidth="1"/>
    <col min="11784" max="12032" width="9.140625" style="192"/>
    <col min="12033" max="12033" width="4.85546875" style="192" customWidth="1"/>
    <col min="12034" max="12034" width="45.5703125" style="192" customWidth="1"/>
    <col min="12035" max="12035" width="6.28515625" style="192" customWidth="1"/>
    <col min="12036" max="12036" width="6.140625" style="192" customWidth="1"/>
    <col min="12037" max="12037" width="0.42578125" style="192" customWidth="1"/>
    <col min="12038" max="12038" width="15" style="192" customWidth="1"/>
    <col min="12039" max="12039" width="13.28515625" style="192" customWidth="1"/>
    <col min="12040" max="12288" width="9.140625" style="192"/>
    <col min="12289" max="12289" width="4.85546875" style="192" customWidth="1"/>
    <col min="12290" max="12290" width="45.5703125" style="192" customWidth="1"/>
    <col min="12291" max="12291" width="6.28515625" style="192" customWidth="1"/>
    <col min="12292" max="12292" width="6.140625" style="192" customWidth="1"/>
    <col min="12293" max="12293" width="0.42578125" style="192" customWidth="1"/>
    <col min="12294" max="12294" width="15" style="192" customWidth="1"/>
    <col min="12295" max="12295" width="13.28515625" style="192" customWidth="1"/>
    <col min="12296" max="12544" width="9.140625" style="192"/>
    <col min="12545" max="12545" width="4.85546875" style="192" customWidth="1"/>
    <col min="12546" max="12546" width="45.5703125" style="192" customWidth="1"/>
    <col min="12547" max="12547" width="6.28515625" style="192" customWidth="1"/>
    <col min="12548" max="12548" width="6.140625" style="192" customWidth="1"/>
    <col min="12549" max="12549" width="0.42578125" style="192" customWidth="1"/>
    <col min="12550" max="12550" width="15" style="192" customWidth="1"/>
    <col min="12551" max="12551" width="13.28515625" style="192" customWidth="1"/>
    <col min="12552" max="12800" width="9.140625" style="192"/>
    <col min="12801" max="12801" width="4.85546875" style="192" customWidth="1"/>
    <col min="12802" max="12802" width="45.5703125" style="192" customWidth="1"/>
    <col min="12803" max="12803" width="6.28515625" style="192" customWidth="1"/>
    <col min="12804" max="12804" width="6.140625" style="192" customWidth="1"/>
    <col min="12805" max="12805" width="0.42578125" style="192" customWidth="1"/>
    <col min="12806" max="12806" width="15" style="192" customWidth="1"/>
    <col min="12807" max="12807" width="13.28515625" style="192" customWidth="1"/>
    <col min="12808" max="13056" width="9.140625" style="192"/>
    <col min="13057" max="13057" width="4.85546875" style="192" customWidth="1"/>
    <col min="13058" max="13058" width="45.5703125" style="192" customWidth="1"/>
    <col min="13059" max="13059" width="6.28515625" style="192" customWidth="1"/>
    <col min="13060" max="13060" width="6.140625" style="192" customWidth="1"/>
    <col min="13061" max="13061" width="0.42578125" style="192" customWidth="1"/>
    <col min="13062" max="13062" width="15" style="192" customWidth="1"/>
    <col min="13063" max="13063" width="13.28515625" style="192" customWidth="1"/>
    <col min="13064" max="13312" width="9.140625" style="192"/>
    <col min="13313" max="13313" width="4.85546875" style="192" customWidth="1"/>
    <col min="13314" max="13314" width="45.5703125" style="192" customWidth="1"/>
    <col min="13315" max="13315" width="6.28515625" style="192" customWidth="1"/>
    <col min="13316" max="13316" width="6.140625" style="192" customWidth="1"/>
    <col min="13317" max="13317" width="0.42578125" style="192" customWidth="1"/>
    <col min="13318" max="13318" width="15" style="192" customWidth="1"/>
    <col min="13319" max="13319" width="13.28515625" style="192" customWidth="1"/>
    <col min="13320" max="13568" width="9.140625" style="192"/>
    <col min="13569" max="13569" width="4.85546875" style="192" customWidth="1"/>
    <col min="13570" max="13570" width="45.5703125" style="192" customWidth="1"/>
    <col min="13571" max="13571" width="6.28515625" style="192" customWidth="1"/>
    <col min="13572" max="13572" width="6.140625" style="192" customWidth="1"/>
    <col min="13573" max="13573" width="0.42578125" style="192" customWidth="1"/>
    <col min="13574" max="13574" width="15" style="192" customWidth="1"/>
    <col min="13575" max="13575" width="13.28515625" style="192" customWidth="1"/>
    <col min="13576" max="13824" width="9.140625" style="192"/>
    <col min="13825" max="13825" width="4.85546875" style="192" customWidth="1"/>
    <col min="13826" max="13826" width="45.5703125" style="192" customWidth="1"/>
    <col min="13827" max="13827" width="6.28515625" style="192" customWidth="1"/>
    <col min="13828" max="13828" width="6.140625" style="192" customWidth="1"/>
    <col min="13829" max="13829" width="0.42578125" style="192" customWidth="1"/>
    <col min="13830" max="13830" width="15" style="192" customWidth="1"/>
    <col min="13831" max="13831" width="13.28515625" style="192" customWidth="1"/>
    <col min="13832" max="14080" width="9.140625" style="192"/>
    <col min="14081" max="14081" width="4.85546875" style="192" customWidth="1"/>
    <col min="14082" max="14082" width="45.5703125" style="192" customWidth="1"/>
    <col min="14083" max="14083" width="6.28515625" style="192" customWidth="1"/>
    <col min="14084" max="14084" width="6.140625" style="192" customWidth="1"/>
    <col min="14085" max="14085" width="0.42578125" style="192" customWidth="1"/>
    <col min="14086" max="14086" width="15" style="192" customWidth="1"/>
    <col min="14087" max="14087" width="13.28515625" style="192" customWidth="1"/>
    <col min="14088" max="14336" width="9.140625" style="192"/>
    <col min="14337" max="14337" width="4.85546875" style="192" customWidth="1"/>
    <col min="14338" max="14338" width="45.5703125" style="192" customWidth="1"/>
    <col min="14339" max="14339" width="6.28515625" style="192" customWidth="1"/>
    <col min="14340" max="14340" width="6.140625" style="192" customWidth="1"/>
    <col min="14341" max="14341" width="0.42578125" style="192" customWidth="1"/>
    <col min="14342" max="14342" width="15" style="192" customWidth="1"/>
    <col min="14343" max="14343" width="13.28515625" style="192" customWidth="1"/>
    <col min="14344" max="14592" width="9.140625" style="192"/>
    <col min="14593" max="14593" width="4.85546875" style="192" customWidth="1"/>
    <col min="14594" max="14594" width="45.5703125" style="192" customWidth="1"/>
    <col min="14595" max="14595" width="6.28515625" style="192" customWidth="1"/>
    <col min="14596" max="14596" width="6.140625" style="192" customWidth="1"/>
    <col min="14597" max="14597" width="0.42578125" style="192" customWidth="1"/>
    <col min="14598" max="14598" width="15" style="192" customWidth="1"/>
    <col min="14599" max="14599" width="13.28515625" style="192" customWidth="1"/>
    <col min="14600" max="14848" width="9.140625" style="192"/>
    <col min="14849" max="14849" width="4.85546875" style="192" customWidth="1"/>
    <col min="14850" max="14850" width="45.5703125" style="192" customWidth="1"/>
    <col min="14851" max="14851" width="6.28515625" style="192" customWidth="1"/>
    <col min="14852" max="14852" width="6.140625" style="192" customWidth="1"/>
    <col min="14853" max="14853" width="0.42578125" style="192" customWidth="1"/>
    <col min="14854" max="14854" width="15" style="192" customWidth="1"/>
    <col min="14855" max="14855" width="13.28515625" style="192" customWidth="1"/>
    <col min="14856" max="15104" width="9.140625" style="192"/>
    <col min="15105" max="15105" width="4.85546875" style="192" customWidth="1"/>
    <col min="15106" max="15106" width="45.5703125" style="192" customWidth="1"/>
    <col min="15107" max="15107" width="6.28515625" style="192" customWidth="1"/>
    <col min="15108" max="15108" width="6.140625" style="192" customWidth="1"/>
    <col min="15109" max="15109" width="0.42578125" style="192" customWidth="1"/>
    <col min="15110" max="15110" width="15" style="192" customWidth="1"/>
    <col min="15111" max="15111" width="13.28515625" style="192" customWidth="1"/>
    <col min="15112" max="15360" width="9.140625" style="192"/>
    <col min="15361" max="15361" width="4.85546875" style="192" customWidth="1"/>
    <col min="15362" max="15362" width="45.5703125" style="192" customWidth="1"/>
    <col min="15363" max="15363" width="6.28515625" style="192" customWidth="1"/>
    <col min="15364" max="15364" width="6.140625" style="192" customWidth="1"/>
    <col min="15365" max="15365" width="0.42578125" style="192" customWidth="1"/>
    <col min="15366" max="15366" width="15" style="192" customWidth="1"/>
    <col min="15367" max="15367" width="13.28515625" style="192" customWidth="1"/>
    <col min="15368" max="15616" width="9.140625" style="192"/>
    <col min="15617" max="15617" width="4.85546875" style="192" customWidth="1"/>
    <col min="15618" max="15618" width="45.5703125" style="192" customWidth="1"/>
    <col min="15619" max="15619" width="6.28515625" style="192" customWidth="1"/>
    <col min="15620" max="15620" width="6.140625" style="192" customWidth="1"/>
    <col min="15621" max="15621" width="0.42578125" style="192" customWidth="1"/>
    <col min="15622" max="15622" width="15" style="192" customWidth="1"/>
    <col min="15623" max="15623" width="13.28515625" style="192" customWidth="1"/>
    <col min="15624" max="15872" width="9.140625" style="192"/>
    <col min="15873" max="15873" width="4.85546875" style="192" customWidth="1"/>
    <col min="15874" max="15874" width="45.5703125" style="192" customWidth="1"/>
    <col min="15875" max="15875" width="6.28515625" style="192" customWidth="1"/>
    <col min="15876" max="15876" width="6.140625" style="192" customWidth="1"/>
    <col min="15877" max="15877" width="0.42578125" style="192" customWidth="1"/>
    <col min="15878" max="15878" width="15" style="192" customWidth="1"/>
    <col min="15879" max="15879" width="13.28515625" style="192" customWidth="1"/>
    <col min="15880" max="16128" width="9.140625" style="192"/>
    <col min="16129" max="16129" width="4.85546875" style="192" customWidth="1"/>
    <col min="16130" max="16130" width="45.5703125" style="192" customWidth="1"/>
    <col min="16131" max="16131" width="6.28515625" style="192" customWidth="1"/>
    <col min="16132" max="16132" width="6.140625" style="192" customWidth="1"/>
    <col min="16133" max="16133" width="0.42578125" style="192" customWidth="1"/>
    <col min="16134" max="16134" width="15" style="192" customWidth="1"/>
    <col min="16135" max="16135" width="13.28515625" style="192" customWidth="1"/>
    <col min="16136" max="16384" width="9.140625" style="192"/>
  </cols>
  <sheetData>
    <row r="1" spans="1:7" s="270" customFormat="1" ht="15.75">
      <c r="A1" s="269"/>
      <c r="B1" s="270" t="s">
        <v>193</v>
      </c>
      <c r="F1" s="64"/>
      <c r="G1" s="64"/>
    </row>
    <row r="2" spans="1:7" s="270" customFormat="1" ht="15.75">
      <c r="A2" s="269"/>
      <c r="B2" s="270" t="s">
        <v>285</v>
      </c>
      <c r="F2" s="64"/>
      <c r="G2" s="64"/>
    </row>
    <row r="3" spans="1:7" s="270" customFormat="1" ht="15.75">
      <c r="A3" s="269"/>
      <c r="F3" s="64"/>
      <c r="G3" s="64"/>
    </row>
    <row r="4" spans="1:7" s="270" customFormat="1" ht="15.75">
      <c r="A4" s="269"/>
      <c r="B4" s="271" t="s">
        <v>194</v>
      </c>
      <c r="F4" s="64"/>
      <c r="G4" s="64">
        <f>G59</f>
        <v>0</v>
      </c>
    </row>
    <row r="5" spans="1:7" s="270" customFormat="1" ht="15.75">
      <c r="A5" s="269"/>
      <c r="F5" s="64"/>
      <c r="G5" s="64"/>
    </row>
    <row r="6" spans="1:7" s="270" customFormat="1" ht="15.75">
      <c r="A6" s="269"/>
      <c r="B6" s="272" t="s">
        <v>226</v>
      </c>
      <c r="F6" s="64"/>
      <c r="G6" s="64">
        <f>'Strojna dela'!G21</f>
        <v>0</v>
      </c>
    </row>
    <row r="7" spans="1:7" s="270" customFormat="1" ht="15.75">
      <c r="A7" s="269"/>
      <c r="F7" s="64"/>
      <c r="G7" s="64"/>
    </row>
    <row r="8" spans="1:7" s="270" customFormat="1" ht="18.75" customHeight="1" thickBot="1">
      <c r="A8" s="273"/>
      <c r="B8" s="274" t="s">
        <v>234</v>
      </c>
      <c r="C8" s="275"/>
      <c r="D8" s="275"/>
      <c r="E8" s="275"/>
      <c r="F8" s="276"/>
      <c r="G8" s="276">
        <f>'Mont dela'!G17</f>
        <v>0</v>
      </c>
    </row>
    <row r="9" spans="1:7" s="270" customFormat="1" ht="8.25" customHeight="1" thickBot="1">
      <c r="A9" s="273"/>
      <c r="B9" s="277"/>
      <c r="C9" s="278"/>
      <c r="D9" s="278"/>
      <c r="E9" s="278"/>
      <c r="F9" s="279"/>
      <c r="G9" s="279"/>
    </row>
    <row r="10" spans="1:7" s="270" customFormat="1" ht="16.5" thickBot="1">
      <c r="A10" s="269"/>
      <c r="B10" s="280" t="s">
        <v>299</v>
      </c>
      <c r="C10" s="281"/>
      <c r="D10" s="281"/>
      <c r="E10" s="281"/>
      <c r="F10" s="282"/>
      <c r="G10" s="282">
        <f>SUM(G4:G8)</f>
        <v>0</v>
      </c>
    </row>
    <row r="11" spans="1:7" s="270" customFormat="1" ht="16.5" thickTop="1">
      <c r="A11" s="269"/>
      <c r="F11" s="64"/>
      <c r="G11" s="64"/>
    </row>
    <row r="12" spans="1:7" s="285" customFormat="1" ht="15">
      <c r="A12" s="283"/>
      <c r="B12" s="271" t="s">
        <v>194</v>
      </c>
      <c r="C12" s="111"/>
      <c r="D12" s="111"/>
      <c r="E12" s="284"/>
      <c r="F12" s="112"/>
      <c r="G12" s="112"/>
    </row>
    <row r="13" spans="1:7" ht="9.75" customHeight="1">
      <c r="B13" s="113"/>
      <c r="C13" s="113"/>
      <c r="D13" s="113"/>
      <c r="E13" s="120"/>
      <c r="F13" s="131"/>
      <c r="G13" s="131"/>
    </row>
    <row r="14" spans="1:7" ht="17.25" customHeight="1" thickBot="1">
      <c r="A14" s="114" t="s">
        <v>195</v>
      </c>
      <c r="B14" s="114" t="s">
        <v>196</v>
      </c>
      <c r="C14" s="114" t="s">
        <v>197</v>
      </c>
      <c r="D14" s="114"/>
      <c r="E14" s="114"/>
      <c r="F14" s="115" t="s">
        <v>198</v>
      </c>
      <c r="G14" s="115" t="s">
        <v>199</v>
      </c>
    </row>
    <row r="15" spans="1:7" ht="39.75" customHeight="1" thickTop="1">
      <c r="A15" s="287">
        <v>1</v>
      </c>
      <c r="B15" s="288" t="s">
        <v>200</v>
      </c>
      <c r="C15" s="289">
        <v>76.5</v>
      </c>
      <c r="D15" s="290" t="s">
        <v>201</v>
      </c>
      <c r="E15" s="291">
        <v>1.06463</v>
      </c>
      <c r="F15" s="116"/>
      <c r="G15" s="292">
        <f>C15*F15</f>
        <v>0</v>
      </c>
    </row>
    <row r="16" spans="1:7">
      <c r="A16" s="287"/>
      <c r="B16" s="288"/>
      <c r="C16" s="289"/>
      <c r="D16" s="290"/>
      <c r="E16" s="291"/>
      <c r="F16" s="116"/>
      <c r="G16" s="292"/>
    </row>
    <row r="17" spans="1:7" ht="39.75" customHeight="1">
      <c r="A17" s="287">
        <f>COUNT(A15:A16)+1</f>
        <v>2</v>
      </c>
      <c r="B17" s="293" t="s">
        <v>202</v>
      </c>
      <c r="C17" s="289">
        <v>4</v>
      </c>
      <c r="D17" s="290" t="s">
        <v>28</v>
      </c>
      <c r="E17" s="291">
        <v>4.3375599999999999</v>
      </c>
      <c r="F17" s="116"/>
      <c r="G17" s="292">
        <f>C17*F17</f>
        <v>0</v>
      </c>
    </row>
    <row r="18" spans="1:7">
      <c r="A18" s="287"/>
      <c r="B18" s="288"/>
      <c r="C18" s="289"/>
      <c r="D18" s="290"/>
      <c r="E18" s="291"/>
      <c r="F18" s="116"/>
      <c r="G18" s="292"/>
    </row>
    <row r="19" spans="1:7" ht="38.25">
      <c r="A19" s="287">
        <v>3</v>
      </c>
      <c r="B19" s="288" t="s">
        <v>203</v>
      </c>
      <c r="C19" s="289">
        <v>1</v>
      </c>
      <c r="D19" s="290" t="s">
        <v>204</v>
      </c>
      <c r="E19" s="291"/>
      <c r="F19" s="116"/>
      <c r="G19" s="292">
        <f>C19*F19</f>
        <v>0</v>
      </c>
    </row>
    <row r="20" spans="1:7">
      <c r="A20" s="287"/>
      <c r="B20" s="288"/>
      <c r="C20" s="289"/>
      <c r="D20" s="290"/>
      <c r="E20" s="291"/>
      <c r="F20" s="116"/>
      <c r="G20" s="292"/>
    </row>
    <row r="21" spans="1:7" ht="38.25">
      <c r="A21" s="287">
        <v>4</v>
      </c>
      <c r="B21" s="288" t="s">
        <v>205</v>
      </c>
      <c r="C21" s="289">
        <v>4.5</v>
      </c>
      <c r="D21" s="290" t="s">
        <v>206</v>
      </c>
      <c r="E21" s="291"/>
      <c r="F21" s="116"/>
      <c r="G21" s="292">
        <f>C21*F21</f>
        <v>0</v>
      </c>
    </row>
    <row r="22" spans="1:7">
      <c r="A22" s="287"/>
      <c r="B22" s="288"/>
      <c r="C22" s="289"/>
      <c r="D22" s="290"/>
      <c r="E22" s="291"/>
      <c r="F22" s="116"/>
      <c r="G22" s="292"/>
    </row>
    <row r="23" spans="1:7" ht="63.75">
      <c r="A23" s="287">
        <v>5</v>
      </c>
      <c r="B23" s="288" t="s">
        <v>207</v>
      </c>
      <c r="C23" s="289">
        <v>149.19999999999999</v>
      </c>
      <c r="D23" s="290" t="s">
        <v>206</v>
      </c>
      <c r="E23" s="291">
        <v>21.919509999999999</v>
      </c>
      <c r="F23" s="116"/>
      <c r="G23" s="292">
        <f>C23*F23</f>
        <v>0</v>
      </c>
    </row>
    <row r="24" spans="1:7">
      <c r="A24" s="287"/>
      <c r="B24" s="288"/>
      <c r="C24" s="289"/>
      <c r="D24" s="290"/>
      <c r="E24" s="294"/>
      <c r="F24" s="117"/>
      <c r="G24" s="292"/>
    </row>
    <row r="25" spans="1:7" ht="27.75" customHeight="1">
      <c r="A25" s="287">
        <v>6</v>
      </c>
      <c r="B25" s="293" t="s">
        <v>208</v>
      </c>
      <c r="C25" s="289">
        <v>38.200000000000003</v>
      </c>
      <c r="D25" s="290" t="s">
        <v>209</v>
      </c>
      <c r="E25" s="291">
        <v>8.5442699999999991</v>
      </c>
      <c r="F25" s="116"/>
      <c r="G25" s="292">
        <f>C25*F25</f>
        <v>0</v>
      </c>
    </row>
    <row r="26" spans="1:7" ht="17.25" customHeight="1">
      <c r="A26" s="287"/>
      <c r="B26" s="293"/>
      <c r="C26" s="289"/>
      <c r="D26" s="290"/>
      <c r="E26" s="291"/>
      <c r="F26" s="116"/>
      <c r="G26" s="292"/>
    </row>
    <row r="27" spans="1:7" ht="78.75" customHeight="1">
      <c r="A27" s="287">
        <v>7</v>
      </c>
      <c r="B27" s="293" t="s">
        <v>210</v>
      </c>
      <c r="C27" s="289">
        <v>3.8</v>
      </c>
      <c r="D27" s="290" t="s">
        <v>206</v>
      </c>
      <c r="E27" s="291">
        <v>54.878050000000002</v>
      </c>
      <c r="F27" s="116"/>
      <c r="G27" s="292">
        <f>C27*F27</f>
        <v>0</v>
      </c>
    </row>
    <row r="28" spans="1:7" ht="17.25" customHeight="1">
      <c r="A28" s="287"/>
      <c r="B28" s="293"/>
      <c r="C28" s="289"/>
      <c r="D28" s="290"/>
      <c r="E28" s="291"/>
      <c r="F28" s="116"/>
      <c r="G28" s="292"/>
    </row>
    <row r="29" spans="1:7" ht="129.75" customHeight="1">
      <c r="A29" s="287">
        <v>8</v>
      </c>
      <c r="B29" s="293" t="s">
        <v>211</v>
      </c>
      <c r="C29" s="289">
        <v>24.5</v>
      </c>
      <c r="D29" s="290" t="s">
        <v>206</v>
      </c>
      <c r="E29" s="291">
        <v>20.50244</v>
      </c>
      <c r="F29" s="116"/>
      <c r="G29" s="292">
        <f>C29*F29</f>
        <v>0</v>
      </c>
    </row>
    <row r="30" spans="1:7">
      <c r="A30" s="287"/>
      <c r="B30" s="288"/>
      <c r="C30" s="289"/>
      <c r="D30" s="290"/>
      <c r="E30" s="291"/>
      <c r="F30" s="116"/>
      <c r="G30" s="292"/>
    </row>
    <row r="31" spans="1:7" ht="66" customHeight="1">
      <c r="A31" s="287">
        <f>COUNT($A$15:A30)+1</f>
        <v>9</v>
      </c>
      <c r="B31" s="293" t="s">
        <v>212</v>
      </c>
      <c r="C31" s="289">
        <v>120.8</v>
      </c>
      <c r="D31" s="290" t="s">
        <v>206</v>
      </c>
      <c r="E31" s="291">
        <v>49.146340000000002</v>
      </c>
      <c r="F31" s="116"/>
      <c r="G31" s="292">
        <f>C31*F31</f>
        <v>0</v>
      </c>
    </row>
    <row r="32" spans="1:7">
      <c r="A32" s="287"/>
      <c r="B32" s="288"/>
      <c r="C32" s="289"/>
      <c r="D32" s="290"/>
      <c r="E32" s="291"/>
      <c r="F32" s="116"/>
      <c r="G32" s="292"/>
    </row>
    <row r="33" spans="1:7" ht="25.5">
      <c r="A33" s="287">
        <v>10</v>
      </c>
      <c r="B33" s="288" t="s">
        <v>213</v>
      </c>
      <c r="C33" s="289">
        <v>3.7</v>
      </c>
      <c r="D33" s="290" t="s">
        <v>206</v>
      </c>
      <c r="E33" s="291"/>
      <c r="F33" s="116"/>
      <c r="G33" s="292">
        <f>C33*F33</f>
        <v>0</v>
      </c>
    </row>
    <row r="34" spans="1:7">
      <c r="A34" s="287"/>
      <c r="B34" s="288"/>
      <c r="C34" s="289"/>
      <c r="D34" s="290"/>
      <c r="E34" s="291"/>
      <c r="F34" s="116"/>
      <c r="G34" s="292"/>
    </row>
    <row r="35" spans="1:7" ht="25.5">
      <c r="A35" s="287">
        <v>11</v>
      </c>
      <c r="B35" s="288" t="s">
        <v>214</v>
      </c>
      <c r="C35" s="289">
        <v>0.8</v>
      </c>
      <c r="D35" s="290" t="s">
        <v>209</v>
      </c>
      <c r="E35" s="291"/>
      <c r="F35" s="116"/>
      <c r="G35" s="292">
        <f>C35*F35</f>
        <v>0</v>
      </c>
    </row>
    <row r="36" spans="1:7">
      <c r="A36" s="287"/>
      <c r="B36" s="288"/>
      <c r="C36" s="289"/>
      <c r="D36" s="290"/>
      <c r="E36" s="291"/>
      <c r="F36" s="116"/>
      <c r="G36" s="292"/>
    </row>
    <row r="37" spans="1:7" ht="41.25" customHeight="1">
      <c r="A37" s="287">
        <v>12</v>
      </c>
      <c r="B37" s="293" t="s">
        <v>215</v>
      </c>
      <c r="C37" s="289">
        <v>76.5</v>
      </c>
      <c r="D37" s="290" t="s">
        <v>201</v>
      </c>
      <c r="E37" s="291">
        <v>14.03659</v>
      </c>
      <c r="F37" s="116"/>
      <c r="G37" s="292">
        <f>C37*F37</f>
        <v>0</v>
      </c>
    </row>
    <row r="38" spans="1:7">
      <c r="A38" s="287"/>
      <c r="B38" s="288"/>
      <c r="C38" s="295"/>
      <c r="D38" s="296"/>
      <c r="E38" s="297"/>
      <c r="F38" s="118"/>
      <c r="G38" s="292"/>
    </row>
    <row r="39" spans="1:7" ht="14.25" customHeight="1">
      <c r="A39" s="298">
        <v>13</v>
      </c>
      <c r="B39" s="288" t="s">
        <v>216</v>
      </c>
      <c r="C39" s="295">
        <v>100</v>
      </c>
      <c r="D39" s="290" t="s">
        <v>209</v>
      </c>
      <c r="E39" s="299"/>
      <c r="F39" s="118"/>
      <c r="G39" s="292">
        <f>C39*F39</f>
        <v>0</v>
      </c>
    </row>
    <row r="40" spans="1:7">
      <c r="A40" s="298"/>
      <c r="B40" s="288"/>
      <c r="C40" s="295"/>
      <c r="D40" s="296"/>
      <c r="E40" s="299"/>
      <c r="F40" s="118"/>
      <c r="G40" s="292"/>
    </row>
    <row r="41" spans="1:7" ht="27" customHeight="1">
      <c r="A41" s="287">
        <v>14</v>
      </c>
      <c r="B41" s="288" t="s">
        <v>217</v>
      </c>
      <c r="C41" s="289">
        <v>16.100000000000001</v>
      </c>
      <c r="D41" s="290" t="s">
        <v>206</v>
      </c>
      <c r="E41" s="291"/>
      <c r="F41" s="117"/>
      <c r="G41" s="292">
        <f>C41*F41</f>
        <v>0</v>
      </c>
    </row>
    <row r="42" spans="1:7" ht="14.25" customHeight="1">
      <c r="A42" s="287"/>
      <c r="B42" s="288"/>
      <c r="C42" s="289"/>
      <c r="D42" s="290"/>
      <c r="E42" s="291"/>
      <c r="F42" s="117"/>
      <c r="G42" s="292"/>
    </row>
    <row r="43" spans="1:7" ht="16.5" customHeight="1">
      <c r="A43" s="287">
        <v>15</v>
      </c>
      <c r="B43" s="288" t="s">
        <v>218</v>
      </c>
      <c r="C43" s="289">
        <v>1.5</v>
      </c>
      <c r="D43" s="290" t="s">
        <v>219</v>
      </c>
      <c r="E43" s="291"/>
      <c r="F43" s="117"/>
      <c r="G43" s="292">
        <f>C43*F43</f>
        <v>0</v>
      </c>
    </row>
    <row r="44" spans="1:7">
      <c r="A44" s="287"/>
      <c r="B44" s="288"/>
      <c r="C44" s="289"/>
      <c r="D44" s="290"/>
      <c r="E44" s="291"/>
      <c r="F44" s="117"/>
      <c r="G44" s="292"/>
    </row>
    <row r="45" spans="1:7" ht="27" customHeight="1">
      <c r="A45" s="287">
        <v>16</v>
      </c>
      <c r="B45" s="288" t="s">
        <v>220</v>
      </c>
      <c r="C45" s="289">
        <v>28.3</v>
      </c>
      <c r="D45" s="290" t="s">
        <v>206</v>
      </c>
      <c r="E45" s="291"/>
      <c r="F45" s="117"/>
      <c r="G45" s="292">
        <f>C45*F45</f>
        <v>0</v>
      </c>
    </row>
    <row r="46" spans="1:7">
      <c r="A46" s="287"/>
      <c r="B46" s="288"/>
      <c r="C46" s="289"/>
      <c r="D46" s="290"/>
      <c r="E46" s="291"/>
      <c r="F46" s="117"/>
      <c r="G46" s="292"/>
    </row>
    <row r="47" spans="1:7">
      <c r="A47" s="287">
        <v>17</v>
      </c>
      <c r="B47" s="288" t="s">
        <v>221</v>
      </c>
      <c r="C47" s="291">
        <v>1</v>
      </c>
      <c r="D47" s="290" t="s">
        <v>314</v>
      </c>
      <c r="E47" s="291"/>
      <c r="F47" s="117"/>
      <c r="G47" s="292">
        <f>C47*F47</f>
        <v>0</v>
      </c>
    </row>
    <row r="48" spans="1:7">
      <c r="A48" s="287"/>
      <c r="B48" s="288"/>
      <c r="C48" s="289"/>
      <c r="D48" s="290"/>
      <c r="E48" s="291"/>
      <c r="F48" s="117"/>
      <c r="G48" s="292"/>
    </row>
    <row r="49" spans="1:7" ht="40.5" customHeight="1">
      <c r="A49" s="287">
        <v>18</v>
      </c>
      <c r="B49" s="288" t="s">
        <v>222</v>
      </c>
      <c r="C49" s="291">
        <v>1</v>
      </c>
      <c r="D49" s="290" t="s">
        <v>314</v>
      </c>
      <c r="E49" s="291"/>
      <c r="F49" s="117"/>
      <c r="G49" s="292">
        <f>C49*F49</f>
        <v>0</v>
      </c>
    </row>
    <row r="50" spans="1:7">
      <c r="A50" s="287"/>
      <c r="B50" s="288"/>
      <c r="C50" s="289"/>
      <c r="D50" s="290"/>
      <c r="E50" s="291"/>
      <c r="F50" s="117"/>
      <c r="G50" s="292"/>
    </row>
    <row r="51" spans="1:7" ht="38.25">
      <c r="A51" s="287">
        <v>19</v>
      </c>
      <c r="B51" s="288" t="s">
        <v>223</v>
      </c>
      <c r="C51" s="291">
        <v>1</v>
      </c>
      <c r="D51" s="290" t="s">
        <v>314</v>
      </c>
      <c r="E51" s="291"/>
      <c r="F51" s="117"/>
      <c r="G51" s="292">
        <f>C51*F51</f>
        <v>0</v>
      </c>
    </row>
    <row r="52" spans="1:7">
      <c r="A52" s="287"/>
      <c r="B52" s="288"/>
      <c r="C52" s="289"/>
      <c r="D52" s="290"/>
      <c r="E52" s="291"/>
      <c r="F52" s="117"/>
      <c r="G52" s="292"/>
    </row>
    <row r="53" spans="1:7" ht="25.5">
      <c r="A53" s="287">
        <v>20</v>
      </c>
      <c r="B53" s="288" t="s">
        <v>224</v>
      </c>
      <c r="C53" s="291">
        <v>1</v>
      </c>
      <c r="D53" s="290" t="s">
        <v>314</v>
      </c>
      <c r="E53" s="291"/>
      <c r="F53" s="117"/>
      <c r="G53" s="292">
        <f>C53*F53</f>
        <v>0</v>
      </c>
    </row>
    <row r="54" spans="1:7">
      <c r="A54" s="287"/>
      <c r="B54" s="288"/>
      <c r="C54" s="289"/>
      <c r="D54" s="290"/>
      <c r="E54" s="291"/>
      <c r="F54" s="117"/>
      <c r="G54" s="292"/>
    </row>
    <row r="55" spans="1:7" ht="25.5">
      <c r="A55" s="287">
        <v>21</v>
      </c>
      <c r="B55" s="288" t="s">
        <v>225</v>
      </c>
      <c r="C55" s="289">
        <v>76.5</v>
      </c>
      <c r="D55" s="290" t="s">
        <v>201</v>
      </c>
      <c r="E55" s="291"/>
      <c r="F55" s="117"/>
      <c r="G55" s="292">
        <f>C55*F55</f>
        <v>0</v>
      </c>
    </row>
    <row r="56" spans="1:7">
      <c r="A56" s="287"/>
      <c r="B56" s="288"/>
      <c r="C56" s="289"/>
      <c r="D56" s="290"/>
      <c r="E56" s="291"/>
      <c r="F56" s="117"/>
      <c r="G56" s="292"/>
    </row>
    <row r="57" spans="1:7" ht="76.5">
      <c r="A57" s="287">
        <v>22</v>
      </c>
      <c r="B57" s="288" t="s">
        <v>317</v>
      </c>
      <c r="C57" s="456">
        <f>SUM(G15:G55)</f>
        <v>0</v>
      </c>
      <c r="D57" s="290" t="s">
        <v>250</v>
      </c>
      <c r="E57" s="291"/>
      <c r="G57" s="292">
        <f>C57*0.1</f>
        <v>0</v>
      </c>
    </row>
    <row r="58" spans="1:7" ht="15" customHeight="1" thickBot="1">
      <c r="A58" s="300"/>
      <c r="B58" s="301"/>
      <c r="C58" s="302"/>
      <c r="D58" s="302"/>
      <c r="E58" s="302"/>
      <c r="F58" s="303"/>
      <c r="G58" s="304"/>
    </row>
    <row r="59" spans="1:7" ht="15">
      <c r="A59" s="465"/>
      <c r="B59" s="466" t="s">
        <v>320</v>
      </c>
      <c r="C59" s="466"/>
      <c r="D59" s="466"/>
      <c r="E59" s="466"/>
      <c r="F59" s="467"/>
      <c r="G59" s="468">
        <f>SUM(G15:G58)</f>
        <v>0</v>
      </c>
    </row>
    <row r="60" spans="1:7">
      <c r="G60" s="305"/>
    </row>
    <row r="61" spans="1:7" ht="14.25" customHeight="1"/>
  </sheetData>
  <sheetProtection algorithmName="SHA-512" hashValue="EXkezqoG9fPhm8VccgThPdN4t4A+wCauC8pjO7UUSB/LhTvsQ8rPuF4Z0A8zqPrJUos88zZEW7PVOMEbOt/AVg==" saltValue="lpL0ScPrKQw9FPmk0nEukA==" spinCount="100000" sheet="1" objects="1" scenarios="1" selectLockedCells="1"/>
  <pageMargins left="1.1811023622047245" right="0.19685039370078741" top="0.78740157480314965" bottom="0.6692913385826772" header="0.51181102362204722" footer="0.51181102362204722"/>
  <pageSetup paperSize="9" scale="90" firstPageNumber="26" fitToWidth="0" fitToHeight="0" orientation="portrait" horizontalDpi="4294967292" verticalDpi="180" r:id="rId1"/>
  <headerFooter alignWithMargins="0">
    <oddHeader>&amp;LSTROJNE INSTALACIJE&amp;CSmlednik pokopališče&amp;R&amp;G</oddHeader>
    <oddFooter>&amp;C&amp;P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G21"/>
  <sheetViews>
    <sheetView tabSelected="1" view="pageBreakPreview" zoomScaleNormal="100" zoomScaleSheetLayoutView="100" workbookViewId="0">
      <selection activeCell="F15" sqref="F15"/>
    </sheetView>
  </sheetViews>
  <sheetFormatPr defaultRowHeight="12.75"/>
  <cols>
    <col min="1" max="1" width="4.7109375" style="192" customWidth="1"/>
    <col min="2" max="2" width="46.140625" style="192" customWidth="1"/>
    <col min="3" max="3" width="6.85546875" style="192" customWidth="1"/>
    <col min="4" max="4" width="6.42578125" style="192" customWidth="1"/>
    <col min="5" max="5" width="0.5703125" style="192" customWidth="1"/>
    <col min="6" max="6" width="14.7109375" style="203" customWidth="1"/>
    <col min="7" max="7" width="12.5703125" style="203" customWidth="1"/>
    <col min="8" max="256" width="9.140625" style="192"/>
    <col min="257" max="257" width="4.7109375" style="192" customWidth="1"/>
    <col min="258" max="258" width="46.140625" style="192" customWidth="1"/>
    <col min="259" max="259" width="6.85546875" style="192" customWidth="1"/>
    <col min="260" max="260" width="6.42578125" style="192" customWidth="1"/>
    <col min="261" max="261" width="0.5703125" style="192" customWidth="1"/>
    <col min="262" max="262" width="14.7109375" style="192" customWidth="1"/>
    <col min="263" max="263" width="12.5703125" style="192" customWidth="1"/>
    <col min="264" max="512" width="9.140625" style="192"/>
    <col min="513" max="513" width="4.7109375" style="192" customWidth="1"/>
    <col min="514" max="514" width="46.140625" style="192" customWidth="1"/>
    <col min="515" max="515" width="6.85546875" style="192" customWidth="1"/>
    <col min="516" max="516" width="6.42578125" style="192" customWidth="1"/>
    <col min="517" max="517" width="0.5703125" style="192" customWidth="1"/>
    <col min="518" max="518" width="14.7109375" style="192" customWidth="1"/>
    <col min="519" max="519" width="12.5703125" style="192" customWidth="1"/>
    <col min="520" max="768" width="9.140625" style="192"/>
    <col min="769" max="769" width="4.7109375" style="192" customWidth="1"/>
    <col min="770" max="770" width="46.140625" style="192" customWidth="1"/>
    <col min="771" max="771" width="6.85546875" style="192" customWidth="1"/>
    <col min="772" max="772" width="6.42578125" style="192" customWidth="1"/>
    <col min="773" max="773" width="0.5703125" style="192" customWidth="1"/>
    <col min="774" max="774" width="14.7109375" style="192" customWidth="1"/>
    <col min="775" max="775" width="12.5703125" style="192" customWidth="1"/>
    <col min="776" max="1024" width="9.140625" style="192"/>
    <col min="1025" max="1025" width="4.7109375" style="192" customWidth="1"/>
    <col min="1026" max="1026" width="46.140625" style="192" customWidth="1"/>
    <col min="1027" max="1027" width="6.85546875" style="192" customWidth="1"/>
    <col min="1028" max="1028" width="6.42578125" style="192" customWidth="1"/>
    <col min="1029" max="1029" width="0.5703125" style="192" customWidth="1"/>
    <col min="1030" max="1030" width="14.7109375" style="192" customWidth="1"/>
    <col min="1031" max="1031" width="12.5703125" style="192" customWidth="1"/>
    <col min="1032" max="1280" width="9.140625" style="192"/>
    <col min="1281" max="1281" width="4.7109375" style="192" customWidth="1"/>
    <col min="1282" max="1282" width="46.140625" style="192" customWidth="1"/>
    <col min="1283" max="1283" width="6.85546875" style="192" customWidth="1"/>
    <col min="1284" max="1284" width="6.42578125" style="192" customWidth="1"/>
    <col min="1285" max="1285" width="0.5703125" style="192" customWidth="1"/>
    <col min="1286" max="1286" width="14.7109375" style="192" customWidth="1"/>
    <col min="1287" max="1287" width="12.5703125" style="192" customWidth="1"/>
    <col min="1288" max="1536" width="9.140625" style="192"/>
    <col min="1537" max="1537" width="4.7109375" style="192" customWidth="1"/>
    <col min="1538" max="1538" width="46.140625" style="192" customWidth="1"/>
    <col min="1539" max="1539" width="6.85546875" style="192" customWidth="1"/>
    <col min="1540" max="1540" width="6.42578125" style="192" customWidth="1"/>
    <col min="1541" max="1541" width="0.5703125" style="192" customWidth="1"/>
    <col min="1542" max="1542" width="14.7109375" style="192" customWidth="1"/>
    <col min="1543" max="1543" width="12.5703125" style="192" customWidth="1"/>
    <col min="1544" max="1792" width="9.140625" style="192"/>
    <col min="1793" max="1793" width="4.7109375" style="192" customWidth="1"/>
    <col min="1794" max="1794" width="46.140625" style="192" customWidth="1"/>
    <col min="1795" max="1795" width="6.85546875" style="192" customWidth="1"/>
    <col min="1796" max="1796" width="6.42578125" style="192" customWidth="1"/>
    <col min="1797" max="1797" width="0.5703125" style="192" customWidth="1"/>
    <col min="1798" max="1798" width="14.7109375" style="192" customWidth="1"/>
    <col min="1799" max="1799" width="12.5703125" style="192" customWidth="1"/>
    <col min="1800" max="2048" width="9.140625" style="192"/>
    <col min="2049" max="2049" width="4.7109375" style="192" customWidth="1"/>
    <col min="2050" max="2050" width="46.140625" style="192" customWidth="1"/>
    <col min="2051" max="2051" width="6.85546875" style="192" customWidth="1"/>
    <col min="2052" max="2052" width="6.42578125" style="192" customWidth="1"/>
    <col min="2053" max="2053" width="0.5703125" style="192" customWidth="1"/>
    <col min="2054" max="2054" width="14.7109375" style="192" customWidth="1"/>
    <col min="2055" max="2055" width="12.5703125" style="192" customWidth="1"/>
    <col min="2056" max="2304" width="9.140625" style="192"/>
    <col min="2305" max="2305" width="4.7109375" style="192" customWidth="1"/>
    <col min="2306" max="2306" width="46.140625" style="192" customWidth="1"/>
    <col min="2307" max="2307" width="6.85546875" style="192" customWidth="1"/>
    <col min="2308" max="2308" width="6.42578125" style="192" customWidth="1"/>
    <col min="2309" max="2309" width="0.5703125" style="192" customWidth="1"/>
    <col min="2310" max="2310" width="14.7109375" style="192" customWidth="1"/>
    <col min="2311" max="2311" width="12.5703125" style="192" customWidth="1"/>
    <col min="2312" max="2560" width="9.140625" style="192"/>
    <col min="2561" max="2561" width="4.7109375" style="192" customWidth="1"/>
    <col min="2562" max="2562" width="46.140625" style="192" customWidth="1"/>
    <col min="2563" max="2563" width="6.85546875" style="192" customWidth="1"/>
    <col min="2564" max="2564" width="6.42578125" style="192" customWidth="1"/>
    <col min="2565" max="2565" width="0.5703125" style="192" customWidth="1"/>
    <col min="2566" max="2566" width="14.7109375" style="192" customWidth="1"/>
    <col min="2567" max="2567" width="12.5703125" style="192" customWidth="1"/>
    <col min="2568" max="2816" width="9.140625" style="192"/>
    <col min="2817" max="2817" width="4.7109375" style="192" customWidth="1"/>
    <col min="2818" max="2818" width="46.140625" style="192" customWidth="1"/>
    <col min="2819" max="2819" width="6.85546875" style="192" customWidth="1"/>
    <col min="2820" max="2820" width="6.42578125" style="192" customWidth="1"/>
    <col min="2821" max="2821" width="0.5703125" style="192" customWidth="1"/>
    <col min="2822" max="2822" width="14.7109375" style="192" customWidth="1"/>
    <col min="2823" max="2823" width="12.5703125" style="192" customWidth="1"/>
    <col min="2824" max="3072" width="9.140625" style="192"/>
    <col min="3073" max="3073" width="4.7109375" style="192" customWidth="1"/>
    <col min="3074" max="3074" width="46.140625" style="192" customWidth="1"/>
    <col min="3075" max="3075" width="6.85546875" style="192" customWidth="1"/>
    <col min="3076" max="3076" width="6.42578125" style="192" customWidth="1"/>
    <col min="3077" max="3077" width="0.5703125" style="192" customWidth="1"/>
    <col min="3078" max="3078" width="14.7109375" style="192" customWidth="1"/>
    <col min="3079" max="3079" width="12.5703125" style="192" customWidth="1"/>
    <col min="3080" max="3328" width="9.140625" style="192"/>
    <col min="3329" max="3329" width="4.7109375" style="192" customWidth="1"/>
    <col min="3330" max="3330" width="46.140625" style="192" customWidth="1"/>
    <col min="3331" max="3331" width="6.85546875" style="192" customWidth="1"/>
    <col min="3332" max="3332" width="6.42578125" style="192" customWidth="1"/>
    <col min="3333" max="3333" width="0.5703125" style="192" customWidth="1"/>
    <col min="3334" max="3334" width="14.7109375" style="192" customWidth="1"/>
    <col min="3335" max="3335" width="12.5703125" style="192" customWidth="1"/>
    <col min="3336" max="3584" width="9.140625" style="192"/>
    <col min="3585" max="3585" width="4.7109375" style="192" customWidth="1"/>
    <col min="3586" max="3586" width="46.140625" style="192" customWidth="1"/>
    <col min="3587" max="3587" width="6.85546875" style="192" customWidth="1"/>
    <col min="3588" max="3588" width="6.42578125" style="192" customWidth="1"/>
    <col min="3589" max="3589" width="0.5703125" style="192" customWidth="1"/>
    <col min="3590" max="3590" width="14.7109375" style="192" customWidth="1"/>
    <col min="3591" max="3591" width="12.5703125" style="192" customWidth="1"/>
    <col min="3592" max="3840" width="9.140625" style="192"/>
    <col min="3841" max="3841" width="4.7109375" style="192" customWidth="1"/>
    <col min="3842" max="3842" width="46.140625" style="192" customWidth="1"/>
    <col min="3843" max="3843" width="6.85546875" style="192" customWidth="1"/>
    <col min="3844" max="3844" width="6.42578125" style="192" customWidth="1"/>
    <col min="3845" max="3845" width="0.5703125" style="192" customWidth="1"/>
    <col min="3846" max="3846" width="14.7109375" style="192" customWidth="1"/>
    <col min="3847" max="3847" width="12.5703125" style="192" customWidth="1"/>
    <col min="3848" max="4096" width="9.140625" style="192"/>
    <col min="4097" max="4097" width="4.7109375" style="192" customWidth="1"/>
    <col min="4098" max="4098" width="46.140625" style="192" customWidth="1"/>
    <col min="4099" max="4099" width="6.85546875" style="192" customWidth="1"/>
    <col min="4100" max="4100" width="6.42578125" style="192" customWidth="1"/>
    <col min="4101" max="4101" width="0.5703125" style="192" customWidth="1"/>
    <col min="4102" max="4102" width="14.7109375" style="192" customWidth="1"/>
    <col min="4103" max="4103" width="12.5703125" style="192" customWidth="1"/>
    <col min="4104" max="4352" width="9.140625" style="192"/>
    <col min="4353" max="4353" width="4.7109375" style="192" customWidth="1"/>
    <col min="4354" max="4354" width="46.140625" style="192" customWidth="1"/>
    <col min="4355" max="4355" width="6.85546875" style="192" customWidth="1"/>
    <col min="4356" max="4356" width="6.42578125" style="192" customWidth="1"/>
    <col min="4357" max="4357" width="0.5703125" style="192" customWidth="1"/>
    <col min="4358" max="4358" width="14.7109375" style="192" customWidth="1"/>
    <col min="4359" max="4359" width="12.5703125" style="192" customWidth="1"/>
    <col min="4360" max="4608" width="9.140625" style="192"/>
    <col min="4609" max="4609" width="4.7109375" style="192" customWidth="1"/>
    <col min="4610" max="4610" width="46.140625" style="192" customWidth="1"/>
    <col min="4611" max="4611" width="6.85546875" style="192" customWidth="1"/>
    <col min="4612" max="4612" width="6.42578125" style="192" customWidth="1"/>
    <col min="4613" max="4613" width="0.5703125" style="192" customWidth="1"/>
    <col min="4614" max="4614" width="14.7109375" style="192" customWidth="1"/>
    <col min="4615" max="4615" width="12.5703125" style="192" customWidth="1"/>
    <col min="4616" max="4864" width="9.140625" style="192"/>
    <col min="4865" max="4865" width="4.7109375" style="192" customWidth="1"/>
    <col min="4866" max="4866" width="46.140625" style="192" customWidth="1"/>
    <col min="4867" max="4867" width="6.85546875" style="192" customWidth="1"/>
    <col min="4868" max="4868" width="6.42578125" style="192" customWidth="1"/>
    <col min="4869" max="4869" width="0.5703125" style="192" customWidth="1"/>
    <col min="4870" max="4870" width="14.7109375" style="192" customWidth="1"/>
    <col min="4871" max="4871" width="12.5703125" style="192" customWidth="1"/>
    <col min="4872" max="5120" width="9.140625" style="192"/>
    <col min="5121" max="5121" width="4.7109375" style="192" customWidth="1"/>
    <col min="5122" max="5122" width="46.140625" style="192" customWidth="1"/>
    <col min="5123" max="5123" width="6.85546875" style="192" customWidth="1"/>
    <col min="5124" max="5124" width="6.42578125" style="192" customWidth="1"/>
    <col min="5125" max="5125" width="0.5703125" style="192" customWidth="1"/>
    <col min="5126" max="5126" width="14.7109375" style="192" customWidth="1"/>
    <col min="5127" max="5127" width="12.5703125" style="192" customWidth="1"/>
    <col min="5128" max="5376" width="9.140625" style="192"/>
    <col min="5377" max="5377" width="4.7109375" style="192" customWidth="1"/>
    <col min="5378" max="5378" width="46.140625" style="192" customWidth="1"/>
    <col min="5379" max="5379" width="6.85546875" style="192" customWidth="1"/>
    <col min="5380" max="5380" width="6.42578125" style="192" customWidth="1"/>
    <col min="5381" max="5381" width="0.5703125" style="192" customWidth="1"/>
    <col min="5382" max="5382" width="14.7109375" style="192" customWidth="1"/>
    <col min="5383" max="5383" width="12.5703125" style="192" customWidth="1"/>
    <col min="5384" max="5632" width="9.140625" style="192"/>
    <col min="5633" max="5633" width="4.7109375" style="192" customWidth="1"/>
    <col min="5634" max="5634" width="46.140625" style="192" customWidth="1"/>
    <col min="5635" max="5635" width="6.85546875" style="192" customWidth="1"/>
    <col min="5636" max="5636" width="6.42578125" style="192" customWidth="1"/>
    <col min="5637" max="5637" width="0.5703125" style="192" customWidth="1"/>
    <col min="5638" max="5638" width="14.7109375" style="192" customWidth="1"/>
    <col min="5639" max="5639" width="12.5703125" style="192" customWidth="1"/>
    <col min="5640" max="5888" width="9.140625" style="192"/>
    <col min="5889" max="5889" width="4.7109375" style="192" customWidth="1"/>
    <col min="5890" max="5890" width="46.140625" style="192" customWidth="1"/>
    <col min="5891" max="5891" width="6.85546875" style="192" customWidth="1"/>
    <col min="5892" max="5892" width="6.42578125" style="192" customWidth="1"/>
    <col min="5893" max="5893" width="0.5703125" style="192" customWidth="1"/>
    <col min="5894" max="5894" width="14.7109375" style="192" customWidth="1"/>
    <col min="5895" max="5895" width="12.5703125" style="192" customWidth="1"/>
    <col min="5896" max="6144" width="9.140625" style="192"/>
    <col min="6145" max="6145" width="4.7109375" style="192" customWidth="1"/>
    <col min="6146" max="6146" width="46.140625" style="192" customWidth="1"/>
    <col min="6147" max="6147" width="6.85546875" style="192" customWidth="1"/>
    <col min="6148" max="6148" width="6.42578125" style="192" customWidth="1"/>
    <col min="6149" max="6149" width="0.5703125" style="192" customWidth="1"/>
    <col min="6150" max="6150" width="14.7109375" style="192" customWidth="1"/>
    <col min="6151" max="6151" width="12.5703125" style="192" customWidth="1"/>
    <col min="6152" max="6400" width="9.140625" style="192"/>
    <col min="6401" max="6401" width="4.7109375" style="192" customWidth="1"/>
    <col min="6402" max="6402" width="46.140625" style="192" customWidth="1"/>
    <col min="6403" max="6403" width="6.85546875" style="192" customWidth="1"/>
    <col min="6404" max="6404" width="6.42578125" style="192" customWidth="1"/>
    <col min="6405" max="6405" width="0.5703125" style="192" customWidth="1"/>
    <col min="6406" max="6406" width="14.7109375" style="192" customWidth="1"/>
    <col min="6407" max="6407" width="12.5703125" style="192" customWidth="1"/>
    <col min="6408" max="6656" width="9.140625" style="192"/>
    <col min="6657" max="6657" width="4.7109375" style="192" customWidth="1"/>
    <col min="6658" max="6658" width="46.140625" style="192" customWidth="1"/>
    <col min="6659" max="6659" width="6.85546875" style="192" customWidth="1"/>
    <col min="6660" max="6660" width="6.42578125" style="192" customWidth="1"/>
    <col min="6661" max="6661" width="0.5703125" style="192" customWidth="1"/>
    <col min="6662" max="6662" width="14.7109375" style="192" customWidth="1"/>
    <col min="6663" max="6663" width="12.5703125" style="192" customWidth="1"/>
    <col min="6664" max="6912" width="9.140625" style="192"/>
    <col min="6913" max="6913" width="4.7109375" style="192" customWidth="1"/>
    <col min="6914" max="6914" width="46.140625" style="192" customWidth="1"/>
    <col min="6915" max="6915" width="6.85546875" style="192" customWidth="1"/>
    <col min="6916" max="6916" width="6.42578125" style="192" customWidth="1"/>
    <col min="6917" max="6917" width="0.5703125" style="192" customWidth="1"/>
    <col min="6918" max="6918" width="14.7109375" style="192" customWidth="1"/>
    <col min="6919" max="6919" width="12.5703125" style="192" customWidth="1"/>
    <col min="6920" max="7168" width="9.140625" style="192"/>
    <col min="7169" max="7169" width="4.7109375" style="192" customWidth="1"/>
    <col min="7170" max="7170" width="46.140625" style="192" customWidth="1"/>
    <col min="7171" max="7171" width="6.85546875" style="192" customWidth="1"/>
    <col min="7172" max="7172" width="6.42578125" style="192" customWidth="1"/>
    <col min="7173" max="7173" width="0.5703125" style="192" customWidth="1"/>
    <col min="7174" max="7174" width="14.7109375" style="192" customWidth="1"/>
    <col min="7175" max="7175" width="12.5703125" style="192" customWidth="1"/>
    <col min="7176" max="7424" width="9.140625" style="192"/>
    <col min="7425" max="7425" width="4.7109375" style="192" customWidth="1"/>
    <col min="7426" max="7426" width="46.140625" style="192" customWidth="1"/>
    <col min="7427" max="7427" width="6.85546875" style="192" customWidth="1"/>
    <col min="7428" max="7428" width="6.42578125" style="192" customWidth="1"/>
    <col min="7429" max="7429" width="0.5703125" style="192" customWidth="1"/>
    <col min="7430" max="7430" width="14.7109375" style="192" customWidth="1"/>
    <col min="7431" max="7431" width="12.5703125" style="192" customWidth="1"/>
    <col min="7432" max="7680" width="9.140625" style="192"/>
    <col min="7681" max="7681" width="4.7109375" style="192" customWidth="1"/>
    <col min="7682" max="7682" width="46.140625" style="192" customWidth="1"/>
    <col min="7683" max="7683" width="6.85546875" style="192" customWidth="1"/>
    <col min="7684" max="7684" width="6.42578125" style="192" customWidth="1"/>
    <col min="7685" max="7685" width="0.5703125" style="192" customWidth="1"/>
    <col min="7686" max="7686" width="14.7109375" style="192" customWidth="1"/>
    <col min="7687" max="7687" width="12.5703125" style="192" customWidth="1"/>
    <col min="7688" max="7936" width="9.140625" style="192"/>
    <col min="7937" max="7937" width="4.7109375" style="192" customWidth="1"/>
    <col min="7938" max="7938" width="46.140625" style="192" customWidth="1"/>
    <col min="7939" max="7939" width="6.85546875" style="192" customWidth="1"/>
    <col min="7940" max="7940" width="6.42578125" style="192" customWidth="1"/>
    <col min="7941" max="7941" width="0.5703125" style="192" customWidth="1"/>
    <col min="7942" max="7942" width="14.7109375" style="192" customWidth="1"/>
    <col min="7943" max="7943" width="12.5703125" style="192" customWidth="1"/>
    <col min="7944" max="8192" width="9.140625" style="192"/>
    <col min="8193" max="8193" width="4.7109375" style="192" customWidth="1"/>
    <col min="8194" max="8194" width="46.140625" style="192" customWidth="1"/>
    <col min="8195" max="8195" width="6.85546875" style="192" customWidth="1"/>
    <col min="8196" max="8196" width="6.42578125" style="192" customWidth="1"/>
    <col min="8197" max="8197" width="0.5703125" style="192" customWidth="1"/>
    <col min="8198" max="8198" width="14.7109375" style="192" customWidth="1"/>
    <col min="8199" max="8199" width="12.5703125" style="192" customWidth="1"/>
    <col min="8200" max="8448" width="9.140625" style="192"/>
    <col min="8449" max="8449" width="4.7109375" style="192" customWidth="1"/>
    <col min="8450" max="8450" width="46.140625" style="192" customWidth="1"/>
    <col min="8451" max="8451" width="6.85546875" style="192" customWidth="1"/>
    <col min="8452" max="8452" width="6.42578125" style="192" customWidth="1"/>
    <col min="8453" max="8453" width="0.5703125" style="192" customWidth="1"/>
    <col min="8454" max="8454" width="14.7109375" style="192" customWidth="1"/>
    <col min="8455" max="8455" width="12.5703125" style="192" customWidth="1"/>
    <col min="8456" max="8704" width="9.140625" style="192"/>
    <col min="8705" max="8705" width="4.7109375" style="192" customWidth="1"/>
    <col min="8706" max="8706" width="46.140625" style="192" customWidth="1"/>
    <col min="8707" max="8707" width="6.85546875" style="192" customWidth="1"/>
    <col min="8708" max="8708" width="6.42578125" style="192" customWidth="1"/>
    <col min="8709" max="8709" width="0.5703125" style="192" customWidth="1"/>
    <col min="8710" max="8710" width="14.7109375" style="192" customWidth="1"/>
    <col min="8711" max="8711" width="12.5703125" style="192" customWidth="1"/>
    <col min="8712" max="8960" width="9.140625" style="192"/>
    <col min="8961" max="8961" width="4.7109375" style="192" customWidth="1"/>
    <col min="8962" max="8962" width="46.140625" style="192" customWidth="1"/>
    <col min="8963" max="8963" width="6.85546875" style="192" customWidth="1"/>
    <col min="8964" max="8964" width="6.42578125" style="192" customWidth="1"/>
    <col min="8965" max="8965" width="0.5703125" style="192" customWidth="1"/>
    <col min="8966" max="8966" width="14.7109375" style="192" customWidth="1"/>
    <col min="8967" max="8967" width="12.5703125" style="192" customWidth="1"/>
    <col min="8968" max="9216" width="9.140625" style="192"/>
    <col min="9217" max="9217" width="4.7109375" style="192" customWidth="1"/>
    <col min="9218" max="9218" width="46.140625" style="192" customWidth="1"/>
    <col min="9219" max="9219" width="6.85546875" style="192" customWidth="1"/>
    <col min="9220" max="9220" width="6.42578125" style="192" customWidth="1"/>
    <col min="9221" max="9221" width="0.5703125" style="192" customWidth="1"/>
    <col min="9222" max="9222" width="14.7109375" style="192" customWidth="1"/>
    <col min="9223" max="9223" width="12.5703125" style="192" customWidth="1"/>
    <col min="9224" max="9472" width="9.140625" style="192"/>
    <col min="9473" max="9473" width="4.7109375" style="192" customWidth="1"/>
    <col min="9474" max="9474" width="46.140625" style="192" customWidth="1"/>
    <col min="9475" max="9475" width="6.85546875" style="192" customWidth="1"/>
    <col min="9476" max="9476" width="6.42578125" style="192" customWidth="1"/>
    <col min="9477" max="9477" width="0.5703125" style="192" customWidth="1"/>
    <col min="9478" max="9478" width="14.7109375" style="192" customWidth="1"/>
    <col min="9479" max="9479" width="12.5703125" style="192" customWidth="1"/>
    <col min="9480" max="9728" width="9.140625" style="192"/>
    <col min="9729" max="9729" width="4.7109375" style="192" customWidth="1"/>
    <col min="9730" max="9730" width="46.140625" style="192" customWidth="1"/>
    <col min="9731" max="9731" width="6.85546875" style="192" customWidth="1"/>
    <col min="9732" max="9732" width="6.42578125" style="192" customWidth="1"/>
    <col min="9733" max="9733" width="0.5703125" style="192" customWidth="1"/>
    <col min="9734" max="9734" width="14.7109375" style="192" customWidth="1"/>
    <col min="9735" max="9735" width="12.5703125" style="192" customWidth="1"/>
    <col min="9736" max="9984" width="9.140625" style="192"/>
    <col min="9985" max="9985" width="4.7109375" style="192" customWidth="1"/>
    <col min="9986" max="9986" width="46.140625" style="192" customWidth="1"/>
    <col min="9987" max="9987" width="6.85546875" style="192" customWidth="1"/>
    <col min="9988" max="9988" width="6.42578125" style="192" customWidth="1"/>
    <col min="9989" max="9989" width="0.5703125" style="192" customWidth="1"/>
    <col min="9990" max="9990" width="14.7109375" style="192" customWidth="1"/>
    <col min="9991" max="9991" width="12.5703125" style="192" customWidth="1"/>
    <col min="9992" max="10240" width="9.140625" style="192"/>
    <col min="10241" max="10241" width="4.7109375" style="192" customWidth="1"/>
    <col min="10242" max="10242" width="46.140625" style="192" customWidth="1"/>
    <col min="10243" max="10243" width="6.85546875" style="192" customWidth="1"/>
    <col min="10244" max="10244" width="6.42578125" style="192" customWidth="1"/>
    <col min="10245" max="10245" width="0.5703125" style="192" customWidth="1"/>
    <col min="10246" max="10246" width="14.7109375" style="192" customWidth="1"/>
    <col min="10247" max="10247" width="12.5703125" style="192" customWidth="1"/>
    <col min="10248" max="10496" width="9.140625" style="192"/>
    <col min="10497" max="10497" width="4.7109375" style="192" customWidth="1"/>
    <col min="10498" max="10498" width="46.140625" style="192" customWidth="1"/>
    <col min="10499" max="10499" width="6.85546875" style="192" customWidth="1"/>
    <col min="10500" max="10500" width="6.42578125" style="192" customWidth="1"/>
    <col min="10501" max="10501" width="0.5703125" style="192" customWidth="1"/>
    <col min="10502" max="10502" width="14.7109375" style="192" customWidth="1"/>
    <col min="10503" max="10503" width="12.5703125" style="192" customWidth="1"/>
    <col min="10504" max="10752" width="9.140625" style="192"/>
    <col min="10753" max="10753" width="4.7109375" style="192" customWidth="1"/>
    <col min="10754" max="10754" width="46.140625" style="192" customWidth="1"/>
    <col min="10755" max="10755" width="6.85546875" style="192" customWidth="1"/>
    <col min="10756" max="10756" width="6.42578125" style="192" customWidth="1"/>
    <col min="10757" max="10757" width="0.5703125" style="192" customWidth="1"/>
    <col min="10758" max="10758" width="14.7109375" style="192" customWidth="1"/>
    <col min="10759" max="10759" width="12.5703125" style="192" customWidth="1"/>
    <col min="10760" max="11008" width="9.140625" style="192"/>
    <col min="11009" max="11009" width="4.7109375" style="192" customWidth="1"/>
    <col min="11010" max="11010" width="46.140625" style="192" customWidth="1"/>
    <col min="11011" max="11011" width="6.85546875" style="192" customWidth="1"/>
    <col min="11012" max="11012" width="6.42578125" style="192" customWidth="1"/>
    <col min="11013" max="11013" width="0.5703125" style="192" customWidth="1"/>
    <col min="11014" max="11014" width="14.7109375" style="192" customWidth="1"/>
    <col min="11015" max="11015" width="12.5703125" style="192" customWidth="1"/>
    <col min="11016" max="11264" width="9.140625" style="192"/>
    <col min="11265" max="11265" width="4.7109375" style="192" customWidth="1"/>
    <col min="11266" max="11266" width="46.140625" style="192" customWidth="1"/>
    <col min="11267" max="11267" width="6.85546875" style="192" customWidth="1"/>
    <col min="11268" max="11268" width="6.42578125" style="192" customWidth="1"/>
    <col min="11269" max="11269" width="0.5703125" style="192" customWidth="1"/>
    <col min="11270" max="11270" width="14.7109375" style="192" customWidth="1"/>
    <col min="11271" max="11271" width="12.5703125" style="192" customWidth="1"/>
    <col min="11272" max="11520" width="9.140625" style="192"/>
    <col min="11521" max="11521" width="4.7109375" style="192" customWidth="1"/>
    <col min="11522" max="11522" width="46.140625" style="192" customWidth="1"/>
    <col min="11523" max="11523" width="6.85546875" style="192" customWidth="1"/>
    <col min="11524" max="11524" width="6.42578125" style="192" customWidth="1"/>
    <col min="11525" max="11525" width="0.5703125" style="192" customWidth="1"/>
    <col min="11526" max="11526" width="14.7109375" style="192" customWidth="1"/>
    <col min="11527" max="11527" width="12.5703125" style="192" customWidth="1"/>
    <col min="11528" max="11776" width="9.140625" style="192"/>
    <col min="11777" max="11777" width="4.7109375" style="192" customWidth="1"/>
    <col min="11778" max="11778" width="46.140625" style="192" customWidth="1"/>
    <col min="11779" max="11779" width="6.85546875" style="192" customWidth="1"/>
    <col min="11780" max="11780" width="6.42578125" style="192" customWidth="1"/>
    <col min="11781" max="11781" width="0.5703125" style="192" customWidth="1"/>
    <col min="11782" max="11782" width="14.7109375" style="192" customWidth="1"/>
    <col min="11783" max="11783" width="12.5703125" style="192" customWidth="1"/>
    <col min="11784" max="12032" width="9.140625" style="192"/>
    <col min="12033" max="12033" width="4.7109375" style="192" customWidth="1"/>
    <col min="12034" max="12034" width="46.140625" style="192" customWidth="1"/>
    <col min="12035" max="12035" width="6.85546875" style="192" customWidth="1"/>
    <col min="12036" max="12036" width="6.42578125" style="192" customWidth="1"/>
    <col min="12037" max="12037" width="0.5703125" style="192" customWidth="1"/>
    <col min="12038" max="12038" width="14.7109375" style="192" customWidth="1"/>
    <col min="12039" max="12039" width="12.5703125" style="192" customWidth="1"/>
    <col min="12040" max="12288" width="9.140625" style="192"/>
    <col min="12289" max="12289" width="4.7109375" style="192" customWidth="1"/>
    <col min="12290" max="12290" width="46.140625" style="192" customWidth="1"/>
    <col min="12291" max="12291" width="6.85546875" style="192" customWidth="1"/>
    <col min="12292" max="12292" width="6.42578125" style="192" customWidth="1"/>
    <col min="12293" max="12293" width="0.5703125" style="192" customWidth="1"/>
    <col min="12294" max="12294" width="14.7109375" style="192" customWidth="1"/>
    <col min="12295" max="12295" width="12.5703125" style="192" customWidth="1"/>
    <col min="12296" max="12544" width="9.140625" style="192"/>
    <col min="12545" max="12545" width="4.7109375" style="192" customWidth="1"/>
    <col min="12546" max="12546" width="46.140625" style="192" customWidth="1"/>
    <col min="12547" max="12547" width="6.85546875" style="192" customWidth="1"/>
    <col min="12548" max="12548" width="6.42578125" style="192" customWidth="1"/>
    <col min="12549" max="12549" width="0.5703125" style="192" customWidth="1"/>
    <col min="12550" max="12550" width="14.7109375" style="192" customWidth="1"/>
    <col min="12551" max="12551" width="12.5703125" style="192" customWidth="1"/>
    <col min="12552" max="12800" width="9.140625" style="192"/>
    <col min="12801" max="12801" width="4.7109375" style="192" customWidth="1"/>
    <col min="12802" max="12802" width="46.140625" style="192" customWidth="1"/>
    <col min="12803" max="12803" width="6.85546875" style="192" customWidth="1"/>
    <col min="12804" max="12804" width="6.42578125" style="192" customWidth="1"/>
    <col min="12805" max="12805" width="0.5703125" style="192" customWidth="1"/>
    <col min="12806" max="12806" width="14.7109375" style="192" customWidth="1"/>
    <col min="12807" max="12807" width="12.5703125" style="192" customWidth="1"/>
    <col min="12808" max="13056" width="9.140625" style="192"/>
    <col min="13057" max="13057" width="4.7109375" style="192" customWidth="1"/>
    <col min="13058" max="13058" width="46.140625" style="192" customWidth="1"/>
    <col min="13059" max="13059" width="6.85546875" style="192" customWidth="1"/>
    <col min="13060" max="13060" width="6.42578125" style="192" customWidth="1"/>
    <col min="13061" max="13061" width="0.5703125" style="192" customWidth="1"/>
    <col min="13062" max="13062" width="14.7109375" style="192" customWidth="1"/>
    <col min="13063" max="13063" width="12.5703125" style="192" customWidth="1"/>
    <col min="13064" max="13312" width="9.140625" style="192"/>
    <col min="13313" max="13313" width="4.7109375" style="192" customWidth="1"/>
    <col min="13314" max="13314" width="46.140625" style="192" customWidth="1"/>
    <col min="13315" max="13315" width="6.85546875" style="192" customWidth="1"/>
    <col min="13316" max="13316" width="6.42578125" style="192" customWidth="1"/>
    <col min="13317" max="13317" width="0.5703125" style="192" customWidth="1"/>
    <col min="13318" max="13318" width="14.7109375" style="192" customWidth="1"/>
    <col min="13319" max="13319" width="12.5703125" style="192" customWidth="1"/>
    <col min="13320" max="13568" width="9.140625" style="192"/>
    <col min="13569" max="13569" width="4.7109375" style="192" customWidth="1"/>
    <col min="13570" max="13570" width="46.140625" style="192" customWidth="1"/>
    <col min="13571" max="13571" width="6.85546875" style="192" customWidth="1"/>
    <col min="13572" max="13572" width="6.42578125" style="192" customWidth="1"/>
    <col min="13573" max="13573" width="0.5703125" style="192" customWidth="1"/>
    <col min="13574" max="13574" width="14.7109375" style="192" customWidth="1"/>
    <col min="13575" max="13575" width="12.5703125" style="192" customWidth="1"/>
    <col min="13576" max="13824" width="9.140625" style="192"/>
    <col min="13825" max="13825" width="4.7109375" style="192" customWidth="1"/>
    <col min="13826" max="13826" width="46.140625" style="192" customWidth="1"/>
    <col min="13827" max="13827" width="6.85546875" style="192" customWidth="1"/>
    <col min="13828" max="13828" width="6.42578125" style="192" customWidth="1"/>
    <col min="13829" max="13829" width="0.5703125" style="192" customWidth="1"/>
    <col min="13830" max="13830" width="14.7109375" style="192" customWidth="1"/>
    <col min="13831" max="13831" width="12.5703125" style="192" customWidth="1"/>
    <col min="13832" max="14080" width="9.140625" style="192"/>
    <col min="14081" max="14081" width="4.7109375" style="192" customWidth="1"/>
    <col min="14082" max="14082" width="46.140625" style="192" customWidth="1"/>
    <col min="14083" max="14083" width="6.85546875" style="192" customWidth="1"/>
    <col min="14084" max="14084" width="6.42578125" style="192" customWidth="1"/>
    <col min="14085" max="14085" width="0.5703125" style="192" customWidth="1"/>
    <col min="14086" max="14086" width="14.7109375" style="192" customWidth="1"/>
    <col min="14087" max="14087" width="12.5703125" style="192" customWidth="1"/>
    <col min="14088" max="14336" width="9.140625" style="192"/>
    <col min="14337" max="14337" width="4.7109375" style="192" customWidth="1"/>
    <col min="14338" max="14338" width="46.140625" style="192" customWidth="1"/>
    <col min="14339" max="14339" width="6.85546875" style="192" customWidth="1"/>
    <col min="14340" max="14340" width="6.42578125" style="192" customWidth="1"/>
    <col min="14341" max="14341" width="0.5703125" style="192" customWidth="1"/>
    <col min="14342" max="14342" width="14.7109375" style="192" customWidth="1"/>
    <col min="14343" max="14343" width="12.5703125" style="192" customWidth="1"/>
    <col min="14344" max="14592" width="9.140625" style="192"/>
    <col min="14593" max="14593" width="4.7109375" style="192" customWidth="1"/>
    <col min="14594" max="14594" width="46.140625" style="192" customWidth="1"/>
    <col min="14595" max="14595" width="6.85546875" style="192" customWidth="1"/>
    <col min="14596" max="14596" width="6.42578125" style="192" customWidth="1"/>
    <col min="14597" max="14597" width="0.5703125" style="192" customWidth="1"/>
    <col min="14598" max="14598" width="14.7109375" style="192" customWidth="1"/>
    <col min="14599" max="14599" width="12.5703125" style="192" customWidth="1"/>
    <col min="14600" max="14848" width="9.140625" style="192"/>
    <col min="14849" max="14849" width="4.7109375" style="192" customWidth="1"/>
    <col min="14850" max="14850" width="46.140625" style="192" customWidth="1"/>
    <col min="14851" max="14851" width="6.85546875" style="192" customWidth="1"/>
    <col min="14852" max="14852" width="6.42578125" style="192" customWidth="1"/>
    <col min="14853" max="14853" width="0.5703125" style="192" customWidth="1"/>
    <col min="14854" max="14854" width="14.7109375" style="192" customWidth="1"/>
    <col min="14855" max="14855" width="12.5703125" style="192" customWidth="1"/>
    <col min="14856" max="15104" width="9.140625" style="192"/>
    <col min="15105" max="15105" width="4.7109375" style="192" customWidth="1"/>
    <col min="15106" max="15106" width="46.140625" style="192" customWidth="1"/>
    <col min="15107" max="15107" width="6.85546875" style="192" customWidth="1"/>
    <col min="15108" max="15108" width="6.42578125" style="192" customWidth="1"/>
    <col min="15109" max="15109" width="0.5703125" style="192" customWidth="1"/>
    <col min="15110" max="15110" width="14.7109375" style="192" customWidth="1"/>
    <col min="15111" max="15111" width="12.5703125" style="192" customWidth="1"/>
    <col min="15112" max="15360" width="9.140625" style="192"/>
    <col min="15361" max="15361" width="4.7109375" style="192" customWidth="1"/>
    <col min="15362" max="15362" width="46.140625" style="192" customWidth="1"/>
    <col min="15363" max="15363" width="6.85546875" style="192" customWidth="1"/>
    <col min="15364" max="15364" width="6.42578125" style="192" customWidth="1"/>
    <col min="15365" max="15365" width="0.5703125" style="192" customWidth="1"/>
    <col min="15366" max="15366" width="14.7109375" style="192" customWidth="1"/>
    <col min="15367" max="15367" width="12.5703125" style="192" customWidth="1"/>
    <col min="15368" max="15616" width="9.140625" style="192"/>
    <col min="15617" max="15617" width="4.7109375" style="192" customWidth="1"/>
    <col min="15618" max="15618" width="46.140625" style="192" customWidth="1"/>
    <col min="15619" max="15619" width="6.85546875" style="192" customWidth="1"/>
    <col min="15620" max="15620" width="6.42578125" style="192" customWidth="1"/>
    <col min="15621" max="15621" width="0.5703125" style="192" customWidth="1"/>
    <col min="15622" max="15622" width="14.7109375" style="192" customWidth="1"/>
    <col min="15623" max="15623" width="12.5703125" style="192" customWidth="1"/>
    <col min="15624" max="15872" width="9.140625" style="192"/>
    <col min="15873" max="15873" width="4.7109375" style="192" customWidth="1"/>
    <col min="15874" max="15874" width="46.140625" style="192" customWidth="1"/>
    <col min="15875" max="15875" width="6.85546875" style="192" customWidth="1"/>
    <col min="15876" max="15876" width="6.42578125" style="192" customWidth="1"/>
    <col min="15877" max="15877" width="0.5703125" style="192" customWidth="1"/>
    <col min="15878" max="15878" width="14.7109375" style="192" customWidth="1"/>
    <col min="15879" max="15879" width="12.5703125" style="192" customWidth="1"/>
    <col min="15880" max="16128" width="9.140625" style="192"/>
    <col min="16129" max="16129" width="4.7109375" style="192" customWidth="1"/>
    <col min="16130" max="16130" width="46.140625" style="192" customWidth="1"/>
    <col min="16131" max="16131" width="6.85546875" style="192" customWidth="1"/>
    <col min="16132" max="16132" width="6.42578125" style="192" customWidth="1"/>
    <col min="16133" max="16133" width="0.5703125" style="192" customWidth="1"/>
    <col min="16134" max="16134" width="14.7109375" style="192" customWidth="1"/>
    <col min="16135" max="16135" width="12.5703125" style="192" customWidth="1"/>
    <col min="16136" max="16384" width="9.140625" style="192"/>
  </cols>
  <sheetData>
    <row r="1" spans="1:7" s="285" customFormat="1" ht="15">
      <c r="A1" s="283"/>
      <c r="B1" s="272" t="s">
        <v>226</v>
      </c>
      <c r="C1" s="111"/>
      <c r="D1" s="111"/>
      <c r="E1" s="284"/>
      <c r="F1" s="112"/>
      <c r="G1" s="112"/>
    </row>
    <row r="2" spans="1:7" ht="9" customHeight="1">
      <c r="A2" s="286"/>
      <c r="B2" s="130"/>
      <c r="C2" s="120"/>
      <c r="D2" s="120"/>
      <c r="E2" s="120"/>
      <c r="F2" s="121"/>
      <c r="G2" s="121"/>
    </row>
    <row r="3" spans="1:7" ht="17.25" customHeight="1" thickBot="1">
      <c r="A3" s="114" t="s">
        <v>195</v>
      </c>
      <c r="B3" s="114" t="s">
        <v>196</v>
      </c>
      <c r="C3" s="114" t="s">
        <v>197</v>
      </c>
      <c r="D3" s="114"/>
      <c r="E3" s="114"/>
      <c r="F3" s="115" t="s">
        <v>198</v>
      </c>
      <c r="G3" s="115" t="s">
        <v>199</v>
      </c>
    </row>
    <row r="4" spans="1:7" ht="28.5" customHeight="1" thickTop="1">
      <c r="A4" s="306">
        <v>1</v>
      </c>
      <c r="B4" s="307" t="s">
        <v>227</v>
      </c>
      <c r="C4" s="308">
        <v>76.5</v>
      </c>
      <c r="D4" s="308" t="s">
        <v>201</v>
      </c>
      <c r="F4" s="117"/>
      <c r="G4" s="292">
        <f>C4*F4</f>
        <v>0</v>
      </c>
    </row>
    <row r="5" spans="1:7">
      <c r="A5" s="306"/>
      <c r="B5" s="307"/>
      <c r="C5" s="308"/>
      <c r="D5" s="308"/>
      <c r="F5" s="117"/>
      <c r="G5" s="292"/>
    </row>
    <row r="6" spans="1:7" ht="16.5" customHeight="1">
      <c r="A6" s="306">
        <v>2</v>
      </c>
      <c r="B6" s="307" t="s">
        <v>228</v>
      </c>
      <c r="C6" s="289">
        <v>2</v>
      </c>
      <c r="D6" s="308" t="s">
        <v>28</v>
      </c>
      <c r="E6" s="195"/>
      <c r="F6" s="117"/>
      <c r="G6" s="292">
        <f>C6*F6</f>
        <v>0</v>
      </c>
    </row>
    <row r="7" spans="1:7">
      <c r="A7" s="306"/>
      <c r="B7" s="307"/>
      <c r="C7" s="289"/>
      <c r="D7" s="308"/>
      <c r="F7" s="117"/>
      <c r="G7" s="292"/>
    </row>
    <row r="8" spans="1:7">
      <c r="A8" s="306">
        <v>3</v>
      </c>
      <c r="B8" s="307" t="s">
        <v>229</v>
      </c>
      <c r="C8" s="289">
        <v>2</v>
      </c>
      <c r="D8" s="308" t="s">
        <v>28</v>
      </c>
      <c r="F8" s="117"/>
      <c r="G8" s="292">
        <f>C8*F8</f>
        <v>0</v>
      </c>
    </row>
    <row r="9" spans="1:7">
      <c r="A9" s="306"/>
      <c r="B9" s="307"/>
      <c r="C9" s="289"/>
      <c r="D9" s="308"/>
      <c r="F9" s="117"/>
      <c r="G9" s="292"/>
    </row>
    <row r="10" spans="1:7" ht="15.75" customHeight="1">
      <c r="A10" s="306">
        <v>4</v>
      </c>
      <c r="B10" s="307" t="s">
        <v>230</v>
      </c>
      <c r="C10" s="289">
        <v>2</v>
      </c>
      <c r="D10" s="308" t="s">
        <v>28</v>
      </c>
      <c r="F10" s="117"/>
      <c r="G10" s="292">
        <f>C10*F10</f>
        <v>0</v>
      </c>
    </row>
    <row r="11" spans="1:7">
      <c r="A11" s="306"/>
      <c r="B11" s="307"/>
      <c r="C11" s="289"/>
      <c r="D11" s="308"/>
      <c r="F11" s="117"/>
      <c r="G11" s="292"/>
    </row>
    <row r="12" spans="1:7">
      <c r="A12" s="287">
        <v>5</v>
      </c>
      <c r="B12" s="307" t="s">
        <v>231</v>
      </c>
      <c r="C12" s="289">
        <v>76.5</v>
      </c>
      <c r="D12" s="308" t="s">
        <v>201</v>
      </c>
      <c r="F12" s="117"/>
      <c r="G12" s="292">
        <f>C12*F12</f>
        <v>0</v>
      </c>
    </row>
    <row r="13" spans="1:7" ht="14.25" customHeight="1">
      <c r="A13" s="287"/>
      <c r="B13" s="307"/>
      <c r="C13" s="289"/>
      <c r="D13" s="308"/>
      <c r="F13" s="117"/>
      <c r="G13" s="292"/>
    </row>
    <row r="14" spans="1:7">
      <c r="A14" s="287">
        <v>6</v>
      </c>
      <c r="B14" s="307" t="s">
        <v>232</v>
      </c>
      <c r="C14" s="289">
        <v>2</v>
      </c>
      <c r="D14" s="308" t="s">
        <v>204</v>
      </c>
      <c r="F14" s="117"/>
      <c r="G14" s="292">
        <f>C14*F14</f>
        <v>0</v>
      </c>
    </row>
    <row r="15" spans="1:7" ht="15" customHeight="1">
      <c r="A15" s="287"/>
      <c r="B15" s="307"/>
      <c r="C15" s="289"/>
      <c r="D15" s="308"/>
      <c r="F15" s="117"/>
      <c r="G15" s="292"/>
    </row>
    <row r="16" spans="1:7">
      <c r="A16" s="287">
        <v>7</v>
      </c>
      <c r="B16" s="307" t="s">
        <v>233</v>
      </c>
      <c r="C16" s="289">
        <v>4</v>
      </c>
      <c r="D16" s="308" t="s">
        <v>28</v>
      </c>
      <c r="F16" s="117"/>
      <c r="G16" s="292">
        <f>C16*F16</f>
        <v>0</v>
      </c>
    </row>
    <row r="17" spans="1:7">
      <c r="A17" s="287"/>
      <c r="B17" s="307"/>
      <c r="C17" s="289"/>
      <c r="D17" s="308"/>
      <c r="F17" s="117"/>
      <c r="G17" s="292"/>
    </row>
    <row r="18" spans="1:7" ht="15.75" customHeight="1">
      <c r="A18" s="287">
        <v>8</v>
      </c>
      <c r="B18" s="307" t="s">
        <v>316</v>
      </c>
      <c r="C18" s="456">
        <f>SUM(G4:G16)</f>
        <v>0</v>
      </c>
      <c r="D18" s="308" t="s">
        <v>250</v>
      </c>
      <c r="F18" s="117"/>
      <c r="G18" s="292">
        <f>C18*0.05</f>
        <v>0</v>
      </c>
    </row>
    <row r="19" spans="1:7">
      <c r="A19" s="287"/>
      <c r="B19" s="307"/>
      <c r="C19" s="309"/>
      <c r="D19" s="308"/>
      <c r="F19" s="117"/>
      <c r="G19" s="292"/>
    </row>
    <row r="20" spans="1:7" ht="39" thickBot="1">
      <c r="A20" s="300">
        <v>9</v>
      </c>
      <c r="B20" s="310" t="s">
        <v>315</v>
      </c>
      <c r="C20" s="457">
        <f>SUM(G4:G18)</f>
        <v>0</v>
      </c>
      <c r="D20" s="311" t="s">
        <v>250</v>
      </c>
      <c r="E20" s="312"/>
      <c r="F20" s="122"/>
      <c r="G20" s="313">
        <f>C20*0.04</f>
        <v>0</v>
      </c>
    </row>
    <row r="21" spans="1:7" ht="15">
      <c r="A21" s="285"/>
      <c r="B21" s="462" t="s">
        <v>319</v>
      </c>
      <c r="C21" s="462"/>
      <c r="D21" s="462"/>
      <c r="E21" s="462"/>
      <c r="F21" s="463"/>
      <c r="G21" s="464">
        <f>SUM(G4:G20)</f>
        <v>0</v>
      </c>
    </row>
  </sheetData>
  <sheetProtection algorithmName="SHA-512" hashValue="HxSWTXeejjQHiyAbZTY4p6+LQTGfX8Oez7h8avNFnXf+VyK34ORCtOfeAz0+/OBoI/U+gUwRA12e8caeoJYDKw==" saltValue="/ZJd+v82KMLuwH7+Ryu8bA==" spinCount="100000" sheet="1" selectLockedCells="1"/>
  <pageMargins left="1.1811023622047245" right="0.19685039370078741" top="0.78740157480314965" bottom="0.78740157480314965" header="0.51181102362204722" footer="0.51181102362204722"/>
  <pageSetup paperSize="9" scale="90" orientation="portrait" useFirstPageNumber="1" horizontalDpi="4294967292" verticalDpi="180" r:id="rId1"/>
  <headerFooter alignWithMargins="0">
    <oddHeader>&amp;LSTROJNE INSTALACIJE&amp;CSmlednik pokopališče&amp;R&amp;G</oddHeader>
    <oddFooter>&amp;C&amp;P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G18"/>
  <sheetViews>
    <sheetView view="pageBreakPreview" zoomScale="115" zoomScaleNormal="100" zoomScaleSheetLayoutView="115" workbookViewId="0">
      <selection activeCell="F12" sqref="F12"/>
    </sheetView>
  </sheetViews>
  <sheetFormatPr defaultRowHeight="12.75"/>
  <cols>
    <col min="1" max="1" width="5.140625" style="192" customWidth="1"/>
    <col min="2" max="2" width="45.5703125" style="192" customWidth="1"/>
    <col min="3" max="3" width="6" style="192" customWidth="1"/>
    <col min="4" max="4" width="5.7109375" style="192" customWidth="1"/>
    <col min="5" max="5" width="3.140625" style="192" customWidth="1"/>
    <col min="6" max="7" width="14.5703125" style="192" customWidth="1"/>
    <col min="8" max="256" width="9.140625" style="192"/>
    <col min="257" max="257" width="5.140625" style="192" customWidth="1"/>
    <col min="258" max="258" width="45.5703125" style="192" customWidth="1"/>
    <col min="259" max="259" width="6" style="192" customWidth="1"/>
    <col min="260" max="260" width="5.7109375" style="192" customWidth="1"/>
    <col min="261" max="261" width="3.140625" style="192" customWidth="1"/>
    <col min="262" max="263" width="14.5703125" style="192" customWidth="1"/>
    <col min="264" max="512" width="9.140625" style="192"/>
    <col min="513" max="513" width="5.140625" style="192" customWidth="1"/>
    <col min="514" max="514" width="45.5703125" style="192" customWidth="1"/>
    <col min="515" max="515" width="6" style="192" customWidth="1"/>
    <col min="516" max="516" width="5.7109375" style="192" customWidth="1"/>
    <col min="517" max="517" width="3.140625" style="192" customWidth="1"/>
    <col min="518" max="519" width="14.5703125" style="192" customWidth="1"/>
    <col min="520" max="768" width="9.140625" style="192"/>
    <col min="769" max="769" width="5.140625" style="192" customWidth="1"/>
    <col min="770" max="770" width="45.5703125" style="192" customWidth="1"/>
    <col min="771" max="771" width="6" style="192" customWidth="1"/>
    <col min="772" max="772" width="5.7109375" style="192" customWidth="1"/>
    <col min="773" max="773" width="3.140625" style="192" customWidth="1"/>
    <col min="774" max="775" width="14.5703125" style="192" customWidth="1"/>
    <col min="776" max="1024" width="9.140625" style="192"/>
    <col min="1025" max="1025" width="5.140625" style="192" customWidth="1"/>
    <col min="1026" max="1026" width="45.5703125" style="192" customWidth="1"/>
    <col min="1027" max="1027" width="6" style="192" customWidth="1"/>
    <col min="1028" max="1028" width="5.7109375" style="192" customWidth="1"/>
    <col min="1029" max="1029" width="3.140625" style="192" customWidth="1"/>
    <col min="1030" max="1031" width="14.5703125" style="192" customWidth="1"/>
    <col min="1032" max="1280" width="9.140625" style="192"/>
    <col min="1281" max="1281" width="5.140625" style="192" customWidth="1"/>
    <col min="1282" max="1282" width="45.5703125" style="192" customWidth="1"/>
    <col min="1283" max="1283" width="6" style="192" customWidth="1"/>
    <col min="1284" max="1284" width="5.7109375" style="192" customWidth="1"/>
    <col min="1285" max="1285" width="3.140625" style="192" customWidth="1"/>
    <col min="1286" max="1287" width="14.5703125" style="192" customWidth="1"/>
    <col min="1288" max="1536" width="9.140625" style="192"/>
    <col min="1537" max="1537" width="5.140625" style="192" customWidth="1"/>
    <col min="1538" max="1538" width="45.5703125" style="192" customWidth="1"/>
    <col min="1539" max="1539" width="6" style="192" customWidth="1"/>
    <col min="1540" max="1540" width="5.7109375" style="192" customWidth="1"/>
    <col min="1541" max="1541" width="3.140625" style="192" customWidth="1"/>
    <col min="1542" max="1543" width="14.5703125" style="192" customWidth="1"/>
    <col min="1544" max="1792" width="9.140625" style="192"/>
    <col min="1793" max="1793" width="5.140625" style="192" customWidth="1"/>
    <col min="1794" max="1794" width="45.5703125" style="192" customWidth="1"/>
    <col min="1795" max="1795" width="6" style="192" customWidth="1"/>
    <col min="1796" max="1796" width="5.7109375" style="192" customWidth="1"/>
    <col min="1797" max="1797" width="3.140625" style="192" customWidth="1"/>
    <col min="1798" max="1799" width="14.5703125" style="192" customWidth="1"/>
    <col min="1800" max="2048" width="9.140625" style="192"/>
    <col min="2049" max="2049" width="5.140625" style="192" customWidth="1"/>
    <col min="2050" max="2050" width="45.5703125" style="192" customWidth="1"/>
    <col min="2051" max="2051" width="6" style="192" customWidth="1"/>
    <col min="2052" max="2052" width="5.7109375" style="192" customWidth="1"/>
    <col min="2053" max="2053" width="3.140625" style="192" customWidth="1"/>
    <col min="2054" max="2055" width="14.5703125" style="192" customWidth="1"/>
    <col min="2056" max="2304" width="9.140625" style="192"/>
    <col min="2305" max="2305" width="5.140625" style="192" customWidth="1"/>
    <col min="2306" max="2306" width="45.5703125" style="192" customWidth="1"/>
    <col min="2307" max="2307" width="6" style="192" customWidth="1"/>
    <col min="2308" max="2308" width="5.7109375" style="192" customWidth="1"/>
    <col min="2309" max="2309" width="3.140625" style="192" customWidth="1"/>
    <col min="2310" max="2311" width="14.5703125" style="192" customWidth="1"/>
    <col min="2312" max="2560" width="9.140625" style="192"/>
    <col min="2561" max="2561" width="5.140625" style="192" customWidth="1"/>
    <col min="2562" max="2562" width="45.5703125" style="192" customWidth="1"/>
    <col min="2563" max="2563" width="6" style="192" customWidth="1"/>
    <col min="2564" max="2564" width="5.7109375" style="192" customWidth="1"/>
    <col min="2565" max="2565" width="3.140625" style="192" customWidth="1"/>
    <col min="2566" max="2567" width="14.5703125" style="192" customWidth="1"/>
    <col min="2568" max="2816" width="9.140625" style="192"/>
    <col min="2817" max="2817" width="5.140625" style="192" customWidth="1"/>
    <col min="2818" max="2818" width="45.5703125" style="192" customWidth="1"/>
    <col min="2819" max="2819" width="6" style="192" customWidth="1"/>
    <col min="2820" max="2820" width="5.7109375" style="192" customWidth="1"/>
    <col min="2821" max="2821" width="3.140625" style="192" customWidth="1"/>
    <col min="2822" max="2823" width="14.5703125" style="192" customWidth="1"/>
    <col min="2824" max="3072" width="9.140625" style="192"/>
    <col min="3073" max="3073" width="5.140625" style="192" customWidth="1"/>
    <col min="3074" max="3074" width="45.5703125" style="192" customWidth="1"/>
    <col min="3075" max="3075" width="6" style="192" customWidth="1"/>
    <col min="3076" max="3076" width="5.7109375" style="192" customWidth="1"/>
    <col min="3077" max="3077" width="3.140625" style="192" customWidth="1"/>
    <col min="3078" max="3079" width="14.5703125" style="192" customWidth="1"/>
    <col min="3080" max="3328" width="9.140625" style="192"/>
    <col min="3329" max="3329" width="5.140625" style="192" customWidth="1"/>
    <col min="3330" max="3330" width="45.5703125" style="192" customWidth="1"/>
    <col min="3331" max="3331" width="6" style="192" customWidth="1"/>
    <col min="3332" max="3332" width="5.7109375" style="192" customWidth="1"/>
    <col min="3333" max="3333" width="3.140625" style="192" customWidth="1"/>
    <col min="3334" max="3335" width="14.5703125" style="192" customWidth="1"/>
    <col min="3336" max="3584" width="9.140625" style="192"/>
    <col min="3585" max="3585" width="5.140625" style="192" customWidth="1"/>
    <col min="3586" max="3586" width="45.5703125" style="192" customWidth="1"/>
    <col min="3587" max="3587" width="6" style="192" customWidth="1"/>
    <col min="3588" max="3588" width="5.7109375" style="192" customWidth="1"/>
    <col min="3589" max="3589" width="3.140625" style="192" customWidth="1"/>
    <col min="3590" max="3591" width="14.5703125" style="192" customWidth="1"/>
    <col min="3592" max="3840" width="9.140625" style="192"/>
    <col min="3841" max="3841" width="5.140625" style="192" customWidth="1"/>
    <col min="3842" max="3842" width="45.5703125" style="192" customWidth="1"/>
    <col min="3843" max="3843" width="6" style="192" customWidth="1"/>
    <col min="3844" max="3844" width="5.7109375" style="192" customWidth="1"/>
    <col min="3845" max="3845" width="3.140625" style="192" customWidth="1"/>
    <col min="3846" max="3847" width="14.5703125" style="192" customWidth="1"/>
    <col min="3848" max="4096" width="9.140625" style="192"/>
    <col min="4097" max="4097" width="5.140625" style="192" customWidth="1"/>
    <col min="4098" max="4098" width="45.5703125" style="192" customWidth="1"/>
    <col min="4099" max="4099" width="6" style="192" customWidth="1"/>
    <col min="4100" max="4100" width="5.7109375" style="192" customWidth="1"/>
    <col min="4101" max="4101" width="3.140625" style="192" customWidth="1"/>
    <col min="4102" max="4103" width="14.5703125" style="192" customWidth="1"/>
    <col min="4104" max="4352" width="9.140625" style="192"/>
    <col min="4353" max="4353" width="5.140625" style="192" customWidth="1"/>
    <col min="4354" max="4354" width="45.5703125" style="192" customWidth="1"/>
    <col min="4355" max="4355" width="6" style="192" customWidth="1"/>
    <col min="4356" max="4356" width="5.7109375" style="192" customWidth="1"/>
    <col min="4357" max="4357" width="3.140625" style="192" customWidth="1"/>
    <col min="4358" max="4359" width="14.5703125" style="192" customWidth="1"/>
    <col min="4360" max="4608" width="9.140625" style="192"/>
    <col min="4609" max="4609" width="5.140625" style="192" customWidth="1"/>
    <col min="4610" max="4610" width="45.5703125" style="192" customWidth="1"/>
    <col min="4611" max="4611" width="6" style="192" customWidth="1"/>
    <col min="4612" max="4612" width="5.7109375" style="192" customWidth="1"/>
    <col min="4613" max="4613" width="3.140625" style="192" customWidth="1"/>
    <col min="4614" max="4615" width="14.5703125" style="192" customWidth="1"/>
    <col min="4616" max="4864" width="9.140625" style="192"/>
    <col min="4865" max="4865" width="5.140625" style="192" customWidth="1"/>
    <col min="4866" max="4866" width="45.5703125" style="192" customWidth="1"/>
    <col min="4867" max="4867" width="6" style="192" customWidth="1"/>
    <col min="4868" max="4868" width="5.7109375" style="192" customWidth="1"/>
    <col min="4869" max="4869" width="3.140625" style="192" customWidth="1"/>
    <col min="4870" max="4871" width="14.5703125" style="192" customWidth="1"/>
    <col min="4872" max="5120" width="9.140625" style="192"/>
    <col min="5121" max="5121" width="5.140625" style="192" customWidth="1"/>
    <col min="5122" max="5122" width="45.5703125" style="192" customWidth="1"/>
    <col min="5123" max="5123" width="6" style="192" customWidth="1"/>
    <col min="5124" max="5124" width="5.7109375" style="192" customWidth="1"/>
    <col min="5125" max="5125" width="3.140625" style="192" customWidth="1"/>
    <col min="5126" max="5127" width="14.5703125" style="192" customWidth="1"/>
    <col min="5128" max="5376" width="9.140625" style="192"/>
    <col min="5377" max="5377" width="5.140625" style="192" customWidth="1"/>
    <col min="5378" max="5378" width="45.5703125" style="192" customWidth="1"/>
    <col min="5379" max="5379" width="6" style="192" customWidth="1"/>
    <col min="5380" max="5380" width="5.7109375" style="192" customWidth="1"/>
    <col min="5381" max="5381" width="3.140625" style="192" customWidth="1"/>
    <col min="5382" max="5383" width="14.5703125" style="192" customWidth="1"/>
    <col min="5384" max="5632" width="9.140625" style="192"/>
    <col min="5633" max="5633" width="5.140625" style="192" customWidth="1"/>
    <col min="5634" max="5634" width="45.5703125" style="192" customWidth="1"/>
    <col min="5635" max="5635" width="6" style="192" customWidth="1"/>
    <col min="5636" max="5636" width="5.7109375" style="192" customWidth="1"/>
    <col min="5637" max="5637" width="3.140625" style="192" customWidth="1"/>
    <col min="5638" max="5639" width="14.5703125" style="192" customWidth="1"/>
    <col min="5640" max="5888" width="9.140625" style="192"/>
    <col min="5889" max="5889" width="5.140625" style="192" customWidth="1"/>
    <col min="5890" max="5890" width="45.5703125" style="192" customWidth="1"/>
    <col min="5891" max="5891" width="6" style="192" customWidth="1"/>
    <col min="5892" max="5892" width="5.7109375" style="192" customWidth="1"/>
    <col min="5893" max="5893" width="3.140625" style="192" customWidth="1"/>
    <col min="5894" max="5895" width="14.5703125" style="192" customWidth="1"/>
    <col min="5896" max="6144" width="9.140625" style="192"/>
    <col min="6145" max="6145" width="5.140625" style="192" customWidth="1"/>
    <col min="6146" max="6146" width="45.5703125" style="192" customWidth="1"/>
    <col min="6147" max="6147" width="6" style="192" customWidth="1"/>
    <col min="6148" max="6148" width="5.7109375" style="192" customWidth="1"/>
    <col min="6149" max="6149" width="3.140625" style="192" customWidth="1"/>
    <col min="6150" max="6151" width="14.5703125" style="192" customWidth="1"/>
    <col min="6152" max="6400" width="9.140625" style="192"/>
    <col min="6401" max="6401" width="5.140625" style="192" customWidth="1"/>
    <col min="6402" max="6402" width="45.5703125" style="192" customWidth="1"/>
    <col min="6403" max="6403" width="6" style="192" customWidth="1"/>
    <col min="6404" max="6404" width="5.7109375" style="192" customWidth="1"/>
    <col min="6405" max="6405" width="3.140625" style="192" customWidth="1"/>
    <col min="6406" max="6407" width="14.5703125" style="192" customWidth="1"/>
    <col min="6408" max="6656" width="9.140625" style="192"/>
    <col min="6657" max="6657" width="5.140625" style="192" customWidth="1"/>
    <col min="6658" max="6658" width="45.5703125" style="192" customWidth="1"/>
    <col min="6659" max="6659" width="6" style="192" customWidth="1"/>
    <col min="6660" max="6660" width="5.7109375" style="192" customWidth="1"/>
    <col min="6661" max="6661" width="3.140625" style="192" customWidth="1"/>
    <col min="6662" max="6663" width="14.5703125" style="192" customWidth="1"/>
    <col min="6664" max="6912" width="9.140625" style="192"/>
    <col min="6913" max="6913" width="5.140625" style="192" customWidth="1"/>
    <col min="6914" max="6914" width="45.5703125" style="192" customWidth="1"/>
    <col min="6915" max="6915" width="6" style="192" customWidth="1"/>
    <col min="6916" max="6916" width="5.7109375" style="192" customWidth="1"/>
    <col min="6917" max="6917" width="3.140625" style="192" customWidth="1"/>
    <col min="6918" max="6919" width="14.5703125" style="192" customWidth="1"/>
    <col min="6920" max="7168" width="9.140625" style="192"/>
    <col min="7169" max="7169" width="5.140625" style="192" customWidth="1"/>
    <col min="7170" max="7170" width="45.5703125" style="192" customWidth="1"/>
    <col min="7171" max="7171" width="6" style="192" customWidth="1"/>
    <col min="7172" max="7172" width="5.7109375" style="192" customWidth="1"/>
    <col min="7173" max="7173" width="3.140625" style="192" customWidth="1"/>
    <col min="7174" max="7175" width="14.5703125" style="192" customWidth="1"/>
    <col min="7176" max="7424" width="9.140625" style="192"/>
    <col min="7425" max="7425" width="5.140625" style="192" customWidth="1"/>
    <col min="7426" max="7426" width="45.5703125" style="192" customWidth="1"/>
    <col min="7427" max="7427" width="6" style="192" customWidth="1"/>
    <col min="7428" max="7428" width="5.7109375" style="192" customWidth="1"/>
    <col min="7429" max="7429" width="3.140625" style="192" customWidth="1"/>
    <col min="7430" max="7431" width="14.5703125" style="192" customWidth="1"/>
    <col min="7432" max="7680" width="9.140625" style="192"/>
    <col min="7681" max="7681" width="5.140625" style="192" customWidth="1"/>
    <col min="7682" max="7682" width="45.5703125" style="192" customWidth="1"/>
    <col min="7683" max="7683" width="6" style="192" customWidth="1"/>
    <col min="7684" max="7684" width="5.7109375" style="192" customWidth="1"/>
    <col min="7685" max="7685" width="3.140625" style="192" customWidth="1"/>
    <col min="7686" max="7687" width="14.5703125" style="192" customWidth="1"/>
    <col min="7688" max="7936" width="9.140625" style="192"/>
    <col min="7937" max="7937" width="5.140625" style="192" customWidth="1"/>
    <col min="7938" max="7938" width="45.5703125" style="192" customWidth="1"/>
    <col min="7939" max="7939" width="6" style="192" customWidth="1"/>
    <col min="7940" max="7940" width="5.7109375" style="192" customWidth="1"/>
    <col min="7941" max="7941" width="3.140625" style="192" customWidth="1"/>
    <col min="7942" max="7943" width="14.5703125" style="192" customWidth="1"/>
    <col min="7944" max="8192" width="9.140625" style="192"/>
    <col min="8193" max="8193" width="5.140625" style="192" customWidth="1"/>
    <col min="8194" max="8194" width="45.5703125" style="192" customWidth="1"/>
    <col min="8195" max="8195" width="6" style="192" customWidth="1"/>
    <col min="8196" max="8196" width="5.7109375" style="192" customWidth="1"/>
    <col min="8197" max="8197" width="3.140625" style="192" customWidth="1"/>
    <col min="8198" max="8199" width="14.5703125" style="192" customWidth="1"/>
    <col min="8200" max="8448" width="9.140625" style="192"/>
    <col min="8449" max="8449" width="5.140625" style="192" customWidth="1"/>
    <col min="8450" max="8450" width="45.5703125" style="192" customWidth="1"/>
    <col min="8451" max="8451" width="6" style="192" customWidth="1"/>
    <col min="8452" max="8452" width="5.7109375" style="192" customWidth="1"/>
    <col min="8453" max="8453" width="3.140625" style="192" customWidth="1"/>
    <col min="8454" max="8455" width="14.5703125" style="192" customWidth="1"/>
    <col min="8456" max="8704" width="9.140625" style="192"/>
    <col min="8705" max="8705" width="5.140625" style="192" customWidth="1"/>
    <col min="8706" max="8706" width="45.5703125" style="192" customWidth="1"/>
    <col min="8707" max="8707" width="6" style="192" customWidth="1"/>
    <col min="8708" max="8708" width="5.7109375" style="192" customWidth="1"/>
    <col min="8709" max="8709" width="3.140625" style="192" customWidth="1"/>
    <col min="8710" max="8711" width="14.5703125" style="192" customWidth="1"/>
    <col min="8712" max="8960" width="9.140625" style="192"/>
    <col min="8961" max="8961" width="5.140625" style="192" customWidth="1"/>
    <col min="8962" max="8962" width="45.5703125" style="192" customWidth="1"/>
    <col min="8963" max="8963" width="6" style="192" customWidth="1"/>
    <col min="8964" max="8964" width="5.7109375" style="192" customWidth="1"/>
    <col min="8965" max="8965" width="3.140625" style="192" customWidth="1"/>
    <col min="8966" max="8967" width="14.5703125" style="192" customWidth="1"/>
    <col min="8968" max="9216" width="9.140625" style="192"/>
    <col min="9217" max="9217" width="5.140625" style="192" customWidth="1"/>
    <col min="9218" max="9218" width="45.5703125" style="192" customWidth="1"/>
    <col min="9219" max="9219" width="6" style="192" customWidth="1"/>
    <col min="9220" max="9220" width="5.7109375" style="192" customWidth="1"/>
    <col min="9221" max="9221" width="3.140625" style="192" customWidth="1"/>
    <col min="9222" max="9223" width="14.5703125" style="192" customWidth="1"/>
    <col min="9224" max="9472" width="9.140625" style="192"/>
    <col min="9473" max="9473" width="5.140625" style="192" customWidth="1"/>
    <col min="9474" max="9474" width="45.5703125" style="192" customWidth="1"/>
    <col min="9475" max="9475" width="6" style="192" customWidth="1"/>
    <col min="9476" max="9476" width="5.7109375" style="192" customWidth="1"/>
    <col min="9477" max="9477" width="3.140625" style="192" customWidth="1"/>
    <col min="9478" max="9479" width="14.5703125" style="192" customWidth="1"/>
    <col min="9480" max="9728" width="9.140625" style="192"/>
    <col min="9729" max="9729" width="5.140625" style="192" customWidth="1"/>
    <col min="9730" max="9730" width="45.5703125" style="192" customWidth="1"/>
    <col min="9731" max="9731" width="6" style="192" customWidth="1"/>
    <col min="9732" max="9732" width="5.7109375" style="192" customWidth="1"/>
    <col min="9733" max="9733" width="3.140625" style="192" customWidth="1"/>
    <col min="9734" max="9735" width="14.5703125" style="192" customWidth="1"/>
    <col min="9736" max="9984" width="9.140625" style="192"/>
    <col min="9985" max="9985" width="5.140625" style="192" customWidth="1"/>
    <col min="9986" max="9986" width="45.5703125" style="192" customWidth="1"/>
    <col min="9987" max="9987" width="6" style="192" customWidth="1"/>
    <col min="9988" max="9988" width="5.7109375" style="192" customWidth="1"/>
    <col min="9989" max="9989" width="3.140625" style="192" customWidth="1"/>
    <col min="9990" max="9991" width="14.5703125" style="192" customWidth="1"/>
    <col min="9992" max="10240" width="9.140625" style="192"/>
    <col min="10241" max="10241" width="5.140625" style="192" customWidth="1"/>
    <col min="10242" max="10242" width="45.5703125" style="192" customWidth="1"/>
    <col min="10243" max="10243" width="6" style="192" customWidth="1"/>
    <col min="10244" max="10244" width="5.7109375" style="192" customWidth="1"/>
    <col min="10245" max="10245" width="3.140625" style="192" customWidth="1"/>
    <col min="10246" max="10247" width="14.5703125" style="192" customWidth="1"/>
    <col min="10248" max="10496" width="9.140625" style="192"/>
    <col min="10497" max="10497" width="5.140625" style="192" customWidth="1"/>
    <col min="10498" max="10498" width="45.5703125" style="192" customWidth="1"/>
    <col min="10499" max="10499" width="6" style="192" customWidth="1"/>
    <col min="10500" max="10500" width="5.7109375" style="192" customWidth="1"/>
    <col min="10501" max="10501" width="3.140625" style="192" customWidth="1"/>
    <col min="10502" max="10503" width="14.5703125" style="192" customWidth="1"/>
    <col min="10504" max="10752" width="9.140625" style="192"/>
    <col min="10753" max="10753" width="5.140625" style="192" customWidth="1"/>
    <col min="10754" max="10754" width="45.5703125" style="192" customWidth="1"/>
    <col min="10755" max="10755" width="6" style="192" customWidth="1"/>
    <col min="10756" max="10756" width="5.7109375" style="192" customWidth="1"/>
    <col min="10757" max="10757" width="3.140625" style="192" customWidth="1"/>
    <col min="10758" max="10759" width="14.5703125" style="192" customWidth="1"/>
    <col min="10760" max="11008" width="9.140625" style="192"/>
    <col min="11009" max="11009" width="5.140625" style="192" customWidth="1"/>
    <col min="11010" max="11010" width="45.5703125" style="192" customWidth="1"/>
    <col min="11011" max="11011" width="6" style="192" customWidth="1"/>
    <col min="11012" max="11012" width="5.7109375" style="192" customWidth="1"/>
    <col min="11013" max="11013" width="3.140625" style="192" customWidth="1"/>
    <col min="11014" max="11015" width="14.5703125" style="192" customWidth="1"/>
    <col min="11016" max="11264" width="9.140625" style="192"/>
    <col min="11265" max="11265" width="5.140625" style="192" customWidth="1"/>
    <col min="11266" max="11266" width="45.5703125" style="192" customWidth="1"/>
    <col min="11267" max="11267" width="6" style="192" customWidth="1"/>
    <col min="11268" max="11268" width="5.7109375" style="192" customWidth="1"/>
    <col min="11269" max="11269" width="3.140625" style="192" customWidth="1"/>
    <col min="11270" max="11271" width="14.5703125" style="192" customWidth="1"/>
    <col min="11272" max="11520" width="9.140625" style="192"/>
    <col min="11521" max="11521" width="5.140625" style="192" customWidth="1"/>
    <col min="11522" max="11522" width="45.5703125" style="192" customWidth="1"/>
    <col min="11523" max="11523" width="6" style="192" customWidth="1"/>
    <col min="11524" max="11524" width="5.7109375" style="192" customWidth="1"/>
    <col min="11525" max="11525" width="3.140625" style="192" customWidth="1"/>
    <col min="11526" max="11527" width="14.5703125" style="192" customWidth="1"/>
    <col min="11528" max="11776" width="9.140625" style="192"/>
    <col min="11777" max="11777" width="5.140625" style="192" customWidth="1"/>
    <col min="11778" max="11778" width="45.5703125" style="192" customWidth="1"/>
    <col min="11779" max="11779" width="6" style="192" customWidth="1"/>
    <col min="11780" max="11780" width="5.7109375" style="192" customWidth="1"/>
    <col min="11781" max="11781" width="3.140625" style="192" customWidth="1"/>
    <col min="11782" max="11783" width="14.5703125" style="192" customWidth="1"/>
    <col min="11784" max="12032" width="9.140625" style="192"/>
    <col min="12033" max="12033" width="5.140625" style="192" customWidth="1"/>
    <col min="12034" max="12034" width="45.5703125" style="192" customWidth="1"/>
    <col min="12035" max="12035" width="6" style="192" customWidth="1"/>
    <col min="12036" max="12036" width="5.7109375" style="192" customWidth="1"/>
    <col min="12037" max="12037" width="3.140625" style="192" customWidth="1"/>
    <col min="12038" max="12039" width="14.5703125" style="192" customWidth="1"/>
    <col min="12040" max="12288" width="9.140625" style="192"/>
    <col min="12289" max="12289" width="5.140625" style="192" customWidth="1"/>
    <col min="12290" max="12290" width="45.5703125" style="192" customWidth="1"/>
    <col min="12291" max="12291" width="6" style="192" customWidth="1"/>
    <col min="12292" max="12292" width="5.7109375" style="192" customWidth="1"/>
    <col min="12293" max="12293" width="3.140625" style="192" customWidth="1"/>
    <col min="12294" max="12295" width="14.5703125" style="192" customWidth="1"/>
    <col min="12296" max="12544" width="9.140625" style="192"/>
    <col min="12545" max="12545" width="5.140625" style="192" customWidth="1"/>
    <col min="12546" max="12546" width="45.5703125" style="192" customWidth="1"/>
    <col min="12547" max="12547" width="6" style="192" customWidth="1"/>
    <col min="12548" max="12548" width="5.7109375" style="192" customWidth="1"/>
    <col min="12549" max="12549" width="3.140625" style="192" customWidth="1"/>
    <col min="12550" max="12551" width="14.5703125" style="192" customWidth="1"/>
    <col min="12552" max="12800" width="9.140625" style="192"/>
    <col min="12801" max="12801" width="5.140625" style="192" customWidth="1"/>
    <col min="12802" max="12802" width="45.5703125" style="192" customWidth="1"/>
    <col min="12803" max="12803" width="6" style="192" customWidth="1"/>
    <col min="12804" max="12804" width="5.7109375" style="192" customWidth="1"/>
    <col min="12805" max="12805" width="3.140625" style="192" customWidth="1"/>
    <col min="12806" max="12807" width="14.5703125" style="192" customWidth="1"/>
    <col min="12808" max="13056" width="9.140625" style="192"/>
    <col min="13057" max="13057" width="5.140625" style="192" customWidth="1"/>
    <col min="13058" max="13058" width="45.5703125" style="192" customWidth="1"/>
    <col min="13059" max="13059" width="6" style="192" customWidth="1"/>
    <col min="13060" max="13060" width="5.7109375" style="192" customWidth="1"/>
    <col min="13061" max="13061" width="3.140625" style="192" customWidth="1"/>
    <col min="13062" max="13063" width="14.5703125" style="192" customWidth="1"/>
    <col min="13064" max="13312" width="9.140625" style="192"/>
    <col min="13313" max="13313" width="5.140625" style="192" customWidth="1"/>
    <col min="13314" max="13314" width="45.5703125" style="192" customWidth="1"/>
    <col min="13315" max="13315" width="6" style="192" customWidth="1"/>
    <col min="13316" max="13316" width="5.7109375" style="192" customWidth="1"/>
    <col min="13317" max="13317" width="3.140625" style="192" customWidth="1"/>
    <col min="13318" max="13319" width="14.5703125" style="192" customWidth="1"/>
    <col min="13320" max="13568" width="9.140625" style="192"/>
    <col min="13569" max="13569" width="5.140625" style="192" customWidth="1"/>
    <col min="13570" max="13570" width="45.5703125" style="192" customWidth="1"/>
    <col min="13571" max="13571" width="6" style="192" customWidth="1"/>
    <col min="13572" max="13572" width="5.7109375" style="192" customWidth="1"/>
    <col min="13573" max="13573" width="3.140625" style="192" customWidth="1"/>
    <col min="13574" max="13575" width="14.5703125" style="192" customWidth="1"/>
    <col min="13576" max="13824" width="9.140625" style="192"/>
    <col min="13825" max="13825" width="5.140625" style="192" customWidth="1"/>
    <col min="13826" max="13826" width="45.5703125" style="192" customWidth="1"/>
    <col min="13827" max="13827" width="6" style="192" customWidth="1"/>
    <col min="13828" max="13828" width="5.7109375" style="192" customWidth="1"/>
    <col min="13829" max="13829" width="3.140625" style="192" customWidth="1"/>
    <col min="13830" max="13831" width="14.5703125" style="192" customWidth="1"/>
    <col min="13832" max="14080" width="9.140625" style="192"/>
    <col min="14081" max="14081" width="5.140625" style="192" customWidth="1"/>
    <col min="14082" max="14082" width="45.5703125" style="192" customWidth="1"/>
    <col min="14083" max="14083" width="6" style="192" customWidth="1"/>
    <col min="14084" max="14084" width="5.7109375" style="192" customWidth="1"/>
    <col min="14085" max="14085" width="3.140625" style="192" customWidth="1"/>
    <col min="14086" max="14087" width="14.5703125" style="192" customWidth="1"/>
    <col min="14088" max="14336" width="9.140625" style="192"/>
    <col min="14337" max="14337" width="5.140625" style="192" customWidth="1"/>
    <col min="14338" max="14338" width="45.5703125" style="192" customWidth="1"/>
    <col min="14339" max="14339" width="6" style="192" customWidth="1"/>
    <col min="14340" max="14340" width="5.7109375" style="192" customWidth="1"/>
    <col min="14341" max="14341" width="3.140625" style="192" customWidth="1"/>
    <col min="14342" max="14343" width="14.5703125" style="192" customWidth="1"/>
    <col min="14344" max="14592" width="9.140625" style="192"/>
    <col min="14593" max="14593" width="5.140625" style="192" customWidth="1"/>
    <col min="14594" max="14594" width="45.5703125" style="192" customWidth="1"/>
    <col min="14595" max="14595" width="6" style="192" customWidth="1"/>
    <col min="14596" max="14596" width="5.7109375" style="192" customWidth="1"/>
    <col min="14597" max="14597" width="3.140625" style="192" customWidth="1"/>
    <col min="14598" max="14599" width="14.5703125" style="192" customWidth="1"/>
    <col min="14600" max="14848" width="9.140625" style="192"/>
    <col min="14849" max="14849" width="5.140625" style="192" customWidth="1"/>
    <col min="14850" max="14850" width="45.5703125" style="192" customWidth="1"/>
    <col min="14851" max="14851" width="6" style="192" customWidth="1"/>
    <col min="14852" max="14852" width="5.7109375" style="192" customWidth="1"/>
    <col min="14853" max="14853" width="3.140625" style="192" customWidth="1"/>
    <col min="14854" max="14855" width="14.5703125" style="192" customWidth="1"/>
    <col min="14856" max="15104" width="9.140625" style="192"/>
    <col min="15105" max="15105" width="5.140625" style="192" customWidth="1"/>
    <col min="15106" max="15106" width="45.5703125" style="192" customWidth="1"/>
    <col min="15107" max="15107" width="6" style="192" customWidth="1"/>
    <col min="15108" max="15108" width="5.7109375" style="192" customWidth="1"/>
    <col min="15109" max="15109" width="3.140625" style="192" customWidth="1"/>
    <col min="15110" max="15111" width="14.5703125" style="192" customWidth="1"/>
    <col min="15112" max="15360" width="9.140625" style="192"/>
    <col min="15361" max="15361" width="5.140625" style="192" customWidth="1"/>
    <col min="15362" max="15362" width="45.5703125" style="192" customWidth="1"/>
    <col min="15363" max="15363" width="6" style="192" customWidth="1"/>
    <col min="15364" max="15364" width="5.7109375" style="192" customWidth="1"/>
    <col min="15365" max="15365" width="3.140625" style="192" customWidth="1"/>
    <col min="15366" max="15367" width="14.5703125" style="192" customWidth="1"/>
    <col min="15368" max="15616" width="9.140625" style="192"/>
    <col min="15617" max="15617" width="5.140625" style="192" customWidth="1"/>
    <col min="15618" max="15618" width="45.5703125" style="192" customWidth="1"/>
    <col min="15619" max="15619" width="6" style="192" customWidth="1"/>
    <col min="15620" max="15620" width="5.7109375" style="192" customWidth="1"/>
    <col min="15621" max="15621" width="3.140625" style="192" customWidth="1"/>
    <col min="15622" max="15623" width="14.5703125" style="192" customWidth="1"/>
    <col min="15624" max="15872" width="9.140625" style="192"/>
    <col min="15873" max="15873" width="5.140625" style="192" customWidth="1"/>
    <col min="15874" max="15874" width="45.5703125" style="192" customWidth="1"/>
    <col min="15875" max="15875" width="6" style="192" customWidth="1"/>
    <col min="15876" max="15876" width="5.7109375" style="192" customWidth="1"/>
    <col min="15877" max="15877" width="3.140625" style="192" customWidth="1"/>
    <col min="15878" max="15879" width="14.5703125" style="192" customWidth="1"/>
    <col min="15880" max="16128" width="9.140625" style="192"/>
    <col min="16129" max="16129" width="5.140625" style="192" customWidth="1"/>
    <col min="16130" max="16130" width="45.5703125" style="192" customWidth="1"/>
    <col min="16131" max="16131" width="6" style="192" customWidth="1"/>
    <col min="16132" max="16132" width="5.7109375" style="192" customWidth="1"/>
    <col min="16133" max="16133" width="3.140625" style="192" customWidth="1"/>
    <col min="16134" max="16135" width="14.5703125" style="192" customWidth="1"/>
    <col min="16136" max="16384" width="9.140625" style="192"/>
  </cols>
  <sheetData>
    <row r="1" spans="1:7" s="285" customFormat="1" ht="15">
      <c r="A1" s="314"/>
      <c r="B1" s="315" t="s">
        <v>234</v>
      </c>
      <c r="C1" s="123"/>
      <c r="D1" s="123"/>
      <c r="E1" s="125"/>
      <c r="F1" s="124"/>
      <c r="G1" s="124"/>
    </row>
    <row r="2" spans="1:7" s="285" customFormat="1" ht="9" customHeight="1">
      <c r="A2" s="314"/>
      <c r="B2" s="316"/>
      <c r="C2" s="125"/>
      <c r="D2" s="125"/>
      <c r="E2" s="125"/>
      <c r="F2" s="126"/>
      <c r="G2" s="126"/>
    </row>
    <row r="3" spans="1:7" ht="15.75" customHeight="1" thickBot="1">
      <c r="A3" s="114" t="s">
        <v>195</v>
      </c>
      <c r="B3" s="114" t="s">
        <v>196</v>
      </c>
      <c r="C3" s="114" t="s">
        <v>197</v>
      </c>
      <c r="D3" s="114"/>
      <c r="E3" s="114"/>
      <c r="F3" s="115" t="s">
        <v>198</v>
      </c>
      <c r="G3" s="115" t="s">
        <v>199</v>
      </c>
    </row>
    <row r="4" spans="1:7" s="285" customFormat="1" ht="39" customHeight="1" thickTop="1">
      <c r="A4" s="306">
        <v>1</v>
      </c>
      <c r="B4" s="307" t="s">
        <v>235</v>
      </c>
      <c r="C4" s="289">
        <v>1</v>
      </c>
      <c r="D4" s="317"/>
      <c r="E4" s="123"/>
      <c r="F4" s="127"/>
      <c r="G4" s="292">
        <f>C4*F4</f>
        <v>0</v>
      </c>
    </row>
    <row r="5" spans="1:7" s="285" customFormat="1" ht="14.25">
      <c r="A5" s="306"/>
      <c r="B5" s="307"/>
      <c r="C5" s="289"/>
      <c r="D5" s="318"/>
      <c r="E5" s="123"/>
      <c r="F5" s="127"/>
      <c r="G5" s="292"/>
    </row>
    <row r="6" spans="1:7" s="285" customFormat="1" ht="39.75" customHeight="1">
      <c r="A6" s="306">
        <v>2</v>
      </c>
      <c r="B6" s="307" t="s">
        <v>236</v>
      </c>
      <c r="C6" s="289">
        <v>76.5</v>
      </c>
      <c r="D6" s="318" t="s">
        <v>201</v>
      </c>
      <c r="E6" s="123"/>
      <c r="F6" s="127"/>
      <c r="G6" s="292">
        <f>C6*F6</f>
        <v>0</v>
      </c>
    </row>
    <row r="7" spans="1:7" s="285" customFormat="1" ht="14.25">
      <c r="A7" s="306"/>
      <c r="B7" s="307"/>
      <c r="C7" s="289"/>
      <c r="D7" s="318"/>
      <c r="E7" s="123"/>
      <c r="F7" s="127"/>
      <c r="G7" s="292"/>
    </row>
    <row r="8" spans="1:7" s="285" customFormat="1" ht="38.25">
      <c r="A8" s="306">
        <v>3</v>
      </c>
      <c r="B8" s="307" t="s">
        <v>237</v>
      </c>
      <c r="C8" s="289">
        <v>76.5</v>
      </c>
      <c r="D8" s="318" t="s">
        <v>201</v>
      </c>
      <c r="E8" s="123"/>
      <c r="F8" s="127"/>
      <c r="G8" s="292">
        <f>C8*F8</f>
        <v>0</v>
      </c>
    </row>
    <row r="9" spans="1:7" s="285" customFormat="1" ht="14.25">
      <c r="A9" s="306"/>
      <c r="B9" s="307"/>
      <c r="C9" s="289"/>
      <c r="D9" s="318"/>
      <c r="E9" s="123"/>
      <c r="F9" s="127"/>
      <c r="G9" s="292"/>
    </row>
    <row r="10" spans="1:7" s="285" customFormat="1" ht="40.5" customHeight="1">
      <c r="A10" s="306">
        <v>4</v>
      </c>
      <c r="B10" s="307" t="s">
        <v>238</v>
      </c>
      <c r="C10" s="289">
        <v>2</v>
      </c>
      <c r="D10" s="318" t="s">
        <v>204</v>
      </c>
      <c r="E10" s="123"/>
      <c r="F10" s="127"/>
      <c r="G10" s="292">
        <f>C10*F10</f>
        <v>0</v>
      </c>
    </row>
    <row r="11" spans="1:7" s="285" customFormat="1" ht="14.25">
      <c r="A11" s="306"/>
      <c r="B11" s="307"/>
      <c r="C11" s="289"/>
      <c r="D11" s="318"/>
      <c r="E11" s="123"/>
      <c r="F11" s="127"/>
      <c r="G11" s="292"/>
    </row>
    <row r="12" spans="1:7" s="285" customFormat="1" ht="39.75" customHeight="1">
      <c r="A12" s="306">
        <v>5</v>
      </c>
      <c r="B12" s="307" t="s">
        <v>239</v>
      </c>
      <c r="C12" s="289">
        <v>76.5</v>
      </c>
      <c r="D12" s="318" t="s">
        <v>201</v>
      </c>
      <c r="E12" s="123"/>
      <c r="F12" s="127"/>
      <c r="G12" s="292">
        <f>C12*F12</f>
        <v>0</v>
      </c>
    </row>
    <row r="13" spans="1:7" s="285" customFormat="1" ht="14.25">
      <c r="A13" s="306"/>
      <c r="B13" s="307"/>
      <c r="C13" s="289"/>
      <c r="D13" s="318"/>
      <c r="E13" s="123"/>
      <c r="F13" s="127"/>
      <c r="G13" s="292"/>
    </row>
    <row r="14" spans="1:7" s="285" customFormat="1" ht="38.25">
      <c r="A14" s="306">
        <v>6</v>
      </c>
      <c r="B14" s="307" t="s">
        <v>240</v>
      </c>
      <c r="C14" s="289">
        <v>76.5</v>
      </c>
      <c r="D14" s="318" t="s">
        <v>201</v>
      </c>
      <c r="E14" s="123"/>
      <c r="F14" s="127"/>
      <c r="G14" s="292">
        <f>C14*F14</f>
        <v>0</v>
      </c>
    </row>
    <row r="15" spans="1:7" s="285" customFormat="1" ht="14.25">
      <c r="A15" s="306"/>
      <c r="B15" s="307"/>
      <c r="C15" s="289"/>
      <c r="D15" s="318"/>
      <c r="E15" s="123"/>
      <c r="F15" s="127"/>
      <c r="G15" s="292"/>
    </row>
    <row r="16" spans="1:7" s="285" customFormat="1" ht="39" thickBot="1">
      <c r="A16" s="319">
        <v>7</v>
      </c>
      <c r="B16" s="310" t="s">
        <v>321</v>
      </c>
      <c r="C16" s="457">
        <f>SUM(G4:G14)</f>
        <v>0</v>
      </c>
      <c r="D16" s="458" t="s">
        <v>250</v>
      </c>
      <c r="E16" s="320"/>
      <c r="F16" s="321"/>
      <c r="G16" s="313">
        <f>C16*0.1</f>
        <v>0</v>
      </c>
    </row>
    <row r="17" spans="1:7" ht="15">
      <c r="A17" s="459"/>
      <c r="B17" s="459" t="s">
        <v>318</v>
      </c>
      <c r="C17" s="459"/>
      <c r="D17" s="459"/>
      <c r="E17" s="459"/>
      <c r="F17" s="460"/>
      <c r="G17" s="461">
        <f>SUM(G4:G16)</f>
        <v>0</v>
      </c>
    </row>
    <row r="18" spans="1:7">
      <c r="F18" s="305"/>
      <c r="G18" s="305"/>
    </row>
  </sheetData>
  <sheetProtection algorithmName="SHA-512" hashValue="GC+uGAeWMRLOPhNgYSFGL/j3UMUNHAzjay6ZEupKAXjuBgnCBF0573F0QvmxrlfQo96fuMAd3QRPdDAqEF4ndw==" saltValue="c5XRKWUFpV29PtbHKgA/QQ==" spinCount="100000" sheet="1" objects="1" scenarios="1" selectLockedCells="1"/>
  <pageMargins left="1.1811023622047245" right="0.19685039370078741" top="0.78740157480314965" bottom="0.78740157480314965" header="0.51181102362204722" footer="0.51181102362204722"/>
  <pageSetup paperSize="9" scale="90" orientation="portrait" useFirstPageNumber="1" horizontalDpi="4294967292" verticalDpi="180" r:id="rId1"/>
  <headerFooter alignWithMargins="0">
    <oddHeader>&amp;LSTROJNE INSTALACIJE&amp;CSmlednik pokopališče&amp;R&amp;G</oddHeader>
    <oddFooter>&amp;C&amp;P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A2:F232"/>
  <sheetViews>
    <sheetView showZeros="0" view="pageBreakPreview" topLeftCell="A4" zoomScale="85" zoomScaleNormal="100" zoomScaleSheetLayoutView="85" workbookViewId="0">
      <selection activeCell="E12" sqref="E12"/>
    </sheetView>
  </sheetViews>
  <sheetFormatPr defaultRowHeight="15"/>
  <cols>
    <col min="1" max="1" width="12.7109375" style="322" customWidth="1"/>
    <col min="2" max="2" width="62.7109375" style="328" customWidth="1"/>
    <col min="3" max="3" width="5.7109375" style="324" customWidth="1"/>
    <col min="4" max="4" width="7.7109375" style="325" customWidth="1"/>
    <col min="5" max="5" width="14.7109375" style="325" customWidth="1"/>
    <col min="6" max="6" width="17.7109375" style="325" customWidth="1"/>
    <col min="7" max="256" width="9.140625" style="327"/>
    <col min="257" max="257" width="12.7109375" style="327" customWidth="1"/>
    <col min="258" max="258" width="62.7109375" style="327" customWidth="1"/>
    <col min="259" max="259" width="5.7109375" style="327" customWidth="1"/>
    <col min="260" max="260" width="7.7109375" style="327" customWidth="1"/>
    <col min="261" max="261" width="14.7109375" style="327" customWidth="1"/>
    <col min="262" max="262" width="17.7109375" style="327" customWidth="1"/>
    <col min="263" max="512" width="9.140625" style="327"/>
    <col min="513" max="513" width="12.7109375" style="327" customWidth="1"/>
    <col min="514" max="514" width="62.7109375" style="327" customWidth="1"/>
    <col min="515" max="515" width="5.7109375" style="327" customWidth="1"/>
    <col min="516" max="516" width="7.7109375" style="327" customWidth="1"/>
    <col min="517" max="517" width="14.7109375" style="327" customWidth="1"/>
    <col min="518" max="518" width="17.7109375" style="327" customWidth="1"/>
    <col min="519" max="768" width="9.140625" style="327"/>
    <col min="769" max="769" width="12.7109375" style="327" customWidth="1"/>
    <col min="770" max="770" width="62.7109375" style="327" customWidth="1"/>
    <col min="771" max="771" width="5.7109375" style="327" customWidth="1"/>
    <col min="772" max="772" width="7.7109375" style="327" customWidth="1"/>
    <col min="773" max="773" width="14.7109375" style="327" customWidth="1"/>
    <col min="774" max="774" width="17.7109375" style="327" customWidth="1"/>
    <col min="775" max="1024" width="9.140625" style="327"/>
    <col min="1025" max="1025" width="12.7109375" style="327" customWidth="1"/>
    <col min="1026" max="1026" width="62.7109375" style="327" customWidth="1"/>
    <col min="1027" max="1027" width="5.7109375" style="327" customWidth="1"/>
    <col min="1028" max="1028" width="7.7109375" style="327" customWidth="1"/>
    <col min="1029" max="1029" width="14.7109375" style="327" customWidth="1"/>
    <col min="1030" max="1030" width="17.7109375" style="327" customWidth="1"/>
    <col min="1031" max="1280" width="9.140625" style="327"/>
    <col min="1281" max="1281" width="12.7109375" style="327" customWidth="1"/>
    <col min="1282" max="1282" width="62.7109375" style="327" customWidth="1"/>
    <col min="1283" max="1283" width="5.7109375" style="327" customWidth="1"/>
    <col min="1284" max="1284" width="7.7109375" style="327" customWidth="1"/>
    <col min="1285" max="1285" width="14.7109375" style="327" customWidth="1"/>
    <col min="1286" max="1286" width="17.7109375" style="327" customWidth="1"/>
    <col min="1287" max="1536" width="9.140625" style="327"/>
    <col min="1537" max="1537" width="12.7109375" style="327" customWidth="1"/>
    <col min="1538" max="1538" width="62.7109375" style="327" customWidth="1"/>
    <col min="1539" max="1539" width="5.7109375" style="327" customWidth="1"/>
    <col min="1540" max="1540" width="7.7109375" style="327" customWidth="1"/>
    <col min="1541" max="1541" width="14.7109375" style="327" customWidth="1"/>
    <col min="1542" max="1542" width="17.7109375" style="327" customWidth="1"/>
    <col min="1543" max="1792" width="9.140625" style="327"/>
    <col min="1793" max="1793" width="12.7109375" style="327" customWidth="1"/>
    <col min="1794" max="1794" width="62.7109375" style="327" customWidth="1"/>
    <col min="1795" max="1795" width="5.7109375" style="327" customWidth="1"/>
    <col min="1796" max="1796" width="7.7109375" style="327" customWidth="1"/>
    <col min="1797" max="1797" width="14.7109375" style="327" customWidth="1"/>
    <col min="1798" max="1798" width="17.7109375" style="327" customWidth="1"/>
    <col min="1799" max="2048" width="9.140625" style="327"/>
    <col min="2049" max="2049" width="12.7109375" style="327" customWidth="1"/>
    <col min="2050" max="2050" width="62.7109375" style="327" customWidth="1"/>
    <col min="2051" max="2051" width="5.7109375" style="327" customWidth="1"/>
    <col min="2052" max="2052" width="7.7109375" style="327" customWidth="1"/>
    <col min="2053" max="2053" width="14.7109375" style="327" customWidth="1"/>
    <col min="2054" max="2054" width="17.7109375" style="327" customWidth="1"/>
    <col min="2055" max="2304" width="9.140625" style="327"/>
    <col min="2305" max="2305" width="12.7109375" style="327" customWidth="1"/>
    <col min="2306" max="2306" width="62.7109375" style="327" customWidth="1"/>
    <col min="2307" max="2307" width="5.7109375" style="327" customWidth="1"/>
    <col min="2308" max="2308" width="7.7109375" style="327" customWidth="1"/>
    <col min="2309" max="2309" width="14.7109375" style="327" customWidth="1"/>
    <col min="2310" max="2310" width="17.7109375" style="327" customWidth="1"/>
    <col min="2311" max="2560" width="9.140625" style="327"/>
    <col min="2561" max="2561" width="12.7109375" style="327" customWidth="1"/>
    <col min="2562" max="2562" width="62.7109375" style="327" customWidth="1"/>
    <col min="2563" max="2563" width="5.7109375" style="327" customWidth="1"/>
    <col min="2564" max="2564" width="7.7109375" style="327" customWidth="1"/>
    <col min="2565" max="2565" width="14.7109375" style="327" customWidth="1"/>
    <col min="2566" max="2566" width="17.7109375" style="327" customWidth="1"/>
    <col min="2567" max="2816" width="9.140625" style="327"/>
    <col min="2817" max="2817" width="12.7109375" style="327" customWidth="1"/>
    <col min="2818" max="2818" width="62.7109375" style="327" customWidth="1"/>
    <col min="2819" max="2819" width="5.7109375" style="327" customWidth="1"/>
    <col min="2820" max="2820" width="7.7109375" style="327" customWidth="1"/>
    <col min="2821" max="2821" width="14.7109375" style="327" customWidth="1"/>
    <col min="2822" max="2822" width="17.7109375" style="327" customWidth="1"/>
    <col min="2823" max="3072" width="9.140625" style="327"/>
    <col min="3073" max="3073" width="12.7109375" style="327" customWidth="1"/>
    <col min="3074" max="3074" width="62.7109375" style="327" customWidth="1"/>
    <col min="3075" max="3075" width="5.7109375" style="327" customWidth="1"/>
    <col min="3076" max="3076" width="7.7109375" style="327" customWidth="1"/>
    <col min="3077" max="3077" width="14.7109375" style="327" customWidth="1"/>
    <col min="3078" max="3078" width="17.7109375" style="327" customWidth="1"/>
    <col min="3079" max="3328" width="9.140625" style="327"/>
    <col min="3329" max="3329" width="12.7109375" style="327" customWidth="1"/>
    <col min="3330" max="3330" width="62.7109375" style="327" customWidth="1"/>
    <col min="3331" max="3331" width="5.7109375" style="327" customWidth="1"/>
    <col min="3332" max="3332" width="7.7109375" style="327" customWidth="1"/>
    <col min="3333" max="3333" width="14.7109375" style="327" customWidth="1"/>
    <col min="3334" max="3334" width="17.7109375" style="327" customWidth="1"/>
    <col min="3335" max="3584" width="9.140625" style="327"/>
    <col min="3585" max="3585" width="12.7109375" style="327" customWidth="1"/>
    <col min="3586" max="3586" width="62.7109375" style="327" customWidth="1"/>
    <col min="3587" max="3587" width="5.7109375" style="327" customWidth="1"/>
    <col min="3588" max="3588" width="7.7109375" style="327" customWidth="1"/>
    <col min="3589" max="3589" width="14.7109375" style="327" customWidth="1"/>
    <col min="3590" max="3590" width="17.7109375" style="327" customWidth="1"/>
    <col min="3591" max="3840" width="9.140625" style="327"/>
    <col min="3841" max="3841" width="12.7109375" style="327" customWidth="1"/>
    <col min="3842" max="3842" width="62.7109375" style="327" customWidth="1"/>
    <col min="3843" max="3843" width="5.7109375" style="327" customWidth="1"/>
    <col min="3844" max="3844" width="7.7109375" style="327" customWidth="1"/>
    <col min="3845" max="3845" width="14.7109375" style="327" customWidth="1"/>
    <col min="3846" max="3846" width="17.7109375" style="327" customWidth="1"/>
    <col min="3847" max="4096" width="9.140625" style="327"/>
    <col min="4097" max="4097" width="12.7109375" style="327" customWidth="1"/>
    <col min="4098" max="4098" width="62.7109375" style="327" customWidth="1"/>
    <col min="4099" max="4099" width="5.7109375" style="327" customWidth="1"/>
    <col min="4100" max="4100" width="7.7109375" style="327" customWidth="1"/>
    <col min="4101" max="4101" width="14.7109375" style="327" customWidth="1"/>
    <col min="4102" max="4102" width="17.7109375" style="327" customWidth="1"/>
    <col min="4103" max="4352" width="9.140625" style="327"/>
    <col min="4353" max="4353" width="12.7109375" style="327" customWidth="1"/>
    <col min="4354" max="4354" width="62.7109375" style="327" customWidth="1"/>
    <col min="4355" max="4355" width="5.7109375" style="327" customWidth="1"/>
    <col min="4356" max="4356" width="7.7109375" style="327" customWidth="1"/>
    <col min="4357" max="4357" width="14.7109375" style="327" customWidth="1"/>
    <col min="4358" max="4358" width="17.7109375" style="327" customWidth="1"/>
    <col min="4359" max="4608" width="9.140625" style="327"/>
    <col min="4609" max="4609" width="12.7109375" style="327" customWidth="1"/>
    <col min="4610" max="4610" width="62.7109375" style="327" customWidth="1"/>
    <col min="4611" max="4611" width="5.7109375" style="327" customWidth="1"/>
    <col min="4612" max="4612" width="7.7109375" style="327" customWidth="1"/>
    <col min="4613" max="4613" width="14.7109375" style="327" customWidth="1"/>
    <col min="4614" max="4614" width="17.7109375" style="327" customWidth="1"/>
    <col min="4615" max="4864" width="9.140625" style="327"/>
    <col min="4865" max="4865" width="12.7109375" style="327" customWidth="1"/>
    <col min="4866" max="4866" width="62.7109375" style="327" customWidth="1"/>
    <col min="4867" max="4867" width="5.7109375" style="327" customWidth="1"/>
    <col min="4868" max="4868" width="7.7109375" style="327" customWidth="1"/>
    <col min="4869" max="4869" width="14.7109375" style="327" customWidth="1"/>
    <col min="4870" max="4870" width="17.7109375" style="327" customWidth="1"/>
    <col min="4871" max="5120" width="9.140625" style="327"/>
    <col min="5121" max="5121" width="12.7109375" style="327" customWidth="1"/>
    <col min="5122" max="5122" width="62.7109375" style="327" customWidth="1"/>
    <col min="5123" max="5123" width="5.7109375" style="327" customWidth="1"/>
    <col min="5124" max="5124" width="7.7109375" style="327" customWidth="1"/>
    <col min="5125" max="5125" width="14.7109375" style="327" customWidth="1"/>
    <col min="5126" max="5126" width="17.7109375" style="327" customWidth="1"/>
    <col min="5127" max="5376" width="9.140625" style="327"/>
    <col min="5377" max="5377" width="12.7109375" style="327" customWidth="1"/>
    <col min="5378" max="5378" width="62.7109375" style="327" customWidth="1"/>
    <col min="5379" max="5379" width="5.7109375" style="327" customWidth="1"/>
    <col min="5380" max="5380" width="7.7109375" style="327" customWidth="1"/>
    <col min="5381" max="5381" width="14.7109375" style="327" customWidth="1"/>
    <col min="5382" max="5382" width="17.7109375" style="327" customWidth="1"/>
    <col min="5383" max="5632" width="9.140625" style="327"/>
    <col min="5633" max="5633" width="12.7109375" style="327" customWidth="1"/>
    <col min="5634" max="5634" width="62.7109375" style="327" customWidth="1"/>
    <col min="5635" max="5635" width="5.7109375" style="327" customWidth="1"/>
    <col min="5636" max="5636" width="7.7109375" style="327" customWidth="1"/>
    <col min="5637" max="5637" width="14.7109375" style="327" customWidth="1"/>
    <col min="5638" max="5638" width="17.7109375" style="327" customWidth="1"/>
    <col min="5639" max="5888" width="9.140625" style="327"/>
    <col min="5889" max="5889" width="12.7109375" style="327" customWidth="1"/>
    <col min="5890" max="5890" width="62.7109375" style="327" customWidth="1"/>
    <col min="5891" max="5891" width="5.7109375" style="327" customWidth="1"/>
    <col min="5892" max="5892" width="7.7109375" style="327" customWidth="1"/>
    <col min="5893" max="5893" width="14.7109375" style="327" customWidth="1"/>
    <col min="5894" max="5894" width="17.7109375" style="327" customWidth="1"/>
    <col min="5895" max="6144" width="9.140625" style="327"/>
    <col min="6145" max="6145" width="12.7109375" style="327" customWidth="1"/>
    <col min="6146" max="6146" width="62.7109375" style="327" customWidth="1"/>
    <col min="6147" max="6147" width="5.7109375" style="327" customWidth="1"/>
    <col min="6148" max="6148" width="7.7109375" style="327" customWidth="1"/>
    <col min="6149" max="6149" width="14.7109375" style="327" customWidth="1"/>
    <col min="6150" max="6150" width="17.7109375" style="327" customWidth="1"/>
    <col min="6151" max="6400" width="9.140625" style="327"/>
    <col min="6401" max="6401" width="12.7109375" style="327" customWidth="1"/>
    <col min="6402" max="6402" width="62.7109375" style="327" customWidth="1"/>
    <col min="6403" max="6403" width="5.7109375" style="327" customWidth="1"/>
    <col min="6404" max="6404" width="7.7109375" style="327" customWidth="1"/>
    <col min="6405" max="6405" width="14.7109375" style="327" customWidth="1"/>
    <col min="6406" max="6406" width="17.7109375" style="327" customWidth="1"/>
    <col min="6407" max="6656" width="9.140625" style="327"/>
    <col min="6657" max="6657" width="12.7109375" style="327" customWidth="1"/>
    <col min="6658" max="6658" width="62.7109375" style="327" customWidth="1"/>
    <col min="6659" max="6659" width="5.7109375" style="327" customWidth="1"/>
    <col min="6660" max="6660" width="7.7109375" style="327" customWidth="1"/>
    <col min="6661" max="6661" width="14.7109375" style="327" customWidth="1"/>
    <col min="6662" max="6662" width="17.7109375" style="327" customWidth="1"/>
    <col min="6663" max="6912" width="9.140625" style="327"/>
    <col min="6913" max="6913" width="12.7109375" style="327" customWidth="1"/>
    <col min="6914" max="6914" width="62.7109375" style="327" customWidth="1"/>
    <col min="6915" max="6915" width="5.7109375" style="327" customWidth="1"/>
    <col min="6916" max="6916" width="7.7109375" style="327" customWidth="1"/>
    <col min="6917" max="6917" width="14.7109375" style="327" customWidth="1"/>
    <col min="6918" max="6918" width="17.7109375" style="327" customWidth="1"/>
    <col min="6919" max="7168" width="9.140625" style="327"/>
    <col min="7169" max="7169" width="12.7109375" style="327" customWidth="1"/>
    <col min="7170" max="7170" width="62.7109375" style="327" customWidth="1"/>
    <col min="7171" max="7171" width="5.7109375" style="327" customWidth="1"/>
    <col min="7172" max="7172" width="7.7109375" style="327" customWidth="1"/>
    <col min="7173" max="7173" width="14.7109375" style="327" customWidth="1"/>
    <col min="7174" max="7174" width="17.7109375" style="327" customWidth="1"/>
    <col min="7175" max="7424" width="9.140625" style="327"/>
    <col min="7425" max="7425" width="12.7109375" style="327" customWidth="1"/>
    <col min="7426" max="7426" width="62.7109375" style="327" customWidth="1"/>
    <col min="7427" max="7427" width="5.7109375" style="327" customWidth="1"/>
    <col min="7428" max="7428" width="7.7109375" style="327" customWidth="1"/>
    <col min="7429" max="7429" width="14.7109375" style="327" customWidth="1"/>
    <col min="7430" max="7430" width="17.7109375" style="327" customWidth="1"/>
    <col min="7431" max="7680" width="9.140625" style="327"/>
    <col min="7681" max="7681" width="12.7109375" style="327" customWidth="1"/>
    <col min="7682" max="7682" width="62.7109375" style="327" customWidth="1"/>
    <col min="7683" max="7683" width="5.7109375" style="327" customWidth="1"/>
    <col min="7684" max="7684" width="7.7109375" style="327" customWidth="1"/>
    <col min="7685" max="7685" width="14.7109375" style="327" customWidth="1"/>
    <col min="7686" max="7686" width="17.7109375" style="327" customWidth="1"/>
    <col min="7687" max="7936" width="9.140625" style="327"/>
    <col min="7937" max="7937" width="12.7109375" style="327" customWidth="1"/>
    <col min="7938" max="7938" width="62.7109375" style="327" customWidth="1"/>
    <col min="7939" max="7939" width="5.7109375" style="327" customWidth="1"/>
    <col min="7940" max="7940" width="7.7109375" style="327" customWidth="1"/>
    <col min="7941" max="7941" width="14.7109375" style="327" customWidth="1"/>
    <col min="7942" max="7942" width="17.7109375" style="327" customWidth="1"/>
    <col min="7943" max="8192" width="9.140625" style="327"/>
    <col min="8193" max="8193" width="12.7109375" style="327" customWidth="1"/>
    <col min="8194" max="8194" width="62.7109375" style="327" customWidth="1"/>
    <col min="8195" max="8195" width="5.7109375" style="327" customWidth="1"/>
    <col min="8196" max="8196" width="7.7109375" style="327" customWidth="1"/>
    <col min="8197" max="8197" width="14.7109375" style="327" customWidth="1"/>
    <col min="8198" max="8198" width="17.7109375" style="327" customWidth="1"/>
    <col min="8199" max="8448" width="9.140625" style="327"/>
    <col min="8449" max="8449" width="12.7109375" style="327" customWidth="1"/>
    <col min="8450" max="8450" width="62.7109375" style="327" customWidth="1"/>
    <col min="8451" max="8451" width="5.7109375" style="327" customWidth="1"/>
    <col min="8452" max="8452" width="7.7109375" style="327" customWidth="1"/>
    <col min="8453" max="8453" width="14.7109375" style="327" customWidth="1"/>
    <col min="8454" max="8454" width="17.7109375" style="327" customWidth="1"/>
    <col min="8455" max="8704" width="9.140625" style="327"/>
    <col min="8705" max="8705" width="12.7109375" style="327" customWidth="1"/>
    <col min="8706" max="8706" width="62.7109375" style="327" customWidth="1"/>
    <col min="8707" max="8707" width="5.7109375" style="327" customWidth="1"/>
    <col min="8708" max="8708" width="7.7109375" style="327" customWidth="1"/>
    <col min="8709" max="8709" width="14.7109375" style="327" customWidth="1"/>
    <col min="8710" max="8710" width="17.7109375" style="327" customWidth="1"/>
    <col min="8711" max="8960" width="9.140625" style="327"/>
    <col min="8961" max="8961" width="12.7109375" style="327" customWidth="1"/>
    <col min="8962" max="8962" width="62.7109375" style="327" customWidth="1"/>
    <col min="8963" max="8963" width="5.7109375" style="327" customWidth="1"/>
    <col min="8964" max="8964" width="7.7109375" style="327" customWidth="1"/>
    <col min="8965" max="8965" width="14.7109375" style="327" customWidth="1"/>
    <col min="8966" max="8966" width="17.7109375" style="327" customWidth="1"/>
    <col min="8967" max="9216" width="9.140625" style="327"/>
    <col min="9217" max="9217" width="12.7109375" style="327" customWidth="1"/>
    <col min="9218" max="9218" width="62.7109375" style="327" customWidth="1"/>
    <col min="9219" max="9219" width="5.7109375" style="327" customWidth="1"/>
    <col min="9220" max="9220" width="7.7109375" style="327" customWidth="1"/>
    <col min="9221" max="9221" width="14.7109375" style="327" customWidth="1"/>
    <col min="9222" max="9222" width="17.7109375" style="327" customWidth="1"/>
    <col min="9223" max="9472" width="9.140625" style="327"/>
    <col min="9473" max="9473" width="12.7109375" style="327" customWidth="1"/>
    <col min="9474" max="9474" width="62.7109375" style="327" customWidth="1"/>
    <col min="9475" max="9475" width="5.7109375" style="327" customWidth="1"/>
    <col min="9476" max="9476" width="7.7109375" style="327" customWidth="1"/>
    <col min="9477" max="9477" width="14.7109375" style="327" customWidth="1"/>
    <col min="9478" max="9478" width="17.7109375" style="327" customWidth="1"/>
    <col min="9479" max="9728" width="9.140625" style="327"/>
    <col min="9729" max="9729" width="12.7109375" style="327" customWidth="1"/>
    <col min="9730" max="9730" width="62.7109375" style="327" customWidth="1"/>
    <col min="9731" max="9731" width="5.7109375" style="327" customWidth="1"/>
    <col min="9732" max="9732" width="7.7109375" style="327" customWidth="1"/>
    <col min="9733" max="9733" width="14.7109375" style="327" customWidth="1"/>
    <col min="9734" max="9734" width="17.7109375" style="327" customWidth="1"/>
    <col min="9735" max="9984" width="9.140625" style="327"/>
    <col min="9985" max="9985" width="12.7109375" style="327" customWidth="1"/>
    <col min="9986" max="9986" width="62.7109375" style="327" customWidth="1"/>
    <col min="9987" max="9987" width="5.7109375" style="327" customWidth="1"/>
    <col min="9988" max="9988" width="7.7109375" style="327" customWidth="1"/>
    <col min="9989" max="9989" width="14.7109375" style="327" customWidth="1"/>
    <col min="9990" max="9990" width="17.7109375" style="327" customWidth="1"/>
    <col min="9991" max="10240" width="9.140625" style="327"/>
    <col min="10241" max="10241" width="12.7109375" style="327" customWidth="1"/>
    <col min="10242" max="10242" width="62.7109375" style="327" customWidth="1"/>
    <col min="10243" max="10243" width="5.7109375" style="327" customWidth="1"/>
    <col min="10244" max="10244" width="7.7109375" style="327" customWidth="1"/>
    <col min="10245" max="10245" width="14.7109375" style="327" customWidth="1"/>
    <col min="10246" max="10246" width="17.7109375" style="327" customWidth="1"/>
    <col min="10247" max="10496" width="9.140625" style="327"/>
    <col min="10497" max="10497" width="12.7109375" style="327" customWidth="1"/>
    <col min="10498" max="10498" width="62.7109375" style="327" customWidth="1"/>
    <col min="10499" max="10499" width="5.7109375" style="327" customWidth="1"/>
    <col min="10500" max="10500" width="7.7109375" style="327" customWidth="1"/>
    <col min="10501" max="10501" width="14.7109375" style="327" customWidth="1"/>
    <col min="10502" max="10502" width="17.7109375" style="327" customWidth="1"/>
    <col min="10503" max="10752" width="9.140625" style="327"/>
    <col min="10753" max="10753" width="12.7109375" style="327" customWidth="1"/>
    <col min="10754" max="10754" width="62.7109375" style="327" customWidth="1"/>
    <col min="10755" max="10755" width="5.7109375" style="327" customWidth="1"/>
    <col min="10756" max="10756" width="7.7109375" style="327" customWidth="1"/>
    <col min="10757" max="10757" width="14.7109375" style="327" customWidth="1"/>
    <col min="10758" max="10758" width="17.7109375" style="327" customWidth="1"/>
    <col min="10759" max="11008" width="9.140625" style="327"/>
    <col min="11009" max="11009" width="12.7109375" style="327" customWidth="1"/>
    <col min="11010" max="11010" width="62.7109375" style="327" customWidth="1"/>
    <col min="11011" max="11011" width="5.7109375" style="327" customWidth="1"/>
    <col min="11012" max="11012" width="7.7109375" style="327" customWidth="1"/>
    <col min="11013" max="11013" width="14.7109375" style="327" customWidth="1"/>
    <col min="11014" max="11014" width="17.7109375" style="327" customWidth="1"/>
    <col min="11015" max="11264" width="9.140625" style="327"/>
    <col min="11265" max="11265" width="12.7109375" style="327" customWidth="1"/>
    <col min="11266" max="11266" width="62.7109375" style="327" customWidth="1"/>
    <col min="11267" max="11267" width="5.7109375" style="327" customWidth="1"/>
    <col min="11268" max="11268" width="7.7109375" style="327" customWidth="1"/>
    <col min="11269" max="11269" width="14.7109375" style="327" customWidth="1"/>
    <col min="11270" max="11270" width="17.7109375" style="327" customWidth="1"/>
    <col min="11271" max="11520" width="9.140625" style="327"/>
    <col min="11521" max="11521" width="12.7109375" style="327" customWidth="1"/>
    <col min="11522" max="11522" width="62.7109375" style="327" customWidth="1"/>
    <col min="11523" max="11523" width="5.7109375" style="327" customWidth="1"/>
    <col min="11524" max="11524" width="7.7109375" style="327" customWidth="1"/>
    <col min="11525" max="11525" width="14.7109375" style="327" customWidth="1"/>
    <col min="11526" max="11526" width="17.7109375" style="327" customWidth="1"/>
    <col min="11527" max="11776" width="9.140625" style="327"/>
    <col min="11777" max="11777" width="12.7109375" style="327" customWidth="1"/>
    <col min="11778" max="11778" width="62.7109375" style="327" customWidth="1"/>
    <col min="11779" max="11779" width="5.7109375" style="327" customWidth="1"/>
    <col min="11780" max="11780" width="7.7109375" style="327" customWidth="1"/>
    <col min="11781" max="11781" width="14.7109375" style="327" customWidth="1"/>
    <col min="11782" max="11782" width="17.7109375" style="327" customWidth="1"/>
    <col min="11783" max="12032" width="9.140625" style="327"/>
    <col min="12033" max="12033" width="12.7109375" style="327" customWidth="1"/>
    <col min="12034" max="12034" width="62.7109375" style="327" customWidth="1"/>
    <col min="12035" max="12035" width="5.7109375" style="327" customWidth="1"/>
    <col min="12036" max="12036" width="7.7109375" style="327" customWidth="1"/>
    <col min="12037" max="12037" width="14.7109375" style="327" customWidth="1"/>
    <col min="12038" max="12038" width="17.7109375" style="327" customWidth="1"/>
    <col min="12039" max="12288" width="9.140625" style="327"/>
    <col min="12289" max="12289" width="12.7109375" style="327" customWidth="1"/>
    <col min="12290" max="12290" width="62.7109375" style="327" customWidth="1"/>
    <col min="12291" max="12291" width="5.7109375" style="327" customWidth="1"/>
    <col min="12292" max="12292" width="7.7109375" style="327" customWidth="1"/>
    <col min="12293" max="12293" width="14.7109375" style="327" customWidth="1"/>
    <col min="12294" max="12294" width="17.7109375" style="327" customWidth="1"/>
    <col min="12295" max="12544" width="9.140625" style="327"/>
    <col min="12545" max="12545" width="12.7109375" style="327" customWidth="1"/>
    <col min="12546" max="12546" width="62.7109375" style="327" customWidth="1"/>
    <col min="12547" max="12547" width="5.7109375" style="327" customWidth="1"/>
    <col min="12548" max="12548" width="7.7109375" style="327" customWidth="1"/>
    <col min="12549" max="12549" width="14.7109375" style="327" customWidth="1"/>
    <col min="12550" max="12550" width="17.7109375" style="327" customWidth="1"/>
    <col min="12551" max="12800" width="9.140625" style="327"/>
    <col min="12801" max="12801" width="12.7109375" style="327" customWidth="1"/>
    <col min="12802" max="12802" width="62.7109375" style="327" customWidth="1"/>
    <col min="12803" max="12803" width="5.7109375" style="327" customWidth="1"/>
    <col min="12804" max="12804" width="7.7109375" style="327" customWidth="1"/>
    <col min="12805" max="12805" width="14.7109375" style="327" customWidth="1"/>
    <col min="12806" max="12806" width="17.7109375" style="327" customWidth="1"/>
    <col min="12807" max="13056" width="9.140625" style="327"/>
    <col min="13057" max="13057" width="12.7109375" style="327" customWidth="1"/>
    <col min="13058" max="13058" width="62.7109375" style="327" customWidth="1"/>
    <col min="13059" max="13059" width="5.7109375" style="327" customWidth="1"/>
    <col min="13060" max="13060" width="7.7109375" style="327" customWidth="1"/>
    <col min="13061" max="13061" width="14.7109375" style="327" customWidth="1"/>
    <col min="13062" max="13062" width="17.7109375" style="327" customWidth="1"/>
    <col min="13063" max="13312" width="9.140625" style="327"/>
    <col min="13313" max="13313" width="12.7109375" style="327" customWidth="1"/>
    <col min="13314" max="13314" width="62.7109375" style="327" customWidth="1"/>
    <col min="13315" max="13315" width="5.7109375" style="327" customWidth="1"/>
    <col min="13316" max="13316" width="7.7109375" style="327" customWidth="1"/>
    <col min="13317" max="13317" width="14.7109375" style="327" customWidth="1"/>
    <col min="13318" max="13318" width="17.7109375" style="327" customWidth="1"/>
    <col min="13319" max="13568" width="9.140625" style="327"/>
    <col min="13569" max="13569" width="12.7109375" style="327" customWidth="1"/>
    <col min="13570" max="13570" width="62.7109375" style="327" customWidth="1"/>
    <col min="13571" max="13571" width="5.7109375" style="327" customWidth="1"/>
    <col min="13572" max="13572" width="7.7109375" style="327" customWidth="1"/>
    <col min="13573" max="13573" width="14.7109375" style="327" customWidth="1"/>
    <col min="13574" max="13574" width="17.7109375" style="327" customWidth="1"/>
    <col min="13575" max="13824" width="9.140625" style="327"/>
    <col min="13825" max="13825" width="12.7109375" style="327" customWidth="1"/>
    <col min="13826" max="13826" width="62.7109375" style="327" customWidth="1"/>
    <col min="13827" max="13827" width="5.7109375" style="327" customWidth="1"/>
    <col min="13828" max="13828" width="7.7109375" style="327" customWidth="1"/>
    <col min="13829" max="13829" width="14.7109375" style="327" customWidth="1"/>
    <col min="13830" max="13830" width="17.7109375" style="327" customWidth="1"/>
    <col min="13831" max="14080" width="9.140625" style="327"/>
    <col min="14081" max="14081" width="12.7109375" style="327" customWidth="1"/>
    <col min="14082" max="14082" width="62.7109375" style="327" customWidth="1"/>
    <col min="14083" max="14083" width="5.7109375" style="327" customWidth="1"/>
    <col min="14084" max="14084" width="7.7109375" style="327" customWidth="1"/>
    <col min="14085" max="14085" width="14.7109375" style="327" customWidth="1"/>
    <col min="14086" max="14086" width="17.7109375" style="327" customWidth="1"/>
    <col min="14087" max="14336" width="9.140625" style="327"/>
    <col min="14337" max="14337" width="12.7109375" style="327" customWidth="1"/>
    <col min="14338" max="14338" width="62.7109375" style="327" customWidth="1"/>
    <col min="14339" max="14339" width="5.7109375" style="327" customWidth="1"/>
    <col min="14340" max="14340" width="7.7109375" style="327" customWidth="1"/>
    <col min="14341" max="14341" width="14.7109375" style="327" customWidth="1"/>
    <col min="14342" max="14342" width="17.7109375" style="327" customWidth="1"/>
    <col min="14343" max="14592" width="9.140625" style="327"/>
    <col min="14593" max="14593" width="12.7109375" style="327" customWidth="1"/>
    <col min="14594" max="14594" width="62.7109375" style="327" customWidth="1"/>
    <col min="14595" max="14595" width="5.7109375" style="327" customWidth="1"/>
    <col min="14596" max="14596" width="7.7109375" style="327" customWidth="1"/>
    <col min="14597" max="14597" width="14.7109375" style="327" customWidth="1"/>
    <col min="14598" max="14598" width="17.7109375" style="327" customWidth="1"/>
    <col min="14599" max="14848" width="9.140625" style="327"/>
    <col min="14849" max="14849" width="12.7109375" style="327" customWidth="1"/>
    <col min="14850" max="14850" width="62.7109375" style="327" customWidth="1"/>
    <col min="14851" max="14851" width="5.7109375" style="327" customWidth="1"/>
    <col min="14852" max="14852" width="7.7109375" style="327" customWidth="1"/>
    <col min="14853" max="14853" width="14.7109375" style="327" customWidth="1"/>
    <col min="14854" max="14854" width="17.7109375" style="327" customWidth="1"/>
    <col min="14855" max="15104" width="9.140625" style="327"/>
    <col min="15105" max="15105" width="12.7109375" style="327" customWidth="1"/>
    <col min="15106" max="15106" width="62.7109375" style="327" customWidth="1"/>
    <col min="15107" max="15107" width="5.7109375" style="327" customWidth="1"/>
    <col min="15108" max="15108" width="7.7109375" style="327" customWidth="1"/>
    <col min="15109" max="15109" width="14.7109375" style="327" customWidth="1"/>
    <col min="15110" max="15110" width="17.7109375" style="327" customWidth="1"/>
    <col min="15111" max="15360" width="9.140625" style="327"/>
    <col min="15361" max="15361" width="12.7109375" style="327" customWidth="1"/>
    <col min="15362" max="15362" width="62.7109375" style="327" customWidth="1"/>
    <col min="15363" max="15363" width="5.7109375" style="327" customWidth="1"/>
    <col min="15364" max="15364" width="7.7109375" style="327" customWidth="1"/>
    <col min="15365" max="15365" width="14.7109375" style="327" customWidth="1"/>
    <col min="15366" max="15366" width="17.7109375" style="327" customWidth="1"/>
    <col min="15367" max="15616" width="9.140625" style="327"/>
    <col min="15617" max="15617" width="12.7109375" style="327" customWidth="1"/>
    <col min="15618" max="15618" width="62.7109375" style="327" customWidth="1"/>
    <col min="15619" max="15619" width="5.7109375" style="327" customWidth="1"/>
    <col min="15620" max="15620" width="7.7109375" style="327" customWidth="1"/>
    <col min="15621" max="15621" width="14.7109375" style="327" customWidth="1"/>
    <col min="15622" max="15622" width="17.7109375" style="327" customWidth="1"/>
    <col min="15623" max="15872" width="9.140625" style="327"/>
    <col min="15873" max="15873" width="12.7109375" style="327" customWidth="1"/>
    <col min="15874" max="15874" width="62.7109375" style="327" customWidth="1"/>
    <col min="15875" max="15875" width="5.7109375" style="327" customWidth="1"/>
    <col min="15876" max="15876" width="7.7109375" style="327" customWidth="1"/>
    <col min="15877" max="15877" width="14.7109375" style="327" customWidth="1"/>
    <col min="15878" max="15878" width="17.7109375" style="327" customWidth="1"/>
    <col min="15879" max="16128" width="9.140625" style="327"/>
    <col min="16129" max="16129" width="12.7109375" style="327" customWidth="1"/>
    <col min="16130" max="16130" width="62.7109375" style="327" customWidth="1"/>
    <col min="16131" max="16131" width="5.7109375" style="327" customWidth="1"/>
    <col min="16132" max="16132" width="7.7109375" style="327" customWidth="1"/>
    <col min="16133" max="16133" width="14.7109375" style="327" customWidth="1"/>
    <col min="16134" max="16134" width="17.7109375" style="327" customWidth="1"/>
    <col min="16135" max="16384" width="9.140625" style="327"/>
  </cols>
  <sheetData>
    <row r="2" spans="1:6" ht="15.75">
      <c r="B2" s="323" t="s">
        <v>241</v>
      </c>
      <c r="F2" s="326"/>
    </row>
    <row r="3" spans="1:6" ht="15.75">
      <c r="B3" s="323"/>
      <c r="C3" s="324" t="s">
        <v>296</v>
      </c>
      <c r="D3" s="325" t="s">
        <v>55</v>
      </c>
      <c r="E3" s="325" t="s">
        <v>297</v>
      </c>
      <c r="F3" s="452" t="s">
        <v>300</v>
      </c>
    </row>
    <row r="4" spans="1:6" ht="15.75">
      <c r="B4" s="323" t="s">
        <v>242</v>
      </c>
      <c r="F4" s="326"/>
    </row>
    <row r="5" spans="1:6" ht="45">
      <c r="A5" s="322" t="s">
        <v>243</v>
      </c>
      <c r="B5" s="328" t="s">
        <v>244</v>
      </c>
      <c r="C5" s="324" t="s">
        <v>201</v>
      </c>
      <c r="D5" s="325">
        <v>105</v>
      </c>
      <c r="E5" s="127"/>
      <c r="F5" s="326">
        <f>D5*E5</f>
        <v>0</v>
      </c>
    </row>
    <row r="6" spans="1:6">
      <c r="A6" s="322" t="s">
        <v>245</v>
      </c>
      <c r="B6" s="328" t="s">
        <v>246</v>
      </c>
      <c r="C6" s="324" t="s">
        <v>201</v>
      </c>
      <c r="D6" s="325">
        <v>110</v>
      </c>
      <c r="E6" s="127"/>
      <c r="F6" s="326">
        <f>D6*E6</f>
        <v>0</v>
      </c>
    </row>
    <row r="7" spans="1:6" ht="30">
      <c r="A7" s="322" t="s">
        <v>247</v>
      </c>
      <c r="B7" s="328" t="s">
        <v>248</v>
      </c>
      <c r="C7" s="324" t="s">
        <v>201</v>
      </c>
      <c r="D7" s="325">
        <v>100</v>
      </c>
      <c r="E7" s="127"/>
      <c r="F7" s="326">
        <f>D7*E7</f>
        <v>0</v>
      </c>
    </row>
    <row r="8" spans="1:6" ht="51.75" thickBot="1">
      <c r="A8" s="329" t="s">
        <v>249</v>
      </c>
      <c r="B8" s="301" t="s">
        <v>324</v>
      </c>
      <c r="C8" s="331" t="s">
        <v>250</v>
      </c>
      <c r="D8" s="457">
        <f>SUM(F5:F7)</f>
        <v>0</v>
      </c>
      <c r="E8" s="342"/>
      <c r="F8" s="313">
        <f>D8*0.1</f>
        <v>0</v>
      </c>
    </row>
    <row r="9" spans="1:6">
      <c r="B9" s="332" t="s">
        <v>251</v>
      </c>
      <c r="E9" s="333"/>
      <c r="F9" s="333">
        <f>SUM(F5:F8)</f>
        <v>0</v>
      </c>
    </row>
    <row r="10" spans="1:6">
      <c r="B10" s="334"/>
      <c r="F10" s="326"/>
    </row>
    <row r="11" spans="1:6" ht="15.75">
      <c r="B11" s="323" t="s">
        <v>252</v>
      </c>
      <c r="D11" s="326"/>
      <c r="E11" s="326"/>
      <c r="F11" s="326"/>
    </row>
    <row r="12" spans="1:6" ht="30">
      <c r="A12" s="322" t="s">
        <v>243</v>
      </c>
      <c r="B12" s="328" t="s">
        <v>253</v>
      </c>
      <c r="C12" s="324" t="s">
        <v>201</v>
      </c>
      <c r="D12" s="326">
        <v>120</v>
      </c>
      <c r="E12" s="127"/>
      <c r="F12" s="326">
        <f>D12*E12</f>
        <v>0</v>
      </c>
    </row>
    <row r="13" spans="1:6" ht="30">
      <c r="A13" s="322" t="s">
        <v>245</v>
      </c>
      <c r="B13" s="328" t="s">
        <v>254</v>
      </c>
      <c r="C13" s="324" t="s">
        <v>201</v>
      </c>
      <c r="D13" s="326">
        <v>320</v>
      </c>
      <c r="E13" s="127"/>
      <c r="F13" s="326">
        <f>D13*E13</f>
        <v>0</v>
      </c>
    </row>
    <row r="14" spans="1:6">
      <c r="A14" s="322" t="s">
        <v>247</v>
      </c>
      <c r="B14" s="328" t="s">
        <v>255</v>
      </c>
      <c r="C14" s="324" t="s">
        <v>201</v>
      </c>
      <c r="D14" s="326">
        <v>300</v>
      </c>
      <c r="E14" s="127"/>
      <c r="F14" s="326">
        <f>D14*E14</f>
        <v>0</v>
      </c>
    </row>
    <row r="15" spans="1:6">
      <c r="A15" s="322" t="s">
        <v>249</v>
      </c>
      <c r="B15" s="328" t="s">
        <v>256</v>
      </c>
      <c r="C15" s="324" t="s">
        <v>257</v>
      </c>
      <c r="D15" s="326">
        <v>8</v>
      </c>
      <c r="E15" s="127"/>
      <c r="F15" s="326">
        <f>D15*E15</f>
        <v>0</v>
      </c>
    </row>
    <row r="16" spans="1:6">
      <c r="D16" s="326"/>
      <c r="E16" s="128"/>
      <c r="F16" s="326"/>
    </row>
    <row r="17" spans="1:6">
      <c r="B17" s="328" t="s">
        <v>258</v>
      </c>
      <c r="D17" s="326"/>
      <c r="E17" s="128"/>
      <c r="F17" s="326"/>
    </row>
    <row r="18" spans="1:6" ht="30">
      <c r="A18" s="322" t="s">
        <v>259</v>
      </c>
      <c r="B18" s="328" t="s">
        <v>260</v>
      </c>
      <c r="C18" s="324" t="s">
        <v>257</v>
      </c>
      <c r="D18" s="326">
        <v>10</v>
      </c>
      <c r="E18" s="127"/>
      <c r="F18" s="326">
        <f>D18*E18</f>
        <v>0</v>
      </c>
    </row>
    <row r="19" spans="1:6" ht="30">
      <c r="A19" s="322" t="s">
        <v>261</v>
      </c>
      <c r="B19" s="328" t="s">
        <v>262</v>
      </c>
      <c r="C19" s="324" t="s">
        <v>257</v>
      </c>
      <c r="D19" s="326">
        <v>20</v>
      </c>
      <c r="E19" s="127"/>
      <c r="F19" s="326">
        <f>D19*E19</f>
        <v>0</v>
      </c>
    </row>
    <row r="20" spans="1:6">
      <c r="A20" s="322" t="s">
        <v>263</v>
      </c>
      <c r="B20" s="328" t="s">
        <v>264</v>
      </c>
      <c r="C20" s="324" t="s">
        <v>257</v>
      </c>
      <c r="D20" s="326">
        <v>2</v>
      </c>
      <c r="E20" s="127"/>
      <c r="F20" s="326">
        <f>D20*E20</f>
        <v>0</v>
      </c>
    </row>
    <row r="21" spans="1:6">
      <c r="A21" s="322" t="s">
        <v>265</v>
      </c>
      <c r="B21" s="328" t="s">
        <v>266</v>
      </c>
      <c r="C21" s="324" t="s">
        <v>257</v>
      </c>
      <c r="D21" s="326">
        <v>1</v>
      </c>
      <c r="E21" s="127"/>
      <c r="F21" s="326">
        <f>D21*E21</f>
        <v>0</v>
      </c>
    </row>
    <row r="22" spans="1:6">
      <c r="D22" s="326"/>
      <c r="E22" s="128"/>
      <c r="F22" s="326"/>
    </row>
    <row r="23" spans="1:6" ht="30">
      <c r="A23" s="322" t="s">
        <v>267</v>
      </c>
      <c r="B23" s="328" t="s">
        <v>268</v>
      </c>
      <c r="C23" s="324" t="s">
        <v>257</v>
      </c>
      <c r="D23" s="326">
        <v>1</v>
      </c>
      <c r="E23" s="127"/>
      <c r="F23" s="326">
        <f>D23*E23</f>
        <v>0</v>
      </c>
    </row>
    <row r="24" spans="1:6">
      <c r="B24" s="328" t="s">
        <v>269</v>
      </c>
      <c r="D24" s="326"/>
      <c r="E24" s="128"/>
      <c r="F24" s="326"/>
    </row>
    <row r="25" spans="1:6">
      <c r="B25" s="328" t="s">
        <v>270</v>
      </c>
      <c r="D25" s="326"/>
      <c r="E25" s="128"/>
      <c r="F25" s="326"/>
    </row>
    <row r="26" spans="1:6">
      <c r="B26" s="328" t="s">
        <v>271</v>
      </c>
      <c r="D26" s="326"/>
      <c r="E26" s="128"/>
      <c r="F26" s="326"/>
    </row>
    <row r="27" spans="1:6">
      <c r="B27" s="328" t="s">
        <v>272</v>
      </c>
      <c r="D27" s="326"/>
      <c r="E27" s="128"/>
      <c r="F27" s="326"/>
    </row>
    <row r="28" spans="1:6">
      <c r="B28" s="328" t="s">
        <v>273</v>
      </c>
      <c r="D28" s="326"/>
      <c r="E28" s="128"/>
      <c r="F28" s="326"/>
    </row>
    <row r="29" spans="1:6">
      <c r="B29" s="328" t="s">
        <v>274</v>
      </c>
      <c r="D29" s="326"/>
      <c r="E29" s="128"/>
      <c r="F29" s="326"/>
    </row>
    <row r="30" spans="1:6">
      <c r="B30" s="328" t="s">
        <v>275</v>
      </c>
      <c r="D30" s="326"/>
      <c r="E30" s="128"/>
      <c r="F30" s="326"/>
    </row>
    <row r="31" spans="1:6">
      <c r="D31" s="326"/>
      <c r="E31" s="128"/>
      <c r="F31" s="326"/>
    </row>
    <row r="32" spans="1:6">
      <c r="A32" s="322" t="s">
        <v>276</v>
      </c>
      <c r="B32" s="328" t="s">
        <v>322</v>
      </c>
      <c r="C32" s="324" t="s">
        <v>250</v>
      </c>
      <c r="D32" s="469">
        <f>SUM(F12:F30)</f>
        <v>0</v>
      </c>
      <c r="E32" s="128"/>
      <c r="F32" s="292">
        <f>D32*0.05</f>
        <v>0</v>
      </c>
    </row>
    <row r="33" spans="1:6" ht="15.75" thickBot="1">
      <c r="A33" s="329" t="s">
        <v>277</v>
      </c>
      <c r="B33" s="330" t="s">
        <v>323</v>
      </c>
      <c r="C33" s="331" t="s">
        <v>250</v>
      </c>
      <c r="D33" s="457">
        <f>SUM(F12:F32)</f>
        <v>0</v>
      </c>
      <c r="E33" s="129"/>
      <c r="F33" s="313">
        <f>D33*0.05</f>
        <v>0</v>
      </c>
    </row>
    <row r="34" spans="1:6">
      <c r="B34" s="332" t="s">
        <v>278</v>
      </c>
      <c r="D34" s="326"/>
      <c r="E34" s="333"/>
      <c r="F34" s="333">
        <f>SUM(F11:F33)</f>
        <v>0</v>
      </c>
    </row>
    <row r="35" spans="1:6">
      <c r="B35" s="332"/>
      <c r="D35" s="326"/>
      <c r="E35" s="326"/>
      <c r="F35" s="326"/>
    </row>
    <row r="36" spans="1:6" ht="15.75">
      <c r="B36" s="323" t="s">
        <v>279</v>
      </c>
      <c r="D36" s="326"/>
      <c r="E36" s="326"/>
      <c r="F36" s="326"/>
    </row>
    <row r="37" spans="1:6">
      <c r="D37" s="326"/>
      <c r="E37" s="326"/>
      <c r="F37" s="326"/>
    </row>
    <row r="38" spans="1:6">
      <c r="D38" s="326"/>
      <c r="E38" s="326"/>
      <c r="F38" s="326"/>
    </row>
    <row r="39" spans="1:6">
      <c r="D39" s="326"/>
      <c r="E39" s="326"/>
      <c r="F39" s="326"/>
    </row>
    <row r="40" spans="1:6" ht="18.75">
      <c r="B40" s="335" t="s">
        <v>280</v>
      </c>
      <c r="D40" s="326"/>
      <c r="E40" s="326"/>
      <c r="F40" s="326"/>
    </row>
    <row r="41" spans="1:6">
      <c r="D41" s="326"/>
      <c r="E41" s="326"/>
      <c r="F41" s="326"/>
    </row>
    <row r="42" spans="1:6">
      <c r="B42" s="328" t="s">
        <v>281</v>
      </c>
      <c r="D42" s="326"/>
      <c r="E42" s="326"/>
      <c r="F42" s="326"/>
    </row>
    <row r="43" spans="1:6">
      <c r="D43" s="326"/>
      <c r="E43" s="326"/>
      <c r="F43" s="326"/>
    </row>
    <row r="44" spans="1:6">
      <c r="B44" s="332" t="s">
        <v>282</v>
      </c>
      <c r="D44" s="326"/>
      <c r="E44" s="333">
        <f>E9</f>
        <v>0</v>
      </c>
      <c r="F44" s="333">
        <f>F9</f>
        <v>0</v>
      </c>
    </row>
    <row r="45" spans="1:6">
      <c r="B45" s="332" t="s">
        <v>283</v>
      </c>
      <c r="D45" s="326"/>
      <c r="E45" s="333">
        <f>E34</f>
        <v>0</v>
      </c>
      <c r="F45" s="333">
        <f>F34</f>
        <v>0</v>
      </c>
    </row>
    <row r="46" spans="1:6" ht="15.75" thickBot="1">
      <c r="B46" s="336" t="s">
        <v>284</v>
      </c>
      <c r="C46" s="337"/>
      <c r="D46" s="338"/>
      <c r="E46" s="339">
        <f>SUM(E44:E45)</f>
        <v>0</v>
      </c>
      <c r="F46" s="470">
        <f>SUM(F44:F45)</f>
        <v>0</v>
      </c>
    </row>
    <row r="47" spans="1:6" ht="15.75" thickTop="1">
      <c r="D47" s="326"/>
      <c r="E47" s="326"/>
      <c r="F47" s="326"/>
    </row>
    <row r="48" spans="1:6">
      <c r="B48" s="332"/>
      <c r="D48" s="326"/>
      <c r="E48" s="326"/>
      <c r="F48" s="326"/>
    </row>
    <row r="49" spans="2:6">
      <c r="B49" s="332"/>
      <c r="D49" s="326"/>
      <c r="E49" s="326"/>
      <c r="F49" s="326"/>
    </row>
    <row r="50" spans="2:6">
      <c r="D50" s="326"/>
      <c r="E50" s="326"/>
      <c r="F50" s="326"/>
    </row>
    <row r="51" spans="2:6">
      <c r="D51" s="326"/>
      <c r="E51" s="326"/>
      <c r="F51" s="326"/>
    </row>
    <row r="52" spans="2:6">
      <c r="D52" s="326"/>
      <c r="E52" s="326"/>
      <c r="F52" s="326"/>
    </row>
    <row r="53" spans="2:6">
      <c r="D53" s="326"/>
      <c r="E53" s="326"/>
      <c r="F53" s="326"/>
    </row>
    <row r="54" spans="2:6">
      <c r="D54" s="326"/>
      <c r="E54" s="326"/>
      <c r="F54" s="326"/>
    </row>
    <row r="55" spans="2:6">
      <c r="D55" s="326"/>
      <c r="E55" s="326"/>
      <c r="F55" s="326"/>
    </row>
    <row r="56" spans="2:6">
      <c r="D56" s="326"/>
      <c r="E56" s="326"/>
      <c r="F56" s="326"/>
    </row>
    <row r="57" spans="2:6">
      <c r="D57" s="326"/>
      <c r="E57" s="326"/>
      <c r="F57" s="326"/>
    </row>
    <row r="58" spans="2:6">
      <c r="D58" s="326"/>
      <c r="E58" s="326"/>
      <c r="F58" s="326"/>
    </row>
    <row r="59" spans="2:6">
      <c r="D59" s="326"/>
      <c r="E59" s="326"/>
      <c r="F59" s="326"/>
    </row>
    <row r="60" spans="2:6">
      <c r="D60" s="326"/>
      <c r="E60" s="326"/>
      <c r="F60" s="326"/>
    </row>
    <row r="61" spans="2:6">
      <c r="D61" s="326"/>
      <c r="E61" s="326"/>
      <c r="F61" s="326"/>
    </row>
    <row r="62" spans="2:6">
      <c r="D62" s="326"/>
      <c r="E62" s="326"/>
      <c r="F62" s="326"/>
    </row>
    <row r="63" spans="2:6">
      <c r="D63" s="326"/>
      <c r="E63" s="326"/>
      <c r="F63" s="326"/>
    </row>
    <row r="64" spans="2:6">
      <c r="D64" s="326"/>
      <c r="E64" s="326"/>
      <c r="F64" s="326"/>
    </row>
    <row r="65" spans="4:6">
      <c r="D65" s="326"/>
      <c r="E65" s="326"/>
      <c r="F65" s="326"/>
    </row>
    <row r="66" spans="4:6">
      <c r="D66" s="326"/>
      <c r="E66" s="326"/>
      <c r="F66" s="326"/>
    </row>
    <row r="67" spans="4:6">
      <c r="D67" s="326"/>
      <c r="E67" s="326"/>
      <c r="F67" s="326"/>
    </row>
    <row r="68" spans="4:6">
      <c r="D68" s="326"/>
      <c r="E68" s="326"/>
      <c r="F68" s="326"/>
    </row>
    <row r="69" spans="4:6">
      <c r="D69" s="326"/>
      <c r="E69" s="326"/>
      <c r="F69" s="326"/>
    </row>
    <row r="70" spans="4:6">
      <c r="D70" s="326"/>
      <c r="E70" s="326"/>
      <c r="F70" s="326"/>
    </row>
    <row r="71" spans="4:6">
      <c r="D71" s="326"/>
      <c r="E71" s="326"/>
      <c r="F71" s="326"/>
    </row>
    <row r="72" spans="4:6">
      <c r="D72" s="326"/>
      <c r="E72" s="326"/>
      <c r="F72" s="326"/>
    </row>
    <row r="73" spans="4:6">
      <c r="D73" s="326"/>
      <c r="E73" s="326"/>
      <c r="F73" s="326"/>
    </row>
    <row r="74" spans="4:6">
      <c r="D74" s="326"/>
      <c r="E74" s="326"/>
      <c r="F74" s="326"/>
    </row>
    <row r="75" spans="4:6">
      <c r="D75" s="326"/>
      <c r="E75" s="326"/>
      <c r="F75" s="326"/>
    </row>
    <row r="76" spans="4:6">
      <c r="D76" s="326"/>
      <c r="E76" s="326"/>
      <c r="F76" s="326"/>
    </row>
    <row r="77" spans="4:6">
      <c r="D77" s="326"/>
      <c r="E77" s="326"/>
      <c r="F77" s="326"/>
    </row>
    <row r="78" spans="4:6">
      <c r="D78" s="326"/>
      <c r="E78" s="326"/>
      <c r="F78" s="326"/>
    </row>
    <row r="79" spans="4:6">
      <c r="D79" s="326"/>
      <c r="E79" s="326"/>
      <c r="F79" s="326"/>
    </row>
    <row r="80" spans="4:6">
      <c r="D80" s="326"/>
      <c r="E80" s="326"/>
      <c r="F80" s="326"/>
    </row>
    <row r="81" spans="4:6">
      <c r="D81" s="326"/>
      <c r="E81" s="326"/>
      <c r="F81" s="326"/>
    </row>
    <row r="82" spans="4:6">
      <c r="D82" s="326"/>
      <c r="E82" s="326"/>
      <c r="F82" s="326"/>
    </row>
    <row r="83" spans="4:6">
      <c r="D83" s="326"/>
      <c r="E83" s="326"/>
      <c r="F83" s="326"/>
    </row>
    <row r="84" spans="4:6">
      <c r="D84" s="326"/>
      <c r="E84" s="326"/>
      <c r="F84" s="326"/>
    </row>
    <row r="85" spans="4:6">
      <c r="D85" s="326"/>
      <c r="E85" s="326"/>
      <c r="F85" s="326"/>
    </row>
    <row r="86" spans="4:6">
      <c r="D86" s="326"/>
      <c r="E86" s="326"/>
      <c r="F86" s="326"/>
    </row>
    <row r="87" spans="4:6">
      <c r="D87" s="326"/>
      <c r="E87" s="326"/>
      <c r="F87" s="326"/>
    </row>
    <row r="88" spans="4:6">
      <c r="D88" s="326"/>
      <c r="E88" s="326"/>
      <c r="F88" s="326"/>
    </row>
    <row r="89" spans="4:6">
      <c r="D89" s="326"/>
      <c r="E89" s="326"/>
      <c r="F89" s="326"/>
    </row>
    <row r="90" spans="4:6">
      <c r="D90" s="326"/>
      <c r="E90" s="326"/>
      <c r="F90" s="326"/>
    </row>
    <row r="91" spans="4:6">
      <c r="D91" s="326"/>
      <c r="E91" s="326"/>
      <c r="F91" s="326"/>
    </row>
    <row r="92" spans="4:6">
      <c r="D92" s="326"/>
      <c r="E92" s="326"/>
      <c r="F92" s="326"/>
    </row>
    <row r="93" spans="4:6">
      <c r="D93" s="326"/>
      <c r="E93" s="326"/>
      <c r="F93" s="326"/>
    </row>
    <row r="94" spans="4:6">
      <c r="D94" s="326"/>
      <c r="E94" s="326"/>
      <c r="F94" s="326"/>
    </row>
    <row r="95" spans="4:6">
      <c r="D95" s="326"/>
      <c r="E95" s="326"/>
      <c r="F95" s="326"/>
    </row>
    <row r="96" spans="4:6">
      <c r="D96" s="326"/>
      <c r="E96" s="326"/>
      <c r="F96" s="326"/>
    </row>
    <row r="97" spans="2:6">
      <c r="D97" s="326"/>
      <c r="E97" s="326"/>
      <c r="F97" s="326"/>
    </row>
    <row r="98" spans="2:6">
      <c r="D98" s="326"/>
      <c r="E98" s="326"/>
      <c r="F98" s="326"/>
    </row>
    <row r="99" spans="2:6">
      <c r="D99" s="326"/>
      <c r="E99" s="326"/>
      <c r="F99" s="326"/>
    </row>
    <row r="100" spans="2:6">
      <c r="D100" s="326"/>
      <c r="E100" s="326"/>
      <c r="F100" s="326"/>
    </row>
    <row r="101" spans="2:6">
      <c r="D101" s="326"/>
      <c r="E101" s="326"/>
      <c r="F101" s="326"/>
    </row>
    <row r="102" spans="2:6">
      <c r="D102" s="326"/>
      <c r="E102" s="326"/>
      <c r="F102" s="326"/>
    </row>
    <row r="103" spans="2:6">
      <c r="D103" s="326"/>
      <c r="E103" s="326"/>
      <c r="F103" s="326"/>
    </row>
    <row r="104" spans="2:6">
      <c r="D104" s="326"/>
      <c r="E104" s="326"/>
      <c r="F104" s="326"/>
    </row>
    <row r="105" spans="2:6">
      <c r="D105" s="326"/>
      <c r="E105" s="326"/>
      <c r="F105" s="326"/>
    </row>
    <row r="106" spans="2:6">
      <c r="D106" s="326"/>
      <c r="E106" s="326"/>
      <c r="F106" s="326"/>
    </row>
    <row r="107" spans="2:6">
      <c r="D107" s="326"/>
      <c r="E107" s="326"/>
      <c r="F107" s="326"/>
    </row>
    <row r="108" spans="2:6">
      <c r="D108" s="326"/>
      <c r="E108" s="326"/>
      <c r="F108" s="326"/>
    </row>
    <row r="109" spans="2:6">
      <c r="D109" s="326"/>
      <c r="E109" s="326"/>
      <c r="F109" s="326"/>
    </row>
    <row r="110" spans="2:6">
      <c r="D110" s="326"/>
      <c r="E110" s="326"/>
      <c r="F110" s="326"/>
    </row>
    <row r="111" spans="2:6">
      <c r="D111" s="326"/>
      <c r="E111" s="326"/>
      <c r="F111" s="326"/>
    </row>
    <row r="112" spans="2:6">
      <c r="B112" s="332"/>
      <c r="D112" s="326"/>
      <c r="E112" s="326"/>
      <c r="F112" s="326"/>
    </row>
    <row r="113" spans="2:6">
      <c r="D113" s="326"/>
      <c r="E113" s="326"/>
      <c r="F113" s="326"/>
    </row>
    <row r="114" spans="2:6">
      <c r="B114" s="334"/>
      <c r="D114" s="326"/>
      <c r="E114" s="326"/>
      <c r="F114" s="326"/>
    </row>
    <row r="115" spans="2:6">
      <c r="D115" s="326"/>
      <c r="E115" s="326"/>
      <c r="F115" s="326"/>
    </row>
    <row r="116" spans="2:6">
      <c r="D116" s="326"/>
      <c r="E116" s="326"/>
      <c r="F116" s="326"/>
    </row>
    <row r="117" spans="2:6">
      <c r="D117" s="326"/>
      <c r="E117" s="326"/>
      <c r="F117" s="326"/>
    </row>
    <row r="118" spans="2:6">
      <c r="D118" s="326"/>
      <c r="E118" s="326"/>
      <c r="F118" s="326"/>
    </row>
    <row r="119" spans="2:6">
      <c r="D119" s="326"/>
      <c r="E119" s="326"/>
      <c r="F119" s="326"/>
    </row>
    <row r="120" spans="2:6">
      <c r="D120" s="326"/>
      <c r="E120" s="326"/>
      <c r="F120" s="326"/>
    </row>
    <row r="121" spans="2:6">
      <c r="D121" s="326"/>
      <c r="E121" s="326"/>
      <c r="F121" s="326"/>
    </row>
    <row r="122" spans="2:6">
      <c r="D122" s="326"/>
      <c r="E122" s="326"/>
      <c r="F122" s="326"/>
    </row>
    <row r="123" spans="2:6">
      <c r="D123" s="326"/>
      <c r="E123" s="326"/>
      <c r="F123" s="326"/>
    </row>
    <row r="124" spans="2:6">
      <c r="D124" s="326"/>
      <c r="E124" s="326"/>
      <c r="F124" s="326"/>
    </row>
    <row r="125" spans="2:6">
      <c r="D125" s="326"/>
      <c r="E125" s="326"/>
      <c r="F125" s="326"/>
    </row>
    <row r="126" spans="2:6">
      <c r="D126" s="326"/>
      <c r="E126" s="326"/>
      <c r="F126" s="326"/>
    </row>
    <row r="127" spans="2:6">
      <c r="D127" s="326"/>
      <c r="E127" s="326"/>
      <c r="F127" s="326"/>
    </row>
    <row r="128" spans="2:6">
      <c r="D128" s="326"/>
      <c r="E128" s="326"/>
      <c r="F128" s="326"/>
    </row>
    <row r="129" spans="2:6">
      <c r="D129" s="326"/>
      <c r="E129" s="326"/>
      <c r="F129" s="326"/>
    </row>
    <row r="130" spans="2:6">
      <c r="D130" s="326"/>
      <c r="E130" s="326"/>
      <c r="F130" s="326"/>
    </row>
    <row r="131" spans="2:6">
      <c r="D131" s="326"/>
      <c r="E131" s="326"/>
      <c r="F131" s="326"/>
    </row>
    <row r="132" spans="2:6">
      <c r="D132" s="326"/>
      <c r="E132" s="326"/>
      <c r="F132" s="326"/>
    </row>
    <row r="133" spans="2:6">
      <c r="D133" s="326"/>
      <c r="E133" s="326"/>
      <c r="F133" s="326"/>
    </row>
    <row r="134" spans="2:6">
      <c r="D134" s="326"/>
      <c r="E134" s="326"/>
      <c r="F134" s="326"/>
    </row>
    <row r="135" spans="2:6">
      <c r="D135" s="326"/>
      <c r="E135" s="326"/>
      <c r="F135" s="326"/>
    </row>
    <row r="136" spans="2:6">
      <c r="D136" s="326"/>
      <c r="E136" s="326"/>
      <c r="F136" s="326"/>
    </row>
    <row r="137" spans="2:6">
      <c r="D137" s="326"/>
      <c r="E137" s="326"/>
      <c r="F137" s="326"/>
    </row>
    <row r="138" spans="2:6">
      <c r="D138" s="326"/>
      <c r="E138" s="326"/>
      <c r="F138" s="326"/>
    </row>
    <row r="139" spans="2:6">
      <c r="B139" s="332"/>
      <c r="D139" s="326"/>
      <c r="E139" s="326"/>
      <c r="F139" s="326"/>
    </row>
    <row r="140" spans="2:6">
      <c r="B140" s="332"/>
      <c r="D140" s="326"/>
      <c r="E140" s="326"/>
      <c r="F140" s="326"/>
    </row>
    <row r="141" spans="2:6">
      <c r="B141" s="332"/>
      <c r="D141" s="326"/>
      <c r="E141" s="326"/>
      <c r="F141" s="326"/>
    </row>
    <row r="142" spans="2:6">
      <c r="B142" s="332"/>
      <c r="D142" s="326"/>
      <c r="E142" s="326"/>
      <c r="F142" s="326"/>
    </row>
    <row r="143" spans="2:6">
      <c r="B143" s="332"/>
      <c r="D143" s="326"/>
      <c r="E143" s="326"/>
      <c r="F143" s="326"/>
    </row>
    <row r="144" spans="2:6">
      <c r="D144" s="326"/>
      <c r="E144" s="326"/>
      <c r="F144" s="326"/>
    </row>
    <row r="145" spans="2:6">
      <c r="D145" s="326"/>
      <c r="E145" s="326"/>
      <c r="F145" s="326"/>
    </row>
    <row r="146" spans="2:6">
      <c r="D146" s="326"/>
      <c r="E146" s="326"/>
      <c r="F146" s="326"/>
    </row>
    <row r="147" spans="2:6">
      <c r="D147" s="326"/>
      <c r="E147" s="326"/>
      <c r="F147" s="326"/>
    </row>
    <row r="148" spans="2:6">
      <c r="B148" s="332"/>
      <c r="D148" s="326"/>
      <c r="E148" s="326"/>
      <c r="F148" s="326"/>
    </row>
    <row r="149" spans="2:6">
      <c r="D149" s="326"/>
      <c r="E149" s="326"/>
      <c r="F149" s="326"/>
    </row>
    <row r="150" spans="2:6">
      <c r="D150" s="326"/>
      <c r="E150" s="326"/>
      <c r="F150" s="326"/>
    </row>
    <row r="151" spans="2:6">
      <c r="D151" s="326"/>
      <c r="E151" s="326"/>
      <c r="F151" s="326"/>
    </row>
    <row r="152" spans="2:6">
      <c r="D152" s="326"/>
      <c r="E152" s="326"/>
      <c r="F152" s="326"/>
    </row>
    <row r="153" spans="2:6">
      <c r="D153" s="326"/>
      <c r="E153" s="326"/>
      <c r="F153" s="326"/>
    </row>
    <row r="154" spans="2:6">
      <c r="D154" s="326"/>
      <c r="E154" s="326"/>
      <c r="F154" s="326"/>
    </row>
    <row r="155" spans="2:6">
      <c r="D155" s="326"/>
      <c r="E155" s="326"/>
      <c r="F155" s="326"/>
    </row>
    <row r="156" spans="2:6">
      <c r="D156" s="326"/>
      <c r="E156" s="326"/>
      <c r="F156" s="326"/>
    </row>
    <row r="157" spans="2:6">
      <c r="D157" s="326"/>
      <c r="E157" s="326"/>
      <c r="F157" s="326"/>
    </row>
    <row r="158" spans="2:6">
      <c r="D158" s="326"/>
      <c r="E158" s="326"/>
      <c r="F158" s="326"/>
    </row>
    <row r="159" spans="2:6">
      <c r="D159" s="326"/>
      <c r="E159" s="326"/>
      <c r="F159" s="326"/>
    </row>
    <row r="160" spans="2:6">
      <c r="D160" s="326"/>
      <c r="E160" s="326"/>
      <c r="F160" s="326"/>
    </row>
    <row r="161" spans="2:6">
      <c r="B161" s="340"/>
      <c r="D161" s="326"/>
      <c r="E161" s="326"/>
      <c r="F161" s="326"/>
    </row>
    <row r="162" spans="2:6">
      <c r="D162" s="326"/>
      <c r="E162" s="326"/>
      <c r="F162" s="326"/>
    </row>
    <row r="163" spans="2:6">
      <c r="D163" s="326"/>
      <c r="E163" s="326"/>
      <c r="F163" s="326"/>
    </row>
    <row r="164" spans="2:6">
      <c r="D164" s="326"/>
      <c r="E164" s="326"/>
      <c r="F164" s="326"/>
    </row>
    <row r="165" spans="2:6">
      <c r="D165" s="326"/>
      <c r="E165" s="326"/>
      <c r="F165" s="326"/>
    </row>
    <row r="166" spans="2:6">
      <c r="D166" s="326"/>
      <c r="E166" s="326"/>
      <c r="F166" s="326"/>
    </row>
    <row r="167" spans="2:6">
      <c r="D167" s="326"/>
      <c r="E167" s="326"/>
      <c r="F167" s="326"/>
    </row>
    <row r="168" spans="2:6">
      <c r="D168" s="326"/>
      <c r="E168" s="326"/>
      <c r="F168" s="326"/>
    </row>
    <row r="169" spans="2:6">
      <c r="D169" s="326"/>
      <c r="E169" s="326"/>
      <c r="F169" s="326"/>
    </row>
    <row r="170" spans="2:6">
      <c r="D170" s="326"/>
      <c r="E170" s="326"/>
      <c r="F170" s="326"/>
    </row>
    <row r="171" spans="2:6">
      <c r="D171" s="326"/>
      <c r="E171" s="326"/>
      <c r="F171" s="326"/>
    </row>
    <row r="172" spans="2:6">
      <c r="D172" s="326"/>
      <c r="E172" s="326"/>
      <c r="F172" s="326"/>
    </row>
    <row r="173" spans="2:6">
      <c r="D173" s="326"/>
      <c r="E173" s="326"/>
      <c r="F173" s="326"/>
    </row>
    <row r="174" spans="2:6">
      <c r="D174" s="326"/>
      <c r="E174" s="326"/>
      <c r="F174" s="326"/>
    </row>
    <row r="175" spans="2:6">
      <c r="D175" s="326"/>
      <c r="E175" s="326"/>
      <c r="F175" s="326"/>
    </row>
    <row r="176" spans="2:6">
      <c r="D176" s="326"/>
      <c r="E176" s="326"/>
      <c r="F176" s="326"/>
    </row>
    <row r="177" spans="4:6">
      <c r="D177" s="326"/>
      <c r="E177" s="326"/>
      <c r="F177" s="326"/>
    </row>
    <row r="178" spans="4:6">
      <c r="D178" s="326"/>
      <c r="E178" s="326"/>
      <c r="F178" s="326"/>
    </row>
    <row r="179" spans="4:6">
      <c r="D179" s="326"/>
      <c r="E179" s="326"/>
      <c r="F179" s="326"/>
    </row>
    <row r="180" spans="4:6">
      <c r="D180" s="326"/>
      <c r="E180" s="326"/>
      <c r="F180" s="326"/>
    </row>
    <row r="181" spans="4:6">
      <c r="D181" s="326"/>
      <c r="E181" s="326"/>
      <c r="F181" s="326"/>
    </row>
    <row r="182" spans="4:6">
      <c r="D182" s="326"/>
      <c r="E182" s="326"/>
      <c r="F182" s="326"/>
    </row>
    <row r="183" spans="4:6">
      <c r="D183" s="326"/>
      <c r="E183" s="326"/>
      <c r="F183" s="326"/>
    </row>
    <row r="184" spans="4:6">
      <c r="D184" s="326"/>
      <c r="E184" s="326"/>
      <c r="F184" s="326"/>
    </row>
    <row r="185" spans="4:6">
      <c r="D185" s="326"/>
      <c r="E185" s="326"/>
      <c r="F185" s="326"/>
    </row>
    <row r="186" spans="4:6">
      <c r="D186" s="326"/>
      <c r="E186" s="326"/>
      <c r="F186" s="326"/>
    </row>
    <row r="187" spans="4:6">
      <c r="D187" s="326"/>
      <c r="E187" s="326"/>
      <c r="F187" s="326"/>
    </row>
    <row r="188" spans="4:6">
      <c r="D188" s="326"/>
      <c r="E188" s="326"/>
      <c r="F188" s="326"/>
    </row>
    <row r="189" spans="4:6">
      <c r="D189" s="326"/>
      <c r="E189" s="326"/>
      <c r="F189" s="326"/>
    </row>
    <row r="190" spans="4:6">
      <c r="D190" s="326"/>
      <c r="E190" s="326"/>
      <c r="F190" s="326"/>
    </row>
    <row r="191" spans="4:6">
      <c r="D191" s="326"/>
      <c r="E191" s="326"/>
      <c r="F191" s="326"/>
    </row>
    <row r="192" spans="4:6">
      <c r="D192" s="326"/>
      <c r="E192" s="326"/>
      <c r="F192" s="326"/>
    </row>
    <row r="193" spans="4:6">
      <c r="D193" s="326"/>
      <c r="E193" s="326"/>
      <c r="F193" s="326"/>
    </row>
    <row r="194" spans="4:6">
      <c r="D194" s="326"/>
      <c r="E194" s="326"/>
      <c r="F194" s="326"/>
    </row>
    <row r="195" spans="4:6">
      <c r="D195" s="326"/>
      <c r="E195" s="326"/>
      <c r="F195" s="326"/>
    </row>
    <row r="196" spans="4:6">
      <c r="D196" s="326"/>
      <c r="E196" s="326"/>
      <c r="F196" s="326"/>
    </row>
    <row r="197" spans="4:6">
      <c r="D197" s="326"/>
      <c r="E197" s="326"/>
      <c r="F197" s="326"/>
    </row>
    <row r="198" spans="4:6">
      <c r="D198" s="326"/>
      <c r="E198" s="326"/>
      <c r="F198" s="326"/>
    </row>
    <row r="199" spans="4:6">
      <c r="D199" s="326"/>
      <c r="E199" s="326"/>
      <c r="F199" s="326"/>
    </row>
    <row r="200" spans="4:6">
      <c r="D200" s="326"/>
      <c r="E200" s="326"/>
      <c r="F200" s="326"/>
    </row>
    <row r="201" spans="4:6">
      <c r="D201" s="326"/>
      <c r="E201" s="326"/>
      <c r="F201" s="326"/>
    </row>
    <row r="202" spans="4:6">
      <c r="D202" s="326"/>
      <c r="E202" s="326"/>
      <c r="F202" s="326"/>
    </row>
    <row r="203" spans="4:6">
      <c r="D203" s="326"/>
      <c r="E203" s="326"/>
      <c r="F203" s="326"/>
    </row>
    <row r="204" spans="4:6">
      <c r="D204" s="326"/>
      <c r="E204" s="326"/>
      <c r="F204" s="326"/>
    </row>
    <row r="205" spans="4:6">
      <c r="D205" s="326"/>
      <c r="E205" s="326"/>
      <c r="F205" s="326"/>
    </row>
    <row r="206" spans="4:6">
      <c r="D206" s="326"/>
      <c r="E206" s="326"/>
      <c r="F206" s="326"/>
    </row>
    <row r="207" spans="4:6">
      <c r="D207" s="326"/>
      <c r="E207" s="326"/>
      <c r="F207" s="326"/>
    </row>
    <row r="208" spans="4:6">
      <c r="D208" s="326"/>
      <c r="E208" s="326"/>
      <c r="F208" s="326"/>
    </row>
    <row r="209" spans="3:6">
      <c r="D209" s="326"/>
      <c r="E209" s="326"/>
      <c r="F209" s="326"/>
    </row>
    <row r="210" spans="3:6">
      <c r="D210" s="326"/>
      <c r="E210" s="326"/>
      <c r="F210" s="326"/>
    </row>
    <row r="211" spans="3:6">
      <c r="D211" s="326"/>
      <c r="E211" s="326"/>
      <c r="F211" s="326"/>
    </row>
    <row r="212" spans="3:6">
      <c r="D212" s="326"/>
      <c r="E212" s="326"/>
      <c r="F212" s="326"/>
    </row>
    <row r="213" spans="3:6">
      <c r="D213" s="326"/>
      <c r="E213" s="326"/>
      <c r="F213" s="326"/>
    </row>
    <row r="214" spans="3:6">
      <c r="D214" s="326"/>
      <c r="E214" s="326"/>
      <c r="F214" s="326"/>
    </row>
    <row r="215" spans="3:6">
      <c r="D215" s="326"/>
      <c r="E215" s="326"/>
      <c r="F215" s="326"/>
    </row>
    <row r="216" spans="3:6">
      <c r="D216" s="326"/>
      <c r="E216" s="326"/>
      <c r="F216" s="326"/>
    </row>
    <row r="217" spans="3:6">
      <c r="D217" s="326"/>
      <c r="E217" s="326"/>
      <c r="F217" s="326"/>
    </row>
    <row r="218" spans="3:6">
      <c r="C218" s="325"/>
      <c r="E218" s="326"/>
      <c r="F218" s="326"/>
    </row>
    <row r="219" spans="3:6">
      <c r="D219" s="326"/>
      <c r="E219" s="326"/>
      <c r="F219" s="326"/>
    </row>
    <row r="220" spans="3:6">
      <c r="D220" s="326"/>
      <c r="E220" s="326"/>
      <c r="F220" s="326"/>
    </row>
    <row r="221" spans="3:6">
      <c r="D221" s="326"/>
      <c r="E221" s="326"/>
      <c r="F221" s="326"/>
    </row>
    <row r="222" spans="3:6">
      <c r="D222" s="326"/>
      <c r="E222" s="326"/>
      <c r="F222" s="326"/>
    </row>
    <row r="223" spans="3:6">
      <c r="D223" s="326"/>
      <c r="E223" s="326"/>
      <c r="F223" s="326"/>
    </row>
    <row r="224" spans="3:6">
      <c r="D224" s="326"/>
      <c r="E224" s="326"/>
      <c r="F224" s="326"/>
    </row>
    <row r="225" spans="4:6">
      <c r="D225" s="326"/>
      <c r="E225" s="326"/>
      <c r="F225" s="326"/>
    </row>
    <row r="226" spans="4:6">
      <c r="D226" s="326"/>
      <c r="E226" s="326"/>
      <c r="F226" s="326"/>
    </row>
    <row r="227" spans="4:6">
      <c r="D227" s="326"/>
      <c r="E227" s="326"/>
      <c r="F227" s="326"/>
    </row>
    <row r="228" spans="4:6">
      <c r="D228" s="326"/>
      <c r="E228" s="326"/>
      <c r="F228" s="326"/>
    </row>
    <row r="229" spans="4:6">
      <c r="D229" s="326"/>
      <c r="E229" s="326"/>
      <c r="F229" s="326"/>
    </row>
    <row r="230" spans="4:6">
      <c r="D230" s="326"/>
      <c r="E230" s="326"/>
      <c r="F230" s="326"/>
    </row>
    <row r="231" spans="4:6">
      <c r="D231" s="326"/>
      <c r="E231" s="326"/>
      <c r="F231" s="326"/>
    </row>
    <row r="232" spans="4:6">
      <c r="D232" s="341"/>
      <c r="E232" s="326"/>
      <c r="F232" s="326"/>
    </row>
  </sheetData>
  <sheetProtection algorithmName="SHA-512" hashValue="XQem69h8Y9QVJ7yPRMTmgj0hKPv0PCBI5QqLolG48bGwdRABSIyf7jjFNtpuJ1KW3IXqoWA90bRpZcD3tMEg7A==" saltValue="V83dr+7ED/N4ocsxVgfIqw==" spinCount="100000" sheet="1" objects="1" scenarios="1" selectLockedCells="1"/>
  <pageMargins left="0.98425196850393704" right="0.39370078740157483" top="0.59055118110236227" bottom="0.59055118110236227" header="0" footer="0"/>
  <pageSetup paperSize="9" scale="7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R42"/>
  <sheetViews>
    <sheetView view="pageBreakPreview" zoomScale="85" zoomScaleNormal="100" zoomScaleSheetLayoutView="85" workbookViewId="0">
      <selection activeCell="E14" sqref="E14"/>
    </sheetView>
  </sheetViews>
  <sheetFormatPr defaultRowHeight="12.75"/>
  <cols>
    <col min="1" max="1" width="4.28515625" style="180" customWidth="1"/>
    <col min="2" max="2" width="45.7109375" style="138" customWidth="1"/>
    <col min="3" max="3" width="6.85546875" style="181" customWidth="1"/>
    <col min="4" max="4" width="8.7109375" style="182" customWidth="1"/>
    <col min="5" max="5" width="12.7109375" style="181" customWidth="1"/>
    <col min="6" max="6" width="19.7109375" style="183" customWidth="1"/>
    <col min="7" max="7" width="11.140625" style="138" hidden="1" customWidth="1"/>
    <col min="8" max="8" width="14.42578125" style="138" hidden="1" customWidth="1"/>
    <col min="9" max="12" width="9.140625" style="138" hidden="1" customWidth="1"/>
    <col min="13" max="13" width="9.140625" style="138"/>
    <col min="14" max="14" width="45.5703125" style="138" customWidth="1"/>
    <col min="15" max="18" width="9.140625" style="138" hidden="1" customWidth="1"/>
    <col min="19" max="16384" width="9.140625" style="138"/>
  </cols>
  <sheetData>
    <row r="1" spans="1:14" ht="12.75" customHeight="1">
      <c r="A1" s="133"/>
      <c r="B1" s="134"/>
      <c r="C1" s="135" t="s">
        <v>4</v>
      </c>
      <c r="D1" s="136" t="s">
        <v>2</v>
      </c>
      <c r="E1" s="135" t="s">
        <v>8</v>
      </c>
      <c r="F1" s="137" t="s">
        <v>3</v>
      </c>
    </row>
    <row r="2" spans="1:14" ht="12.75" customHeight="1">
      <c r="A2" s="139" t="s">
        <v>13</v>
      </c>
      <c r="B2" s="140" t="s">
        <v>32</v>
      </c>
      <c r="C2" s="141"/>
      <c r="D2" s="136"/>
      <c r="E2" s="141"/>
      <c r="F2" s="142"/>
    </row>
    <row r="3" spans="1:14" ht="12.75" customHeight="1">
      <c r="A3" s="133"/>
      <c r="B3" s="143"/>
      <c r="C3" s="141"/>
      <c r="D3" s="136"/>
      <c r="E3" s="141"/>
      <c r="F3" s="142"/>
    </row>
    <row r="4" spans="1:14" ht="25.5">
      <c r="A4" s="144" t="s">
        <v>29</v>
      </c>
      <c r="B4" s="145" t="s">
        <v>80</v>
      </c>
      <c r="C4" s="146"/>
      <c r="D4" s="147"/>
      <c r="E4" s="146"/>
      <c r="F4" s="148"/>
    </row>
    <row r="5" spans="1:14" ht="12.75" customHeight="1">
      <c r="A5" s="133"/>
      <c r="B5" s="149"/>
      <c r="C5" s="141"/>
      <c r="D5" s="136"/>
      <c r="E5" s="141"/>
      <c r="F5" s="150"/>
    </row>
    <row r="6" spans="1:14" ht="191.25">
      <c r="A6" s="151" t="s">
        <v>12</v>
      </c>
      <c r="B6" s="152" t="s">
        <v>123</v>
      </c>
      <c r="C6" s="141"/>
      <c r="D6" s="136"/>
      <c r="E6" s="141"/>
      <c r="F6" s="150"/>
    </row>
    <row r="7" spans="1:14">
      <c r="A7" s="153"/>
      <c r="B7" s="154"/>
      <c r="C7" s="141"/>
      <c r="D7" s="136"/>
      <c r="E7" s="141"/>
      <c r="F7" s="150"/>
    </row>
    <row r="8" spans="1:14" s="157" customFormat="1" ht="204">
      <c r="A8" s="151" t="s">
        <v>12</v>
      </c>
      <c r="B8" s="152" t="s">
        <v>79</v>
      </c>
      <c r="C8" s="135"/>
      <c r="D8" s="155"/>
      <c r="E8" s="135"/>
      <c r="F8" s="156"/>
    </row>
    <row r="9" spans="1:14">
      <c r="A9" s="153"/>
      <c r="B9" s="154"/>
      <c r="C9" s="141"/>
      <c r="D9" s="136"/>
      <c r="E9" s="141"/>
      <c r="F9" s="150"/>
    </row>
    <row r="10" spans="1:14" ht="25.5">
      <c r="A10" s="151" t="s">
        <v>12</v>
      </c>
      <c r="B10" s="152" t="s">
        <v>59</v>
      </c>
      <c r="C10" s="141"/>
      <c r="D10" s="136"/>
      <c r="E10" s="141"/>
      <c r="F10" s="150"/>
    </row>
    <row r="11" spans="1:14" ht="12.75" customHeight="1">
      <c r="A11" s="133"/>
      <c r="B11" s="149"/>
      <c r="C11" s="141"/>
      <c r="D11" s="136"/>
      <c r="E11" s="141"/>
      <c r="F11" s="150"/>
    </row>
    <row r="12" spans="1:14" ht="63.75">
      <c r="A12" s="158">
        <v>1</v>
      </c>
      <c r="B12" s="159" t="s">
        <v>122</v>
      </c>
      <c r="C12" s="160"/>
      <c r="D12" s="161"/>
      <c r="E12" s="160"/>
      <c r="F12" s="162"/>
      <c r="M12" s="163"/>
      <c r="N12" s="163"/>
    </row>
    <row r="13" spans="1:14" ht="76.5">
      <c r="A13" s="151" t="s">
        <v>12</v>
      </c>
      <c r="B13" s="159" t="s">
        <v>87</v>
      </c>
      <c r="C13" s="160" t="s">
        <v>72</v>
      </c>
      <c r="D13" s="161">
        <v>1</v>
      </c>
      <c r="E13" s="184"/>
      <c r="F13" s="162">
        <f>+D13*E13</f>
        <v>0</v>
      </c>
      <c r="M13" s="163"/>
      <c r="N13" s="163"/>
    </row>
    <row r="14" spans="1:14" ht="89.25">
      <c r="A14" s="151" t="s">
        <v>12</v>
      </c>
      <c r="B14" s="159" t="s">
        <v>88</v>
      </c>
      <c r="C14" s="160" t="s">
        <v>72</v>
      </c>
      <c r="D14" s="161">
        <v>1</v>
      </c>
      <c r="E14" s="184"/>
      <c r="F14" s="162">
        <f>+D14*E14</f>
        <v>0</v>
      </c>
      <c r="M14" s="163"/>
      <c r="N14" s="163"/>
    </row>
    <row r="15" spans="1:14" s="166" customFormat="1">
      <c r="A15" s="164"/>
      <c r="B15" s="165"/>
      <c r="C15" s="141"/>
      <c r="D15" s="136"/>
      <c r="E15" s="185"/>
      <c r="F15" s="150"/>
    </row>
    <row r="16" spans="1:14" ht="25.5">
      <c r="A16" s="158">
        <f>A12+1</f>
        <v>2</v>
      </c>
      <c r="B16" s="167" t="s">
        <v>69</v>
      </c>
      <c r="C16" s="141" t="s">
        <v>72</v>
      </c>
      <c r="D16" s="136">
        <v>1</v>
      </c>
      <c r="E16" s="185"/>
      <c r="F16" s="150">
        <f>+D16*E16</f>
        <v>0</v>
      </c>
    </row>
    <row r="17" spans="1:6" ht="12.75" customHeight="1">
      <c r="A17" s="133"/>
      <c r="B17" s="149"/>
      <c r="C17" s="141"/>
      <c r="D17" s="136"/>
      <c r="E17" s="185"/>
      <c r="F17" s="150"/>
    </row>
    <row r="18" spans="1:6" ht="51">
      <c r="A18" s="158">
        <f>A16+1</f>
        <v>3</v>
      </c>
      <c r="B18" s="167" t="s">
        <v>70</v>
      </c>
      <c r="C18" s="141" t="s">
        <v>72</v>
      </c>
      <c r="D18" s="136">
        <v>1</v>
      </c>
      <c r="E18" s="185"/>
      <c r="F18" s="150">
        <f>+D18*E18</f>
        <v>0</v>
      </c>
    </row>
    <row r="19" spans="1:6" ht="12.75" customHeight="1">
      <c r="A19" s="133"/>
      <c r="B19" s="149"/>
      <c r="C19" s="141"/>
      <c r="D19" s="136"/>
      <c r="E19" s="185"/>
      <c r="F19" s="150"/>
    </row>
    <row r="20" spans="1:6">
      <c r="A20" s="158">
        <f>A18+1</f>
        <v>4</v>
      </c>
      <c r="B20" s="167" t="s">
        <v>71</v>
      </c>
      <c r="C20" s="141" t="s">
        <v>72</v>
      </c>
      <c r="D20" s="136">
        <v>1</v>
      </c>
      <c r="E20" s="185"/>
      <c r="F20" s="150">
        <f>+D20*E20</f>
        <v>0</v>
      </c>
    </row>
    <row r="21" spans="1:6" ht="12.75" customHeight="1">
      <c r="A21" s="133"/>
      <c r="B21" s="149"/>
      <c r="C21" s="141"/>
      <c r="D21" s="136"/>
      <c r="E21" s="185"/>
      <c r="F21" s="150"/>
    </row>
    <row r="22" spans="1:6" ht="25.5">
      <c r="A22" s="158">
        <f>A20+1</f>
        <v>5</v>
      </c>
      <c r="B22" s="167" t="s">
        <v>81</v>
      </c>
      <c r="C22" s="141" t="s">
        <v>72</v>
      </c>
      <c r="D22" s="136">
        <v>1</v>
      </c>
      <c r="E22" s="185"/>
      <c r="F22" s="150">
        <f>+D22*E22</f>
        <v>0</v>
      </c>
    </row>
    <row r="23" spans="1:6" ht="12.75" customHeight="1">
      <c r="A23" s="133"/>
      <c r="B23" s="149"/>
      <c r="C23" s="141"/>
      <c r="D23" s="136"/>
      <c r="E23" s="185"/>
      <c r="F23" s="150"/>
    </row>
    <row r="24" spans="1:6" ht="38.25">
      <c r="A24" s="158">
        <f>A22+1</f>
        <v>6</v>
      </c>
      <c r="B24" s="167" t="s">
        <v>73</v>
      </c>
      <c r="C24" s="141" t="s">
        <v>72</v>
      </c>
      <c r="D24" s="136">
        <v>1</v>
      </c>
      <c r="E24" s="185"/>
      <c r="F24" s="150">
        <f>+D24*E24</f>
        <v>0</v>
      </c>
    </row>
    <row r="25" spans="1:6" ht="12.75" customHeight="1">
      <c r="A25" s="133"/>
      <c r="B25" s="149"/>
      <c r="C25" s="141"/>
      <c r="D25" s="136"/>
      <c r="E25" s="185"/>
      <c r="F25" s="150"/>
    </row>
    <row r="26" spans="1:6" ht="25.5">
      <c r="A26" s="158">
        <f>A24+1</f>
        <v>7</v>
      </c>
      <c r="B26" s="167" t="s">
        <v>91</v>
      </c>
      <c r="C26" s="141" t="s">
        <v>72</v>
      </c>
      <c r="D26" s="136">
        <v>1</v>
      </c>
      <c r="E26" s="185"/>
      <c r="F26" s="150">
        <f>+D26*E26</f>
        <v>0</v>
      </c>
    </row>
    <row r="27" spans="1:6" ht="12.75" customHeight="1">
      <c r="A27" s="168"/>
      <c r="B27" s="165"/>
      <c r="C27" s="141"/>
      <c r="D27" s="136"/>
      <c r="E27" s="185"/>
      <c r="F27" s="150"/>
    </row>
    <row r="28" spans="1:6">
      <c r="A28" s="158">
        <f>A26+1</f>
        <v>8</v>
      </c>
      <c r="B28" s="169" t="s">
        <v>82</v>
      </c>
      <c r="C28" s="135" t="s">
        <v>9</v>
      </c>
      <c r="D28" s="136">
        <v>3</v>
      </c>
      <c r="E28" s="186"/>
      <c r="F28" s="156">
        <f>+D28*E28</f>
        <v>0</v>
      </c>
    </row>
    <row r="29" spans="1:6" ht="12.75" customHeight="1">
      <c r="A29" s="168"/>
      <c r="B29" s="165"/>
      <c r="C29" s="141"/>
      <c r="D29" s="136"/>
      <c r="E29" s="185"/>
      <c r="F29" s="150"/>
    </row>
    <row r="30" spans="1:6" ht="38.25">
      <c r="A30" s="158">
        <f>A28+1</f>
        <v>9</v>
      </c>
      <c r="B30" s="165" t="s">
        <v>83</v>
      </c>
      <c r="C30" s="141" t="s">
        <v>10</v>
      </c>
      <c r="D30" s="136">
        <v>990</v>
      </c>
      <c r="E30" s="185"/>
      <c r="F30" s="150">
        <f>+D30*E30</f>
        <v>0</v>
      </c>
    </row>
    <row r="31" spans="1:6" ht="12.75" customHeight="1">
      <c r="A31" s="168"/>
      <c r="B31" s="165"/>
      <c r="C31" s="141"/>
      <c r="D31" s="136"/>
      <c r="E31" s="185"/>
      <c r="F31" s="150"/>
    </row>
    <row r="32" spans="1:6" ht="25.5">
      <c r="A32" s="158">
        <f>A30+1</f>
        <v>10</v>
      </c>
      <c r="B32" s="165" t="s">
        <v>84</v>
      </c>
      <c r="C32" s="141" t="s">
        <v>10</v>
      </c>
      <c r="D32" s="136">
        <v>2000</v>
      </c>
      <c r="E32" s="185"/>
      <c r="F32" s="150">
        <f>+D32*E32</f>
        <v>0</v>
      </c>
    </row>
    <row r="33" spans="1:6" ht="12.75" customHeight="1">
      <c r="A33" s="168"/>
      <c r="B33" s="165"/>
      <c r="C33" s="141"/>
      <c r="D33" s="136"/>
      <c r="E33" s="185"/>
      <c r="F33" s="150"/>
    </row>
    <row r="34" spans="1:6" ht="63.75">
      <c r="A34" s="158">
        <f>A32+1</f>
        <v>11</v>
      </c>
      <c r="B34" s="154" t="s">
        <v>74</v>
      </c>
      <c r="C34" s="135"/>
      <c r="D34" s="136"/>
      <c r="E34" s="186"/>
      <c r="F34" s="156"/>
    </row>
    <row r="35" spans="1:6" ht="38.25">
      <c r="A35" s="170" t="s">
        <v>12</v>
      </c>
      <c r="B35" s="171" t="s">
        <v>75</v>
      </c>
      <c r="C35" s="172" t="s">
        <v>9</v>
      </c>
      <c r="D35" s="173">
        <v>5</v>
      </c>
      <c r="E35" s="85"/>
      <c r="F35" s="156">
        <f t="shared" ref="F35:F37" si="0">+D35*E35</f>
        <v>0</v>
      </c>
    </row>
    <row r="36" spans="1:6" ht="51">
      <c r="A36" s="170" t="s">
        <v>12</v>
      </c>
      <c r="B36" s="171" t="s">
        <v>76</v>
      </c>
      <c r="C36" s="172" t="s">
        <v>60</v>
      </c>
      <c r="D36" s="173">
        <v>7.5</v>
      </c>
      <c r="E36" s="85"/>
      <c r="F36" s="150">
        <f t="shared" si="0"/>
        <v>0</v>
      </c>
    </row>
    <row r="37" spans="1:6" ht="25.5">
      <c r="A37" s="170" t="s">
        <v>12</v>
      </c>
      <c r="B37" s="171" t="s">
        <v>85</v>
      </c>
      <c r="C37" s="172" t="s">
        <v>9</v>
      </c>
      <c r="D37" s="173">
        <v>50</v>
      </c>
      <c r="E37" s="85"/>
      <c r="F37" s="156">
        <f t="shared" si="0"/>
        <v>0</v>
      </c>
    </row>
    <row r="38" spans="1:6" ht="38.25">
      <c r="A38" s="170" t="s">
        <v>12</v>
      </c>
      <c r="B38" s="171" t="s">
        <v>86</v>
      </c>
      <c r="C38" s="172" t="s">
        <v>60</v>
      </c>
      <c r="D38" s="173">
        <v>35</v>
      </c>
      <c r="E38" s="85"/>
      <c r="F38" s="156">
        <f t="shared" ref="F38:F39" si="1">+D38*E38</f>
        <v>0</v>
      </c>
    </row>
    <row r="39" spans="1:6" ht="51">
      <c r="A39" s="170" t="s">
        <v>12</v>
      </c>
      <c r="B39" s="171" t="s">
        <v>89</v>
      </c>
      <c r="C39" s="172" t="s">
        <v>9</v>
      </c>
      <c r="D39" s="173">
        <v>200</v>
      </c>
      <c r="E39" s="85"/>
      <c r="F39" s="156">
        <f t="shared" si="1"/>
        <v>0</v>
      </c>
    </row>
    <row r="40" spans="1:6" ht="12.75" customHeight="1">
      <c r="A40" s="168"/>
      <c r="B40" s="165"/>
      <c r="C40" s="141"/>
      <c r="D40" s="136"/>
      <c r="E40" s="141"/>
      <c r="F40" s="150"/>
    </row>
    <row r="41" spans="1:6" ht="26.25" thickBot="1">
      <c r="A41" s="174"/>
      <c r="B41" s="175" t="s">
        <v>90</v>
      </c>
      <c r="C41" s="176"/>
      <c r="D41" s="177"/>
      <c r="E41" s="178" t="s">
        <v>6</v>
      </c>
      <c r="F41" s="179">
        <f>SUM(F12:L40)</f>
        <v>0</v>
      </c>
    </row>
    <row r="42" spans="1:6" ht="13.5" thickTop="1"/>
  </sheetData>
  <sheetProtection password="CB7D" sheet="1" objects="1" scenarios="1" selectLockedCells="1"/>
  <pageMargins left="1.1417322834645669" right="0.19685039370078741" top="0.78740157480314965" bottom="0.6692913385826772" header="0.19685039370078741" footer="0.19685039370078741"/>
  <pageSetup paperSize="9" scale="89" orientation="portrait" r:id="rId1"/>
  <headerFooter alignWithMargins="0">
    <oddHeader>&amp;C&amp;"Arial CE,Krepko"&amp;8&amp;F&amp;R&amp;G</oddHeader>
    <oddFooter>&amp;C &amp;"Arial CE,Krepko"&amp;P&amp;"Arial CE,Običajno" &amp;8od &amp;N&amp;R&amp;"Arial CE,Krepko"&amp;8&amp;A</oddFooter>
  </headerFooter>
  <colBreaks count="1" manualBreakCount="1">
    <brk id="6" max="100"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38"/>
  <sheetViews>
    <sheetView view="pageBreakPreview" zoomScale="70" zoomScaleNormal="100" zoomScaleSheetLayoutView="70" workbookViewId="0">
      <selection activeCell="E17" sqref="E17"/>
    </sheetView>
  </sheetViews>
  <sheetFormatPr defaultRowHeight="12.75"/>
  <cols>
    <col min="1" max="1" width="4.28515625" style="9" customWidth="1"/>
    <col min="2" max="2" width="45.7109375" customWidth="1"/>
    <col min="3" max="3" width="6.85546875" style="2" customWidth="1"/>
    <col min="4" max="4" width="8.7109375" style="66" customWidth="1"/>
    <col min="5" max="5" width="12.7109375" style="2" customWidth="1"/>
    <col min="6" max="6" width="19.7109375" style="1" customWidth="1"/>
    <col min="7" max="7" width="11.140625" hidden="1" customWidth="1"/>
    <col min="8" max="8" width="14.42578125" hidden="1" customWidth="1"/>
    <col min="9" max="12" width="9.140625" hidden="1" customWidth="1"/>
    <col min="13" max="13" width="28" customWidth="1"/>
    <col min="20" max="20" width="45.5703125" customWidth="1"/>
    <col min="21" max="24" width="9.140625" hidden="1" customWidth="1"/>
  </cols>
  <sheetData>
    <row r="1" spans="1:13" s="14" customFormat="1" ht="12.75" customHeight="1">
      <c r="A1" s="24"/>
      <c r="B1" s="25"/>
      <c r="C1" s="26" t="s">
        <v>4</v>
      </c>
      <c r="D1" s="81" t="s">
        <v>2</v>
      </c>
      <c r="E1" s="26" t="s">
        <v>8</v>
      </c>
      <c r="F1" s="27" t="s">
        <v>3</v>
      </c>
    </row>
    <row r="2" spans="1:13" s="14" customFormat="1" ht="25.5">
      <c r="A2" s="68" t="s">
        <v>19</v>
      </c>
      <c r="B2" s="91" t="s">
        <v>95</v>
      </c>
      <c r="C2" s="28"/>
      <c r="D2" s="81"/>
      <c r="E2" s="28"/>
      <c r="F2" s="30"/>
    </row>
    <row r="3" spans="1:13" s="14" customFormat="1" ht="12.75" customHeight="1">
      <c r="A3" s="24"/>
      <c r="B3" s="31"/>
      <c r="C3" s="26"/>
      <c r="D3" s="81"/>
      <c r="E3" s="26"/>
      <c r="F3" s="29"/>
    </row>
    <row r="4" spans="1:13" s="14" customFormat="1" ht="102">
      <c r="A4" s="67" t="s">
        <v>12</v>
      </c>
      <c r="B4" s="32" t="s">
        <v>124</v>
      </c>
      <c r="C4" s="26"/>
      <c r="D4" s="81"/>
      <c r="E4" s="26"/>
      <c r="F4" s="29"/>
      <c r="M4" s="93"/>
    </row>
    <row r="5" spans="1:13" s="14" customFormat="1" ht="14.25">
      <c r="A5" s="24"/>
      <c r="B5" s="33"/>
      <c r="C5" s="26"/>
      <c r="D5" s="81"/>
      <c r="E5" s="26"/>
      <c r="F5" s="29"/>
    </row>
    <row r="6" spans="1:13" s="14" customFormat="1" ht="127.5">
      <c r="A6" s="67" t="s">
        <v>12</v>
      </c>
      <c r="B6" s="32" t="s">
        <v>125</v>
      </c>
      <c r="C6" s="26"/>
      <c r="D6" s="81"/>
      <c r="E6" s="26"/>
      <c r="F6" s="29"/>
    </row>
    <row r="7" spans="1:13" s="14" customFormat="1" ht="14.25">
      <c r="A7" s="34"/>
      <c r="B7" s="35"/>
      <c r="C7" s="26"/>
      <c r="D7" s="81"/>
      <c r="E7" s="26"/>
      <c r="F7" s="29"/>
    </row>
    <row r="8" spans="1:13" s="18" customFormat="1" ht="25.5">
      <c r="A8" s="67" t="s">
        <v>12</v>
      </c>
      <c r="B8" s="32" t="s">
        <v>40</v>
      </c>
      <c r="C8" s="26"/>
      <c r="D8" s="81"/>
      <c r="E8" s="26"/>
      <c r="F8" s="29"/>
      <c r="H8" s="17"/>
    </row>
    <row r="9" spans="1:13" s="18" customFormat="1" ht="14.25">
      <c r="A9" s="24"/>
      <c r="B9" s="31"/>
      <c r="C9" s="26"/>
      <c r="D9" s="81"/>
      <c r="E9" s="26"/>
      <c r="F9" s="29"/>
      <c r="H9" s="17"/>
    </row>
    <row r="10" spans="1:13" s="18" customFormat="1" ht="38.25">
      <c r="A10" s="67" t="s">
        <v>12</v>
      </c>
      <c r="B10" s="32" t="s">
        <v>41</v>
      </c>
      <c r="C10" s="28"/>
      <c r="D10" s="89"/>
      <c r="E10" s="28"/>
      <c r="F10" s="30"/>
      <c r="H10" s="17"/>
    </row>
    <row r="11" spans="1:13" s="14" customFormat="1" ht="14.25">
      <c r="A11" s="34"/>
      <c r="B11" s="36"/>
      <c r="C11" s="28"/>
      <c r="D11" s="89"/>
      <c r="E11" s="28"/>
      <c r="F11" s="30"/>
      <c r="H11" s="15"/>
    </row>
    <row r="12" spans="1:13" s="14" customFormat="1" ht="76.5">
      <c r="A12" s="67" t="s">
        <v>12</v>
      </c>
      <c r="B12" s="32" t="s">
        <v>192</v>
      </c>
      <c r="C12" s="26"/>
      <c r="D12" s="81"/>
      <c r="E12" s="26"/>
      <c r="F12" s="29"/>
      <c r="M12" s="93"/>
    </row>
    <row r="13" spans="1:13" s="20" customFormat="1" ht="15">
      <c r="A13" s="24"/>
      <c r="B13" s="31"/>
      <c r="C13" s="26"/>
      <c r="D13" s="81"/>
      <c r="E13" s="26"/>
      <c r="F13" s="29"/>
      <c r="H13" s="19"/>
      <c r="J13" s="21"/>
    </row>
    <row r="14" spans="1:13" s="14" customFormat="1" ht="38.25">
      <c r="A14" s="67" t="s">
        <v>12</v>
      </c>
      <c r="B14" s="32" t="s">
        <v>43</v>
      </c>
      <c r="C14" s="26"/>
      <c r="D14" s="81"/>
      <c r="E14" s="26"/>
      <c r="F14" s="29"/>
    </row>
    <row r="15" spans="1:13" s="14" customFormat="1" ht="76.5">
      <c r="A15" s="67" t="s">
        <v>12</v>
      </c>
      <c r="B15" s="31" t="s">
        <v>39</v>
      </c>
      <c r="C15" s="26"/>
      <c r="D15" s="81"/>
      <c r="E15" s="26"/>
      <c r="F15" s="29"/>
      <c r="M15" s="93"/>
    </row>
    <row r="16" spans="1:13" s="14" customFormat="1" ht="14.25">
      <c r="A16" s="24"/>
      <c r="B16" s="31"/>
      <c r="C16" s="26"/>
      <c r="D16" s="81"/>
      <c r="E16" s="26"/>
      <c r="F16" s="29"/>
    </row>
    <row r="17" spans="1:13" s="14" customFormat="1" ht="102">
      <c r="A17" s="70">
        <v>1</v>
      </c>
      <c r="B17" s="35" t="s">
        <v>94</v>
      </c>
      <c r="C17" s="26" t="s">
        <v>45</v>
      </c>
      <c r="D17" s="81">
        <v>4</v>
      </c>
      <c r="E17" s="187"/>
      <c r="F17" s="29">
        <f>+D17*E17</f>
        <v>0</v>
      </c>
    </row>
    <row r="18" spans="1:13" s="14" customFormat="1" ht="14.25">
      <c r="A18" s="40"/>
      <c r="B18" s="37"/>
      <c r="C18" s="38"/>
      <c r="D18" s="90"/>
      <c r="E18" s="188"/>
      <c r="F18" s="39"/>
    </row>
    <row r="19" spans="1:13" s="14" customFormat="1" ht="38.25">
      <c r="A19" s="70">
        <f>A17+1</f>
        <v>2</v>
      </c>
      <c r="B19" s="35" t="s">
        <v>97</v>
      </c>
      <c r="C19" s="26" t="s">
        <v>9</v>
      </c>
      <c r="D19" s="81">
        <v>65</v>
      </c>
      <c r="E19" s="187"/>
      <c r="F19" s="29">
        <f>+D19*E19</f>
        <v>0</v>
      </c>
    </row>
    <row r="20" spans="1:13" s="14" customFormat="1" ht="14.25">
      <c r="A20" s="40"/>
      <c r="B20" s="37"/>
      <c r="C20" s="38"/>
      <c r="D20" s="90"/>
      <c r="E20" s="188"/>
      <c r="F20" s="39"/>
    </row>
    <row r="21" spans="1:13" s="14" customFormat="1" ht="63.75">
      <c r="A21" s="70">
        <f>A19+1</f>
        <v>3</v>
      </c>
      <c r="B21" s="42" t="s">
        <v>98</v>
      </c>
      <c r="C21" s="38" t="s">
        <v>9</v>
      </c>
      <c r="D21" s="86">
        <v>15</v>
      </c>
      <c r="E21" s="189"/>
      <c r="F21" s="39">
        <f>+D21*E21</f>
        <v>0</v>
      </c>
    </row>
    <row r="22" spans="1:13" s="14" customFormat="1" ht="14.25">
      <c r="A22" s="41"/>
      <c r="B22" s="35"/>
      <c r="C22" s="26"/>
      <c r="D22" s="81"/>
      <c r="E22" s="187"/>
      <c r="F22" s="29"/>
    </row>
    <row r="23" spans="1:13" s="14" customFormat="1" ht="38.25">
      <c r="A23" s="70">
        <f>A21+1</f>
        <v>4</v>
      </c>
      <c r="B23" s="35" t="s">
        <v>99</v>
      </c>
      <c r="C23" s="26" t="s">
        <v>10</v>
      </c>
      <c r="D23" s="81">
        <v>20</v>
      </c>
      <c r="E23" s="187"/>
      <c r="F23" s="29">
        <f>+D23*E23</f>
        <v>0</v>
      </c>
      <c r="M23" s="16"/>
    </row>
    <row r="24" spans="1:13" s="16" customFormat="1" ht="14.25">
      <c r="A24" s="40"/>
      <c r="B24" s="35"/>
      <c r="C24" s="26"/>
      <c r="D24" s="81"/>
      <c r="E24" s="187"/>
      <c r="F24" s="29"/>
    </row>
    <row r="25" spans="1:13" s="14" customFormat="1" ht="14.25">
      <c r="A25" s="70">
        <f>A23+1</f>
        <v>5</v>
      </c>
      <c r="B25" s="35" t="s">
        <v>168</v>
      </c>
      <c r="C25" s="26" t="s">
        <v>10</v>
      </c>
      <c r="D25" s="81">
        <v>22</v>
      </c>
      <c r="E25" s="187"/>
      <c r="F25" s="29">
        <f>+D25*E25</f>
        <v>0</v>
      </c>
      <c r="M25" s="16"/>
    </row>
    <row r="26" spans="1:13" s="14" customFormat="1" ht="14.25">
      <c r="A26" s="41"/>
      <c r="B26" s="35"/>
      <c r="C26" s="26"/>
      <c r="D26" s="81"/>
      <c r="E26" s="187"/>
      <c r="F26" s="29"/>
    </row>
    <row r="27" spans="1:13" ht="76.5">
      <c r="A27" s="70">
        <f>A25+1</f>
        <v>6</v>
      </c>
      <c r="B27" s="35" t="s">
        <v>169</v>
      </c>
      <c r="C27" s="26" t="s">
        <v>9</v>
      </c>
      <c r="D27" s="81">
        <v>12</v>
      </c>
      <c r="E27" s="187"/>
      <c r="F27" s="29">
        <f>+D27*E27</f>
        <v>0</v>
      </c>
    </row>
    <row r="28" spans="1:13" s="6" customFormat="1">
      <c r="A28" s="40"/>
      <c r="B28" s="35"/>
      <c r="C28" s="26"/>
      <c r="D28" s="81"/>
      <c r="E28" s="187"/>
      <c r="F28" s="29"/>
    </row>
    <row r="29" spans="1:13" ht="38.25">
      <c r="A29" s="70">
        <f>A27+1</f>
        <v>7</v>
      </c>
      <c r="B29" s="35" t="s">
        <v>171</v>
      </c>
      <c r="C29" s="26" t="s">
        <v>7</v>
      </c>
      <c r="D29" s="81">
        <v>19</v>
      </c>
      <c r="E29" s="187"/>
      <c r="F29" s="29">
        <f>+D29*E29</f>
        <v>0</v>
      </c>
    </row>
    <row r="30" spans="1:13" s="6" customFormat="1">
      <c r="A30" s="40"/>
      <c r="B30" s="35"/>
      <c r="C30" s="26"/>
      <c r="D30" s="81"/>
      <c r="E30" s="187"/>
      <c r="F30" s="29"/>
    </row>
    <row r="31" spans="1:13" ht="51">
      <c r="A31" s="70">
        <f>A29+1</f>
        <v>8</v>
      </c>
      <c r="B31" s="35" t="s">
        <v>170</v>
      </c>
      <c r="C31" s="26" t="s">
        <v>7</v>
      </c>
      <c r="D31" s="81">
        <v>19</v>
      </c>
      <c r="E31" s="187"/>
      <c r="F31" s="29">
        <f>+D31*E31</f>
        <v>0</v>
      </c>
    </row>
    <row r="32" spans="1:13">
      <c r="A32" s="41"/>
      <c r="B32" s="35"/>
      <c r="C32" s="26"/>
      <c r="D32" s="81"/>
      <c r="E32" s="187"/>
      <c r="F32" s="29"/>
    </row>
    <row r="33" spans="1:6" ht="102">
      <c r="A33" s="70">
        <f>A31+1</f>
        <v>9</v>
      </c>
      <c r="B33" s="35" t="s">
        <v>184</v>
      </c>
      <c r="C33" s="26" t="s">
        <v>9</v>
      </c>
      <c r="D33" s="81">
        <v>65</v>
      </c>
      <c r="E33" s="187"/>
      <c r="F33" s="29">
        <f>+D33*E33</f>
        <v>0</v>
      </c>
    </row>
    <row r="34" spans="1:6">
      <c r="A34" s="41"/>
      <c r="B34" s="35"/>
      <c r="C34" s="26"/>
      <c r="D34" s="81"/>
      <c r="E34" s="187"/>
      <c r="F34" s="29"/>
    </row>
    <row r="35" spans="1:6" ht="102">
      <c r="A35" s="70">
        <f>A33+1</f>
        <v>10</v>
      </c>
      <c r="B35" s="35" t="s">
        <v>105</v>
      </c>
      <c r="C35" s="26" t="s">
        <v>9</v>
      </c>
      <c r="D35" s="81">
        <v>70</v>
      </c>
      <c r="E35" s="187"/>
      <c r="F35" s="29">
        <f>+D35*E35</f>
        <v>0</v>
      </c>
    </row>
    <row r="36" spans="1:6">
      <c r="A36" s="41"/>
      <c r="B36" s="35"/>
      <c r="C36" s="26"/>
      <c r="D36" s="81"/>
      <c r="E36" s="26"/>
      <c r="F36" s="29"/>
    </row>
    <row r="37" spans="1:6" ht="26.25" thickBot="1">
      <c r="A37" s="71"/>
      <c r="B37" s="43" t="s">
        <v>96</v>
      </c>
      <c r="C37" s="44"/>
      <c r="D37" s="82"/>
      <c r="E37" s="87" t="s">
        <v>6</v>
      </c>
      <c r="F37" s="45">
        <f>SUM(F15:L36)</f>
        <v>0</v>
      </c>
    </row>
    <row r="38" spans="1:6" ht="13.5" thickTop="1"/>
  </sheetData>
  <sheetProtection password="CB7D" sheet="1" objects="1" scenarios="1" selectLockedCells="1"/>
  <pageMargins left="1.1417322834645669" right="0.19685039370078741" top="0.78740157480314965" bottom="0.6692913385826772" header="0.19685039370078741" footer="0.19685039370078741"/>
  <pageSetup paperSize="9" scale="89" orientation="portrait" r:id="rId1"/>
  <headerFooter alignWithMargins="0">
    <oddHeader>&amp;C&amp;"Arial CE,Krepko"&amp;8&amp;F&amp;R&amp;G</oddHeader>
    <oddFooter>&amp;C &amp;"Arial CE,Krepko"&amp;P&amp;"Arial CE,Običajno" &amp;8od &amp;N&amp;R&amp;"Arial CE,Krepko"&amp;8&amp;A</oddFooter>
  </headerFooter>
  <colBreaks count="1" manualBreakCount="1">
    <brk id="6" max="5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X54"/>
  <sheetViews>
    <sheetView view="pageBreakPreview" topLeftCell="A14" zoomScale="115" zoomScaleNormal="100" zoomScaleSheetLayoutView="115" workbookViewId="0">
      <selection activeCell="E18" sqref="E18"/>
    </sheetView>
  </sheetViews>
  <sheetFormatPr defaultRowHeight="12.75"/>
  <cols>
    <col min="1" max="1" width="4.28515625" style="180" customWidth="1"/>
    <col min="2" max="2" width="45.7109375" style="138" customWidth="1"/>
    <col min="3" max="3" width="6.85546875" style="181" customWidth="1"/>
    <col min="4" max="4" width="8.7109375" style="182" customWidth="1"/>
    <col min="5" max="5" width="12.7109375" style="181" customWidth="1"/>
    <col min="6" max="6" width="19.7109375" style="183" customWidth="1"/>
    <col min="7" max="7" width="11.140625" style="138" hidden="1" customWidth="1"/>
    <col min="8" max="8" width="14.42578125" style="138" hidden="1" customWidth="1"/>
    <col min="9" max="12" width="9.140625" style="138" hidden="1" customWidth="1"/>
    <col min="13" max="13" width="28" style="138" customWidth="1"/>
    <col min="14" max="19" width="9.140625" style="138"/>
    <col min="20" max="20" width="45.5703125" style="138" customWidth="1"/>
    <col min="21" max="24" width="9.140625" style="138" hidden="1" customWidth="1"/>
    <col min="25" max="16384" width="9.140625" style="138"/>
  </cols>
  <sheetData>
    <row r="1" spans="1:13" s="196" customFormat="1" ht="12.75" customHeight="1">
      <c r="A1" s="191"/>
      <c r="B1" s="192"/>
      <c r="C1" s="193" t="s">
        <v>4</v>
      </c>
      <c r="D1" s="194" t="s">
        <v>2</v>
      </c>
      <c r="E1" s="193" t="s">
        <v>8</v>
      </c>
      <c r="F1" s="195" t="s">
        <v>3</v>
      </c>
    </row>
    <row r="2" spans="1:13" s="196" customFormat="1" ht="14.25">
      <c r="A2" s="225" t="s">
        <v>30</v>
      </c>
      <c r="B2" s="257" t="s">
        <v>11</v>
      </c>
      <c r="C2" s="223"/>
      <c r="D2" s="194"/>
      <c r="E2" s="223"/>
      <c r="F2" s="234"/>
    </row>
    <row r="3" spans="1:13" s="196" customFormat="1" ht="12.75" customHeight="1">
      <c r="A3" s="191"/>
      <c r="B3" s="263"/>
      <c r="C3" s="193"/>
      <c r="D3" s="194"/>
      <c r="E3" s="193"/>
      <c r="F3" s="203"/>
    </row>
    <row r="4" spans="1:13" s="196" customFormat="1" ht="76.5">
      <c r="A4" s="205" t="s">
        <v>12</v>
      </c>
      <c r="B4" s="206" t="s">
        <v>167</v>
      </c>
      <c r="C4" s="193"/>
      <c r="D4" s="194"/>
      <c r="E4" s="193"/>
      <c r="F4" s="203"/>
    </row>
    <row r="5" spans="1:13" s="196" customFormat="1" ht="14.25">
      <c r="A5" s="191"/>
      <c r="B5" s="222"/>
      <c r="C5" s="193"/>
      <c r="D5" s="194"/>
      <c r="E5" s="193"/>
      <c r="F5" s="203"/>
    </row>
    <row r="6" spans="1:13" s="196" customFormat="1" ht="127.5">
      <c r="A6" s="205" t="s">
        <v>12</v>
      </c>
      <c r="B6" s="206" t="s">
        <v>126</v>
      </c>
      <c r="C6" s="193"/>
      <c r="D6" s="194"/>
      <c r="E6" s="193"/>
      <c r="F6" s="203"/>
    </row>
    <row r="7" spans="1:13" s="196" customFormat="1" ht="14.25">
      <c r="A7" s="201"/>
      <c r="B7" s="202"/>
      <c r="C7" s="193"/>
      <c r="D7" s="194"/>
      <c r="E7" s="193"/>
      <c r="F7" s="203"/>
    </row>
    <row r="8" spans="1:13" s="343" customFormat="1" ht="25.5">
      <c r="A8" s="205" t="s">
        <v>12</v>
      </c>
      <c r="B8" s="206" t="s">
        <v>40</v>
      </c>
      <c r="C8" s="193"/>
      <c r="D8" s="194"/>
      <c r="E8" s="193"/>
      <c r="F8" s="203"/>
      <c r="H8" s="344"/>
    </row>
    <row r="9" spans="1:13" s="343" customFormat="1" ht="14.25">
      <c r="A9" s="191"/>
      <c r="B9" s="263"/>
      <c r="C9" s="193"/>
      <c r="D9" s="194"/>
      <c r="E9" s="193"/>
      <c r="F9" s="203"/>
      <c r="H9" s="344"/>
    </row>
    <row r="10" spans="1:13" s="343" customFormat="1" ht="38.25">
      <c r="A10" s="205" t="s">
        <v>12</v>
      </c>
      <c r="B10" s="206" t="s">
        <v>41</v>
      </c>
      <c r="C10" s="223"/>
      <c r="D10" s="345"/>
      <c r="E10" s="223"/>
      <c r="F10" s="234"/>
      <c r="H10" s="344"/>
    </row>
    <row r="11" spans="1:13" s="196" customFormat="1" ht="14.25">
      <c r="A11" s="201"/>
      <c r="B11" s="346"/>
      <c r="C11" s="223"/>
      <c r="D11" s="345"/>
      <c r="E11" s="223"/>
      <c r="F11" s="234"/>
      <c r="H11" s="211"/>
    </row>
    <row r="12" spans="1:13" s="196" customFormat="1" ht="63.75">
      <c r="A12" s="205" t="s">
        <v>12</v>
      </c>
      <c r="B12" s="206" t="s">
        <v>42</v>
      </c>
      <c r="C12" s="193"/>
      <c r="D12" s="194"/>
      <c r="E12" s="193"/>
      <c r="F12" s="203"/>
    </row>
    <row r="13" spans="1:13" s="347" customFormat="1" ht="15">
      <c r="A13" s="191"/>
      <c r="B13" s="263"/>
      <c r="C13" s="193"/>
      <c r="D13" s="194"/>
      <c r="E13" s="193"/>
      <c r="F13" s="203"/>
      <c r="H13" s="348"/>
      <c r="J13" s="349"/>
    </row>
    <row r="14" spans="1:13" s="196" customFormat="1" ht="38.25">
      <c r="A14" s="205" t="s">
        <v>12</v>
      </c>
      <c r="B14" s="206" t="s">
        <v>43</v>
      </c>
      <c r="C14" s="193"/>
      <c r="D14" s="194"/>
      <c r="E14" s="193"/>
      <c r="F14" s="203"/>
    </row>
    <row r="15" spans="1:13" s="196" customFormat="1" ht="89.25">
      <c r="A15" s="205" t="s">
        <v>12</v>
      </c>
      <c r="B15" s="350" t="s">
        <v>181</v>
      </c>
      <c r="C15" s="351"/>
      <c r="D15" s="352"/>
      <c r="E15" s="351"/>
      <c r="F15" s="353"/>
      <c r="G15" s="354"/>
      <c r="H15" s="354"/>
      <c r="I15" s="354"/>
      <c r="J15" s="354"/>
      <c r="K15" s="354"/>
      <c r="L15" s="354"/>
      <c r="M15" s="354"/>
    </row>
    <row r="16" spans="1:13" s="196" customFormat="1" ht="114.75">
      <c r="A16" s="205"/>
      <c r="B16" s="454" t="s">
        <v>305</v>
      </c>
      <c r="C16" s="351"/>
      <c r="D16" s="352"/>
      <c r="E16" s="351"/>
      <c r="F16" s="353"/>
      <c r="G16" s="354"/>
      <c r="H16" s="354"/>
      <c r="I16" s="354"/>
      <c r="J16" s="354"/>
      <c r="K16" s="354"/>
      <c r="L16" s="354"/>
      <c r="M16" s="354"/>
    </row>
    <row r="17" spans="1:6" s="196" customFormat="1" ht="14.25">
      <c r="A17" s="191"/>
      <c r="B17" s="263"/>
      <c r="C17" s="193"/>
      <c r="D17" s="194"/>
      <c r="E17" s="193"/>
      <c r="F17" s="203"/>
    </row>
    <row r="18" spans="1:6" s="196" customFormat="1" ht="25.5">
      <c r="A18" s="213">
        <v>1</v>
      </c>
      <c r="B18" s="202" t="s">
        <v>67</v>
      </c>
      <c r="C18" s="193" t="s">
        <v>72</v>
      </c>
      <c r="D18" s="194">
        <v>1</v>
      </c>
      <c r="E18" s="187"/>
      <c r="F18" s="203">
        <f>+D18*E18</f>
        <v>0</v>
      </c>
    </row>
    <row r="19" spans="1:6" s="196" customFormat="1" ht="14.25">
      <c r="A19" s="191"/>
      <c r="B19" s="263"/>
      <c r="C19" s="193"/>
      <c r="D19" s="194"/>
      <c r="E19" s="187"/>
      <c r="F19" s="203"/>
    </row>
    <row r="20" spans="1:6" s="196" customFormat="1" ht="25.5">
      <c r="A20" s="355">
        <f>A18+1</f>
        <v>2</v>
      </c>
      <c r="B20" s="356" t="s">
        <v>68</v>
      </c>
      <c r="C20" s="357" t="s">
        <v>72</v>
      </c>
      <c r="D20" s="358">
        <v>1</v>
      </c>
      <c r="E20" s="188"/>
      <c r="F20" s="360">
        <f>+D20*E20</f>
        <v>0</v>
      </c>
    </row>
    <row r="21" spans="1:6" s="196" customFormat="1" ht="14.25">
      <c r="A21" s="361"/>
      <c r="B21" s="362"/>
      <c r="C21" s="359"/>
      <c r="D21" s="363"/>
      <c r="E21" s="188"/>
      <c r="F21" s="360"/>
    </row>
    <row r="22" spans="1:6" s="196" customFormat="1" ht="25.5">
      <c r="A22" s="355">
        <f>A20+1</f>
        <v>3</v>
      </c>
      <c r="B22" s="356" t="s">
        <v>37</v>
      </c>
      <c r="C22" s="357" t="s">
        <v>48</v>
      </c>
      <c r="D22" s="358">
        <v>1</v>
      </c>
      <c r="E22" s="188"/>
      <c r="F22" s="360">
        <f>+D22*E22</f>
        <v>0</v>
      </c>
    </row>
    <row r="23" spans="1:6" s="196" customFormat="1" ht="14.25">
      <c r="A23" s="364"/>
      <c r="B23" s="356"/>
      <c r="C23" s="357"/>
      <c r="D23" s="358"/>
      <c r="E23" s="188"/>
      <c r="F23" s="360"/>
    </row>
    <row r="24" spans="1:6" s="196" customFormat="1" ht="14.25">
      <c r="A24" s="355">
        <f>A22+1</f>
        <v>4</v>
      </c>
      <c r="B24" s="356" t="s">
        <v>127</v>
      </c>
      <c r="C24" s="193" t="s">
        <v>45</v>
      </c>
      <c r="D24" s="194">
        <v>8</v>
      </c>
      <c r="E24" s="187"/>
      <c r="F24" s="365">
        <f>+D24*E24</f>
        <v>0</v>
      </c>
    </row>
    <row r="25" spans="1:6" s="196" customFormat="1" ht="14.25">
      <c r="A25" s="364"/>
      <c r="B25" s="356"/>
      <c r="C25" s="357"/>
      <c r="D25" s="358"/>
      <c r="E25" s="188"/>
      <c r="F25" s="360"/>
    </row>
    <row r="26" spans="1:6" s="196" customFormat="1" ht="102">
      <c r="A26" s="355">
        <f>A24+1</f>
        <v>5</v>
      </c>
      <c r="B26" s="202" t="s">
        <v>44</v>
      </c>
      <c r="C26" s="193" t="s">
        <v>45</v>
      </c>
      <c r="D26" s="194">
        <v>16</v>
      </c>
      <c r="E26" s="187"/>
      <c r="F26" s="203">
        <f>+D26*E26</f>
        <v>0</v>
      </c>
    </row>
    <row r="27" spans="1:6" s="196" customFormat="1" ht="14.25">
      <c r="A27" s="364"/>
      <c r="B27" s="356"/>
      <c r="C27" s="357"/>
      <c r="D27" s="358"/>
      <c r="E27" s="188"/>
      <c r="F27" s="360"/>
    </row>
    <row r="28" spans="1:6" s="196" customFormat="1" ht="38.25">
      <c r="A28" s="355">
        <f>A26+1</f>
        <v>6</v>
      </c>
      <c r="B28" s="366" t="s">
        <v>92</v>
      </c>
      <c r="C28" s="193" t="s">
        <v>9</v>
      </c>
      <c r="D28" s="194">
        <v>50</v>
      </c>
      <c r="E28" s="187"/>
      <c r="F28" s="203">
        <f>+D28*E28</f>
        <v>0</v>
      </c>
    </row>
    <row r="29" spans="1:6" s="196" customFormat="1" ht="14.25">
      <c r="A29" s="364"/>
      <c r="B29" s="356"/>
      <c r="C29" s="357"/>
      <c r="D29" s="358"/>
      <c r="E29" s="188"/>
      <c r="F29" s="360"/>
    </row>
    <row r="30" spans="1:6" s="196" customFormat="1" ht="51">
      <c r="A30" s="355">
        <f>A28+1</f>
        <v>7</v>
      </c>
      <c r="B30" s="366" t="s">
        <v>183</v>
      </c>
      <c r="C30" s="193" t="s">
        <v>9</v>
      </c>
      <c r="D30" s="194">
        <v>315</v>
      </c>
      <c r="E30" s="187"/>
      <c r="F30" s="203">
        <f>+D30*E30</f>
        <v>0</v>
      </c>
    </row>
    <row r="31" spans="1:6" s="196" customFormat="1" ht="14.25">
      <c r="A31" s="364"/>
      <c r="B31" s="356"/>
      <c r="C31" s="357"/>
      <c r="D31" s="358"/>
      <c r="E31" s="188"/>
      <c r="F31" s="360"/>
    </row>
    <row r="32" spans="1:6" s="196" customFormat="1" ht="38.25">
      <c r="A32" s="355">
        <f>A30+1</f>
        <v>8</v>
      </c>
      <c r="B32" s="202" t="s">
        <v>110</v>
      </c>
      <c r="C32" s="193" t="s">
        <v>9</v>
      </c>
      <c r="D32" s="194">
        <v>4990</v>
      </c>
      <c r="E32" s="187"/>
      <c r="F32" s="203">
        <f>+D32*E32</f>
        <v>0</v>
      </c>
    </row>
    <row r="33" spans="1:13" s="196" customFormat="1" ht="14.25">
      <c r="A33" s="364"/>
      <c r="B33" s="356"/>
      <c r="C33" s="357"/>
      <c r="D33" s="358"/>
      <c r="E33" s="188"/>
      <c r="F33" s="360"/>
    </row>
    <row r="34" spans="1:13" s="196" customFormat="1" ht="14.25">
      <c r="A34" s="355">
        <f>A32+1</f>
        <v>9</v>
      </c>
      <c r="B34" s="367" t="s">
        <v>65</v>
      </c>
      <c r="C34" s="357" t="s">
        <v>9</v>
      </c>
      <c r="D34" s="368">
        <v>10</v>
      </c>
      <c r="E34" s="189"/>
      <c r="F34" s="360">
        <f>+D34*E34</f>
        <v>0</v>
      </c>
    </row>
    <row r="35" spans="1:13" s="196" customFormat="1" ht="14.25">
      <c r="A35" s="369"/>
      <c r="B35" s="202"/>
      <c r="C35" s="193"/>
      <c r="D35" s="194"/>
      <c r="E35" s="187"/>
      <c r="F35" s="203"/>
    </row>
    <row r="36" spans="1:13" s="196" customFormat="1" ht="38.25">
      <c r="A36" s="355">
        <f>A34+1</f>
        <v>10</v>
      </c>
      <c r="B36" s="202" t="s">
        <v>93</v>
      </c>
      <c r="C36" s="193" t="s">
        <v>10</v>
      </c>
      <c r="D36" s="194">
        <v>790</v>
      </c>
      <c r="E36" s="187"/>
      <c r="F36" s="203">
        <f>+D36*E36</f>
        <v>0</v>
      </c>
      <c r="M36" s="370"/>
    </row>
    <row r="37" spans="1:13" s="196" customFormat="1" ht="14.25">
      <c r="A37" s="369"/>
      <c r="B37" s="202"/>
      <c r="C37" s="193"/>
      <c r="D37" s="194"/>
      <c r="E37" s="187"/>
      <c r="F37" s="203"/>
    </row>
    <row r="38" spans="1:13" s="196" customFormat="1" ht="38.25">
      <c r="A38" s="355">
        <f>A36+1</f>
        <v>11</v>
      </c>
      <c r="B38" s="371" t="s">
        <v>182</v>
      </c>
      <c r="C38" s="135" t="s">
        <v>10</v>
      </c>
      <c r="D38" s="155">
        <v>900</v>
      </c>
      <c r="E38" s="186"/>
      <c r="F38" s="156">
        <f>+D38*E38</f>
        <v>0</v>
      </c>
      <c r="M38" s="370"/>
    </row>
    <row r="39" spans="1:13" s="196" customFormat="1" ht="14.25">
      <c r="A39" s="369"/>
      <c r="B39" s="202"/>
      <c r="C39" s="193"/>
      <c r="D39" s="194"/>
      <c r="E39" s="187"/>
      <c r="F39" s="203"/>
    </row>
    <row r="40" spans="1:13" ht="102">
      <c r="A40" s="355">
        <f>A38+1</f>
        <v>12</v>
      </c>
      <c r="B40" s="202" t="s">
        <v>178</v>
      </c>
      <c r="C40" s="193" t="s">
        <v>9</v>
      </c>
      <c r="D40" s="194">
        <v>890</v>
      </c>
      <c r="E40" s="187"/>
      <c r="F40" s="203">
        <f>+D40*E40</f>
        <v>0</v>
      </c>
    </row>
    <row r="41" spans="1:13">
      <c r="A41" s="369"/>
      <c r="B41" s="202"/>
      <c r="C41" s="193"/>
      <c r="D41" s="194"/>
      <c r="E41" s="187"/>
      <c r="F41" s="203"/>
    </row>
    <row r="42" spans="1:13" ht="63.75">
      <c r="A42" s="355">
        <f>A40+1</f>
        <v>13</v>
      </c>
      <c r="B42" s="202" t="s">
        <v>180</v>
      </c>
      <c r="C42" s="193" t="s">
        <v>9</v>
      </c>
      <c r="D42" s="194">
        <v>1900</v>
      </c>
      <c r="E42" s="187"/>
      <c r="F42" s="203">
        <f>+D42*E42</f>
        <v>0</v>
      </c>
    </row>
    <row r="43" spans="1:13">
      <c r="A43" s="369"/>
      <c r="B43" s="202"/>
      <c r="C43" s="193"/>
      <c r="D43" s="194"/>
      <c r="E43" s="187"/>
      <c r="F43" s="203"/>
    </row>
    <row r="44" spans="1:13" ht="76.5">
      <c r="A44" s="355">
        <f>A42+1</f>
        <v>14</v>
      </c>
      <c r="B44" s="202" t="s">
        <v>179</v>
      </c>
      <c r="C44" s="193" t="s">
        <v>9</v>
      </c>
      <c r="D44" s="194">
        <v>2500</v>
      </c>
      <c r="E44" s="187"/>
      <c r="F44" s="203">
        <f>+D44*E44</f>
        <v>0</v>
      </c>
    </row>
    <row r="45" spans="1:13">
      <c r="A45" s="369"/>
      <c r="B45" s="202"/>
      <c r="C45" s="193"/>
      <c r="D45" s="194"/>
      <c r="E45" s="187"/>
      <c r="F45" s="203"/>
    </row>
    <row r="46" spans="1:13" ht="63.75">
      <c r="A46" s="355">
        <f>A44+1</f>
        <v>15</v>
      </c>
      <c r="B46" s="372" t="s">
        <v>301</v>
      </c>
      <c r="C46" s="373" t="s">
        <v>9</v>
      </c>
      <c r="D46" s="374">
        <v>175</v>
      </c>
      <c r="E46" s="190"/>
      <c r="F46" s="375">
        <f>+D46*E46</f>
        <v>0</v>
      </c>
    </row>
    <row r="47" spans="1:13" ht="63.75">
      <c r="A47" s="376" t="s">
        <v>12</v>
      </c>
      <c r="B47" s="202" t="s">
        <v>302</v>
      </c>
      <c r="C47" s="193" t="s">
        <v>9</v>
      </c>
      <c r="D47" s="194">
        <v>145</v>
      </c>
      <c r="E47" s="187"/>
      <c r="F47" s="203">
        <f>+D47*E47</f>
        <v>0</v>
      </c>
    </row>
    <row r="48" spans="1:13">
      <c r="A48" s="369"/>
      <c r="B48" s="202"/>
      <c r="C48" s="193"/>
      <c r="D48" s="194"/>
      <c r="E48" s="187"/>
      <c r="F48" s="203"/>
    </row>
    <row r="49" spans="1:6" ht="89.25">
      <c r="A49" s="355">
        <f>A46+1</f>
        <v>16</v>
      </c>
      <c r="B49" s="202" t="s">
        <v>66</v>
      </c>
      <c r="C49" s="193" t="s">
        <v>9</v>
      </c>
      <c r="D49" s="194">
        <v>2500</v>
      </c>
      <c r="E49" s="187"/>
      <c r="F49" s="203">
        <f>+D49*E49</f>
        <v>0</v>
      </c>
    </row>
    <row r="50" spans="1:6">
      <c r="A50" s="369"/>
      <c r="B50" s="202"/>
      <c r="C50" s="193"/>
      <c r="D50" s="194"/>
      <c r="E50" s="187"/>
      <c r="F50" s="203"/>
    </row>
    <row r="51" spans="1:6" ht="51">
      <c r="A51" s="355">
        <f>A49+1</f>
        <v>17</v>
      </c>
      <c r="B51" s="202" t="s">
        <v>128</v>
      </c>
      <c r="C51" s="193" t="s">
        <v>9</v>
      </c>
      <c r="D51" s="194">
        <v>50</v>
      </c>
      <c r="E51" s="187"/>
      <c r="F51" s="203">
        <f>+D51*E51</f>
        <v>0</v>
      </c>
    </row>
    <row r="52" spans="1:6">
      <c r="A52" s="369"/>
      <c r="B52" s="202"/>
      <c r="C52" s="193"/>
      <c r="D52" s="194"/>
      <c r="E52" s="193"/>
      <c r="F52" s="203"/>
    </row>
    <row r="53" spans="1:6" ht="13.5" thickBot="1">
      <c r="A53" s="377"/>
      <c r="B53" s="218" t="s">
        <v>46</v>
      </c>
      <c r="C53" s="219"/>
      <c r="D53" s="220"/>
      <c r="E53" s="265" t="s">
        <v>6</v>
      </c>
      <c r="F53" s="221">
        <f>SUM(F18:F52)</f>
        <v>0</v>
      </c>
    </row>
    <row r="54" spans="1:6" ht="13.5" thickTop="1"/>
  </sheetData>
  <sheetProtection algorithmName="SHA-512" hashValue="xNyr/bXvKHWcdEJk89WWxXdHU6GNhg8cKnPPBDropdgJZFkLAUZ8ipnw8X1I+FU55QMpJaIDpZlyLm3gTMJOJw==" saltValue="97dk7wLxWC69sGMkmh/Kkw==" spinCount="100000" sheet="1" objects="1" scenarios="1" selectLockedCells="1"/>
  <pageMargins left="1.1417322834645669" right="0.19685039370078741" top="0.78740157480314965" bottom="0.6692913385826772" header="0.19685039370078741" footer="0.19685039370078741"/>
  <pageSetup paperSize="9" scale="89" orientation="portrait" r:id="rId1"/>
  <headerFooter alignWithMargins="0">
    <oddHeader>&amp;C&amp;"Arial CE,Krepko"&amp;8&amp;F&amp;R&amp;G</oddHeader>
    <oddFooter>&amp;C &amp;"Arial CE,Krepko"&amp;P&amp;"Arial CE,Običajno" &amp;8od &amp;N&amp;R&amp;"Arial CE,Krepko"&amp;8&amp;A</oddFooter>
  </headerFooter>
  <colBreaks count="1" manualBreakCount="1">
    <brk id="6" max="51"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X48"/>
  <sheetViews>
    <sheetView view="pageBreakPreview" topLeftCell="A29" zoomScaleNormal="100" zoomScaleSheetLayoutView="100" workbookViewId="0">
      <selection activeCell="E39" sqref="E39"/>
    </sheetView>
  </sheetViews>
  <sheetFormatPr defaultRowHeight="12.75"/>
  <cols>
    <col min="1" max="1" width="4.28515625" style="180" customWidth="1"/>
    <col min="2" max="2" width="45.7109375" style="138" customWidth="1"/>
    <col min="3" max="3" width="6.85546875" style="181" customWidth="1"/>
    <col min="4" max="4" width="9.85546875" style="381" customWidth="1"/>
    <col min="5" max="5" width="12.7109375" style="183" customWidth="1"/>
    <col min="6" max="6" width="19.7109375" style="183" customWidth="1"/>
    <col min="7" max="7" width="11.140625" style="138" hidden="1" customWidth="1"/>
    <col min="8" max="8" width="14.42578125" style="138" hidden="1" customWidth="1"/>
    <col min="9" max="12" width="9.140625" style="138" hidden="1" customWidth="1"/>
    <col min="13" max="13" width="28" style="138" customWidth="1"/>
    <col min="14" max="19" width="9.140625" style="138"/>
    <col min="20" max="20" width="45.5703125" style="138" customWidth="1"/>
    <col min="21" max="24" width="9.140625" style="138" hidden="1" customWidth="1"/>
    <col min="25" max="16384" width="9.140625" style="138"/>
  </cols>
  <sheetData>
    <row r="1" spans="1:8" s="199" customFormat="1" ht="14.25">
      <c r="A1" s="191"/>
      <c r="B1" s="192"/>
      <c r="C1" s="193" t="s">
        <v>4</v>
      </c>
      <c r="D1" s="195" t="s">
        <v>2</v>
      </c>
      <c r="E1" s="195" t="s">
        <v>8</v>
      </c>
      <c r="F1" s="195" t="s">
        <v>3</v>
      </c>
    </row>
    <row r="2" spans="1:8" s="199" customFormat="1" ht="15">
      <c r="A2" s="225" t="s">
        <v>22</v>
      </c>
      <c r="B2" s="226" t="s">
        <v>20</v>
      </c>
      <c r="C2" s="222"/>
      <c r="D2" s="222"/>
      <c r="E2" s="222"/>
      <c r="F2" s="222"/>
      <c r="H2" s="200"/>
    </row>
    <row r="3" spans="1:8" s="199" customFormat="1" ht="14.25">
      <c r="A3" s="201"/>
      <c r="B3" s="202"/>
      <c r="C3" s="193"/>
      <c r="D3" s="203"/>
      <c r="E3" s="208"/>
      <c r="F3" s="203"/>
      <c r="H3" s="204"/>
    </row>
    <row r="4" spans="1:8" s="199" customFormat="1" ht="285" customHeight="1">
      <c r="A4" s="205" t="s">
        <v>12</v>
      </c>
      <c r="B4" s="206" t="s">
        <v>191</v>
      </c>
      <c r="C4" s="193"/>
      <c r="D4" s="203"/>
      <c r="E4" s="208"/>
      <c r="F4" s="203"/>
      <c r="H4" s="204"/>
    </row>
    <row r="5" spans="1:8" s="199" customFormat="1" ht="14.25">
      <c r="A5" s="201"/>
      <c r="B5" s="202"/>
      <c r="C5" s="193"/>
      <c r="D5" s="203"/>
      <c r="E5" s="208"/>
      <c r="F5" s="203"/>
      <c r="H5" s="204"/>
    </row>
    <row r="6" spans="1:8" s="199" customFormat="1" ht="98.25" customHeight="1">
      <c r="A6" s="205" t="s">
        <v>12</v>
      </c>
      <c r="B6" s="202" t="s">
        <v>132</v>
      </c>
      <c r="C6" s="193"/>
      <c r="D6" s="203"/>
      <c r="E6" s="207"/>
      <c r="F6" s="207"/>
      <c r="H6" s="204"/>
    </row>
    <row r="7" spans="1:8" s="199" customFormat="1" ht="14.25">
      <c r="A7" s="201"/>
      <c r="B7" s="202"/>
      <c r="C7" s="193"/>
      <c r="D7" s="203"/>
      <c r="E7" s="208"/>
      <c r="F7" s="203"/>
      <c r="H7" s="204"/>
    </row>
    <row r="8" spans="1:8" s="199" customFormat="1" ht="114.75">
      <c r="A8" s="205"/>
      <c r="B8" s="84" t="s">
        <v>286</v>
      </c>
      <c r="C8" s="193"/>
      <c r="D8" s="203"/>
      <c r="E8" s="208"/>
      <c r="F8" s="203"/>
      <c r="H8" s="204"/>
    </row>
    <row r="9" spans="1:8" s="199" customFormat="1" ht="14.25">
      <c r="A9" s="201"/>
      <c r="B9" s="202"/>
      <c r="C9" s="193"/>
      <c r="D9" s="203"/>
      <c r="E9" s="208"/>
      <c r="F9" s="203"/>
      <c r="H9" s="204"/>
    </row>
    <row r="10" spans="1:8" s="199" customFormat="1" ht="38.25">
      <c r="A10" s="213">
        <v>1</v>
      </c>
      <c r="B10" s="455" t="s">
        <v>100</v>
      </c>
      <c r="C10" s="193" t="s">
        <v>9</v>
      </c>
      <c r="D10" s="203">
        <v>105</v>
      </c>
      <c r="E10" s="46"/>
      <c r="F10" s="203">
        <f>+D10*E10</f>
        <v>0</v>
      </c>
      <c r="H10" s="204"/>
    </row>
    <row r="11" spans="1:8" s="199" customFormat="1" ht="14.25">
      <c r="A11" s="191"/>
      <c r="B11" s="455"/>
      <c r="C11" s="193"/>
      <c r="D11" s="203"/>
      <c r="E11" s="46"/>
      <c r="F11" s="203"/>
      <c r="H11" s="204"/>
    </row>
    <row r="12" spans="1:8" s="199" customFormat="1" ht="51">
      <c r="A12" s="355">
        <f>A10+1</f>
        <v>2</v>
      </c>
      <c r="B12" s="455" t="s">
        <v>101</v>
      </c>
      <c r="C12" s="193" t="s">
        <v>9</v>
      </c>
      <c r="D12" s="203">
        <v>6.5</v>
      </c>
      <c r="E12" s="46"/>
      <c r="F12" s="203">
        <f>+D12*E12</f>
        <v>0</v>
      </c>
      <c r="H12" s="204"/>
    </row>
    <row r="13" spans="1:8" s="199" customFormat="1" ht="14.25">
      <c r="A13" s="191"/>
      <c r="B13" s="455"/>
      <c r="C13" s="193"/>
      <c r="D13" s="203"/>
      <c r="E13" s="46"/>
      <c r="F13" s="203"/>
      <c r="H13" s="204"/>
    </row>
    <row r="14" spans="1:8" s="199" customFormat="1" ht="38.25">
      <c r="A14" s="355">
        <f>A12+1</f>
        <v>3</v>
      </c>
      <c r="B14" s="455" t="s">
        <v>306</v>
      </c>
      <c r="C14" s="193" t="s">
        <v>9</v>
      </c>
      <c r="D14" s="203">
        <v>398</v>
      </c>
      <c r="E14" s="46"/>
      <c r="F14" s="203">
        <f>+D14*E14</f>
        <v>0</v>
      </c>
      <c r="H14" s="204"/>
    </row>
    <row r="15" spans="1:8" s="199" customFormat="1" ht="14.25">
      <c r="A15" s="364"/>
      <c r="B15" s="455"/>
      <c r="C15" s="193"/>
      <c r="D15" s="203"/>
      <c r="E15" s="46"/>
      <c r="F15" s="203"/>
      <c r="H15" s="204"/>
    </row>
    <row r="16" spans="1:8" s="199" customFormat="1" ht="51">
      <c r="A16" s="355">
        <f>A14+1</f>
        <v>4</v>
      </c>
      <c r="B16" s="455" t="s">
        <v>307</v>
      </c>
      <c r="C16" s="193" t="s">
        <v>9</v>
      </c>
      <c r="D16" s="203">
        <v>49</v>
      </c>
      <c r="E16" s="46"/>
      <c r="F16" s="203">
        <f>+D16*E16</f>
        <v>0</v>
      </c>
      <c r="H16" s="204"/>
    </row>
    <row r="17" spans="1:8" s="199" customFormat="1" ht="14.25">
      <c r="A17" s="364"/>
      <c r="B17" s="455"/>
      <c r="C17" s="193"/>
      <c r="D17" s="203"/>
      <c r="E17" s="46"/>
      <c r="F17" s="203"/>
      <c r="H17" s="204"/>
    </row>
    <row r="18" spans="1:8" s="199" customFormat="1" ht="38.25">
      <c r="A18" s="355">
        <f>A16+1</f>
        <v>5</v>
      </c>
      <c r="B18" s="455" t="s">
        <v>308</v>
      </c>
      <c r="C18" s="193" t="s">
        <v>9</v>
      </c>
      <c r="D18" s="203">
        <v>4.5</v>
      </c>
      <c r="E18" s="46"/>
      <c r="F18" s="203">
        <f>+D18*E18</f>
        <v>0</v>
      </c>
      <c r="H18" s="204"/>
    </row>
    <row r="19" spans="1:8" s="199" customFormat="1" ht="14.25">
      <c r="A19" s="364"/>
      <c r="B19" s="455"/>
      <c r="C19" s="193"/>
      <c r="D19" s="203"/>
      <c r="E19" s="46"/>
      <c r="F19" s="203"/>
      <c r="H19" s="204"/>
    </row>
    <row r="20" spans="1:8" s="199" customFormat="1" ht="38.25">
      <c r="A20" s="355">
        <f>A18+1</f>
        <v>6</v>
      </c>
      <c r="B20" s="455" t="s">
        <v>309</v>
      </c>
      <c r="C20" s="193" t="s">
        <v>9</v>
      </c>
      <c r="D20" s="203">
        <v>5</v>
      </c>
      <c r="E20" s="46"/>
      <c r="F20" s="203">
        <f>+D20*E20</f>
        <v>0</v>
      </c>
      <c r="H20" s="204"/>
    </row>
    <row r="21" spans="1:8" s="199" customFormat="1" ht="14.25">
      <c r="A21" s="364"/>
      <c r="B21" s="455"/>
      <c r="C21" s="193"/>
      <c r="D21" s="203"/>
      <c r="E21" s="46"/>
      <c r="F21" s="203"/>
      <c r="H21" s="204"/>
    </row>
    <row r="22" spans="1:8" s="199" customFormat="1" ht="51">
      <c r="A22" s="355">
        <f>A20+1</f>
        <v>7</v>
      </c>
      <c r="B22" s="455" t="s">
        <v>310</v>
      </c>
      <c r="C22" s="193" t="s">
        <v>9</v>
      </c>
      <c r="D22" s="203">
        <f>172*0.3*0.15</f>
        <v>7.74</v>
      </c>
      <c r="E22" s="46"/>
      <c r="F22" s="203">
        <f>+D22*E22</f>
        <v>0</v>
      </c>
      <c r="H22" s="204"/>
    </row>
    <row r="23" spans="1:8" s="199" customFormat="1" ht="14.25">
      <c r="A23" s="361"/>
      <c r="B23" s="455"/>
      <c r="C23" s="193"/>
      <c r="D23" s="203"/>
      <c r="E23" s="46"/>
      <c r="F23" s="203"/>
      <c r="H23" s="204"/>
    </row>
    <row r="24" spans="1:8" s="199" customFormat="1" ht="51">
      <c r="A24" s="355">
        <f>A22+1</f>
        <v>8</v>
      </c>
      <c r="B24" s="455" t="s">
        <v>174</v>
      </c>
      <c r="C24" s="193" t="s">
        <v>9</v>
      </c>
      <c r="D24" s="203">
        <v>4.5</v>
      </c>
      <c r="E24" s="46"/>
      <c r="F24" s="203">
        <f>+D24*E24</f>
        <v>0</v>
      </c>
      <c r="H24" s="204"/>
    </row>
    <row r="25" spans="1:8" s="199" customFormat="1" ht="14.25">
      <c r="A25" s="361"/>
      <c r="B25" s="455"/>
      <c r="C25" s="193"/>
      <c r="D25" s="203"/>
      <c r="E25" s="46"/>
      <c r="F25" s="203"/>
      <c r="H25" s="204"/>
    </row>
    <row r="26" spans="1:8" s="199" customFormat="1" ht="51">
      <c r="A26" s="355">
        <f>A24+1</f>
        <v>9</v>
      </c>
      <c r="B26" s="455" t="s">
        <v>311</v>
      </c>
      <c r="C26" s="193" t="s">
        <v>9</v>
      </c>
      <c r="D26" s="203">
        <v>150</v>
      </c>
      <c r="E26" s="46"/>
      <c r="F26" s="203">
        <f>+D26*E26</f>
        <v>0</v>
      </c>
      <c r="H26" s="204"/>
    </row>
    <row r="27" spans="1:8" s="199" customFormat="1" ht="14.25">
      <c r="A27" s="361"/>
      <c r="B27" s="455"/>
      <c r="C27" s="193"/>
      <c r="D27" s="203"/>
      <c r="E27" s="46"/>
      <c r="F27" s="203"/>
      <c r="H27" s="204"/>
    </row>
    <row r="28" spans="1:8" s="199" customFormat="1" ht="51">
      <c r="A28" s="355">
        <f>A26+1</f>
        <v>10</v>
      </c>
      <c r="B28" s="455" t="s">
        <v>312</v>
      </c>
      <c r="C28" s="193" t="s">
        <v>9</v>
      </c>
      <c r="D28" s="203">
        <f>(50.5*0.58*3.85)+(21.5*0.58*5.85)</f>
        <v>185.71599999999998</v>
      </c>
      <c r="E28" s="46"/>
      <c r="F28" s="203">
        <f>+D28*E28</f>
        <v>0</v>
      </c>
      <c r="H28" s="204"/>
    </row>
    <row r="29" spans="1:8" s="199" customFormat="1" ht="14.25">
      <c r="A29" s="361"/>
      <c r="B29" s="455"/>
      <c r="C29" s="193"/>
      <c r="D29" s="203"/>
      <c r="E29" s="46"/>
      <c r="F29" s="203"/>
      <c r="H29" s="204"/>
    </row>
    <row r="30" spans="1:8" s="199" customFormat="1" ht="51">
      <c r="A30" s="355">
        <f>A28+1</f>
        <v>11</v>
      </c>
      <c r="B30" s="455" t="s">
        <v>313</v>
      </c>
      <c r="C30" s="193" t="s">
        <v>9</v>
      </c>
      <c r="D30" s="203">
        <v>65</v>
      </c>
      <c r="E30" s="46"/>
      <c r="F30" s="203">
        <f>+D30*E30</f>
        <v>0</v>
      </c>
      <c r="H30" s="204"/>
    </row>
    <row r="31" spans="1:8" s="199" customFormat="1" ht="14.25">
      <c r="A31" s="364"/>
      <c r="B31" s="455"/>
      <c r="C31" s="193"/>
      <c r="D31" s="203"/>
      <c r="E31" s="46"/>
      <c r="F31" s="203"/>
      <c r="H31" s="204"/>
    </row>
    <row r="32" spans="1:8" s="199" customFormat="1" ht="38.25">
      <c r="A32" s="355">
        <f>A30+1</f>
        <v>12</v>
      </c>
      <c r="B32" s="455" t="s">
        <v>172</v>
      </c>
      <c r="C32" s="193" t="s">
        <v>9</v>
      </c>
      <c r="D32" s="203">
        <v>8.5</v>
      </c>
      <c r="E32" s="46"/>
      <c r="F32" s="203">
        <f>+D32*E32</f>
        <v>0</v>
      </c>
      <c r="H32" s="204"/>
    </row>
    <row r="33" spans="1:13" s="199" customFormat="1" ht="25.5">
      <c r="A33" s="355" t="s">
        <v>12</v>
      </c>
      <c r="B33" s="455" t="s">
        <v>139</v>
      </c>
      <c r="C33" s="193" t="s">
        <v>9</v>
      </c>
      <c r="D33" s="203">
        <v>1.5</v>
      </c>
      <c r="E33" s="46"/>
      <c r="F33" s="203">
        <f>+D33*E33</f>
        <v>0</v>
      </c>
      <c r="H33" s="204"/>
    </row>
    <row r="34" spans="1:13" s="199" customFormat="1" ht="14.25">
      <c r="A34" s="364"/>
      <c r="B34" s="455"/>
      <c r="C34" s="193"/>
      <c r="D34" s="203"/>
      <c r="E34" s="46"/>
      <c r="F34" s="203"/>
      <c r="H34" s="204"/>
    </row>
    <row r="35" spans="1:13" s="199" customFormat="1" ht="51">
      <c r="A35" s="355">
        <f>A32+1</f>
        <v>13</v>
      </c>
      <c r="B35" s="455" t="s">
        <v>173</v>
      </c>
      <c r="C35" s="193" t="s">
        <v>9</v>
      </c>
      <c r="D35" s="203">
        <v>11</v>
      </c>
      <c r="E35" s="46"/>
      <c r="F35" s="203">
        <f>+D35*E35</f>
        <v>0</v>
      </c>
      <c r="H35" s="204"/>
    </row>
    <row r="36" spans="1:13" s="210" customFormat="1" ht="14.25">
      <c r="A36" s="364"/>
      <c r="B36" s="202"/>
      <c r="C36" s="193"/>
      <c r="D36" s="203"/>
      <c r="E36" s="46"/>
      <c r="F36" s="203"/>
      <c r="H36" s="211"/>
    </row>
    <row r="37" spans="1:13" s="199" customFormat="1" ht="38.25">
      <c r="A37" s="355">
        <f>A35+1</f>
        <v>14</v>
      </c>
      <c r="B37" s="202" t="s">
        <v>159</v>
      </c>
      <c r="C37" s="193" t="s">
        <v>18</v>
      </c>
      <c r="D37" s="203">
        <v>23000</v>
      </c>
      <c r="E37" s="119"/>
      <c r="F37" s="203">
        <f>+D37*E37</f>
        <v>0</v>
      </c>
      <c r="H37" s="204"/>
    </row>
    <row r="38" spans="1:13" s="199" customFormat="1" ht="14.25">
      <c r="A38" s="369"/>
      <c r="B38" s="202"/>
      <c r="C38" s="193"/>
      <c r="D38" s="203"/>
      <c r="E38" s="119"/>
      <c r="F38" s="203"/>
      <c r="H38" s="204"/>
    </row>
    <row r="39" spans="1:13" s="199" customFormat="1" ht="38.25">
      <c r="A39" s="355">
        <f>A37+1</f>
        <v>15</v>
      </c>
      <c r="B39" s="202" t="s">
        <v>160</v>
      </c>
      <c r="C39" s="193" t="s">
        <v>18</v>
      </c>
      <c r="D39" s="203">
        <v>71000</v>
      </c>
      <c r="E39" s="119"/>
      <c r="F39" s="203">
        <f>+D39*E39</f>
        <v>0</v>
      </c>
      <c r="H39" s="204"/>
      <c r="M39" s="378"/>
    </row>
    <row r="40" spans="1:13" s="210" customFormat="1" ht="14.25">
      <c r="A40" s="364"/>
      <c r="B40" s="202"/>
      <c r="C40" s="193"/>
      <c r="D40" s="203"/>
      <c r="E40" s="119"/>
      <c r="F40" s="203"/>
      <c r="H40" s="211"/>
      <c r="M40" s="379"/>
    </row>
    <row r="41" spans="1:13" s="199" customFormat="1" ht="38.25">
      <c r="A41" s="355">
        <f>A39+1</f>
        <v>16</v>
      </c>
      <c r="B41" s="202" t="s">
        <v>161</v>
      </c>
      <c r="C41" s="193" t="s">
        <v>18</v>
      </c>
      <c r="D41" s="203">
        <v>4000</v>
      </c>
      <c r="E41" s="119"/>
      <c r="F41" s="203">
        <f>+D41*E41</f>
        <v>0</v>
      </c>
      <c r="H41" s="204"/>
    </row>
    <row r="42" spans="1:13" s="199" customFormat="1" ht="14.25">
      <c r="A42" s="369"/>
      <c r="B42" s="202"/>
      <c r="C42" s="193"/>
      <c r="D42" s="203"/>
      <c r="E42" s="119"/>
      <c r="F42" s="203"/>
      <c r="H42" s="204"/>
    </row>
    <row r="43" spans="1:13" s="199" customFormat="1" ht="38.25">
      <c r="A43" s="355">
        <f>A41+1</f>
        <v>17</v>
      </c>
      <c r="B43" s="202" t="s">
        <v>162</v>
      </c>
      <c r="C43" s="193" t="s">
        <v>18</v>
      </c>
      <c r="D43" s="203">
        <v>3500</v>
      </c>
      <c r="E43" s="119"/>
      <c r="F43" s="203">
        <f>+D43*E43</f>
        <v>0</v>
      </c>
      <c r="H43" s="204"/>
      <c r="M43" s="378"/>
    </row>
    <row r="44" spans="1:13">
      <c r="A44" s="369"/>
      <c r="B44" s="202"/>
      <c r="C44" s="193"/>
      <c r="D44" s="203"/>
      <c r="E44" s="119"/>
      <c r="F44" s="203"/>
    </row>
    <row r="45" spans="1:13" ht="25.5">
      <c r="A45" s="355">
        <f>A43+1</f>
        <v>18</v>
      </c>
      <c r="B45" s="202" t="s">
        <v>63</v>
      </c>
      <c r="C45" s="193" t="s">
        <v>18</v>
      </c>
      <c r="D45" s="203">
        <v>27</v>
      </c>
      <c r="E45" s="119"/>
      <c r="F45" s="203">
        <f>+D45*E45</f>
        <v>0</v>
      </c>
    </row>
    <row r="46" spans="1:13">
      <c r="A46" s="369"/>
      <c r="B46" s="202"/>
      <c r="C46" s="193"/>
      <c r="D46" s="203"/>
      <c r="E46" s="203"/>
      <c r="F46" s="203"/>
    </row>
    <row r="47" spans="1:13" ht="13.5" thickBot="1">
      <c r="A47" s="213"/>
      <c r="B47" s="218" t="s">
        <v>21</v>
      </c>
      <c r="C47" s="219"/>
      <c r="D47" s="380"/>
      <c r="E47" s="221" t="s">
        <v>6</v>
      </c>
      <c r="F47" s="221">
        <f>SUM(F7:F46)</f>
        <v>0</v>
      </c>
    </row>
    <row r="48" spans="1:13" ht="13.5" thickTop="1"/>
  </sheetData>
  <sheetProtection algorithmName="SHA-512" hashValue="Nms6oNBIfpyCNoAJ6GIKXlvXlSSvfro7RkUI/VzXrQjXTN4710L5+DMR/hLiGIDZW3P3jUdnPSJPn0DRdPud5g==" saltValue="gY+qG7uaRNAOUyCfqdzFXQ==" spinCount="100000" sheet="1" objects="1" scenarios="1" selectLockedCells="1"/>
  <pageMargins left="1.1417322834645669" right="0.19685039370078741" top="0.78740157480314965" bottom="0.6692913385826772" header="0.19685039370078741" footer="0.19685039370078741"/>
  <pageSetup paperSize="9" scale="89" orientation="portrait" r:id="rId1"/>
  <headerFooter alignWithMargins="0">
    <oddHeader>&amp;C&amp;"Arial CE,Krepko"&amp;8&amp;F&amp;R&amp;"Arial CE,Krepko"&amp;8&amp;G</oddHeader>
    <oddFooter>&amp;C &amp;"Arial CE,Krepko"&amp;P&amp;"Arial CE,Običajno" &amp;8od &amp;N&amp;R&amp;"Arial CE,Krepko"&amp;8&amp;A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X46"/>
  <sheetViews>
    <sheetView view="pageBreakPreview" topLeftCell="A10" zoomScale="70" zoomScaleNormal="100" zoomScaleSheetLayoutView="70" workbookViewId="0">
      <selection activeCell="E16" sqref="E16"/>
    </sheetView>
  </sheetViews>
  <sheetFormatPr defaultRowHeight="12.75"/>
  <cols>
    <col min="1" max="1" width="4.28515625" style="180" customWidth="1"/>
    <col min="2" max="2" width="45.7109375" style="138" customWidth="1"/>
    <col min="3" max="3" width="5.7109375" style="181" customWidth="1"/>
    <col min="4" max="4" width="8.7109375" style="182" customWidth="1"/>
    <col min="5" max="5" width="12.7109375" style="181" customWidth="1"/>
    <col min="6" max="6" width="19.7109375" style="183" customWidth="1"/>
    <col min="7" max="7" width="11.140625" style="138" hidden="1" customWidth="1"/>
    <col min="8" max="8" width="14.42578125" style="138" hidden="1" customWidth="1"/>
    <col min="9" max="12" width="9.140625" style="138" hidden="1" customWidth="1"/>
    <col min="13" max="13" width="28" style="138" customWidth="1"/>
    <col min="14" max="19" width="9.140625" style="138"/>
    <col min="20" max="20" width="45.5703125" style="138" customWidth="1"/>
    <col min="21" max="24" width="9.140625" style="138" hidden="1" customWidth="1"/>
    <col min="25" max="16384" width="9.140625" style="138"/>
  </cols>
  <sheetData>
    <row r="1" spans="1:8" s="196" customFormat="1" ht="14.25">
      <c r="A1" s="191"/>
      <c r="B1" s="192"/>
      <c r="C1" s="193" t="s">
        <v>4</v>
      </c>
      <c r="D1" s="194" t="s">
        <v>2</v>
      </c>
      <c r="E1" s="193" t="s">
        <v>8</v>
      </c>
      <c r="F1" s="195" t="s">
        <v>3</v>
      </c>
    </row>
    <row r="2" spans="1:8" s="199" customFormat="1" ht="15">
      <c r="A2" s="197" t="s">
        <v>22</v>
      </c>
      <c r="B2" s="198" t="s">
        <v>23</v>
      </c>
      <c r="C2" s="193"/>
      <c r="D2" s="194"/>
      <c r="E2" s="193"/>
      <c r="F2" s="195"/>
      <c r="H2" s="200"/>
    </row>
    <row r="3" spans="1:8" s="199" customFormat="1" ht="14.25">
      <c r="A3" s="201"/>
      <c r="B3" s="202"/>
      <c r="C3" s="193"/>
      <c r="D3" s="194"/>
      <c r="E3" s="193"/>
      <c r="F3" s="203"/>
      <c r="H3" s="204"/>
    </row>
    <row r="4" spans="1:8" s="199" customFormat="1" ht="63.75">
      <c r="A4" s="205" t="s">
        <v>12</v>
      </c>
      <c r="B4" s="206" t="s">
        <v>47</v>
      </c>
      <c r="C4" s="193"/>
      <c r="D4" s="194"/>
      <c r="E4" s="193"/>
      <c r="F4" s="203"/>
      <c r="H4" s="204"/>
    </row>
    <row r="5" spans="1:8" s="199" customFormat="1" ht="14.25">
      <c r="A5" s="201"/>
      <c r="B5" s="202"/>
      <c r="C5" s="193"/>
      <c r="D5" s="194"/>
      <c r="E5" s="193"/>
      <c r="F5" s="203"/>
      <c r="H5" s="204"/>
    </row>
    <row r="6" spans="1:8" s="199" customFormat="1" ht="158.25" customHeight="1">
      <c r="A6" s="205" t="s">
        <v>12</v>
      </c>
      <c r="B6" s="202" t="s">
        <v>130</v>
      </c>
      <c r="C6" s="193"/>
      <c r="D6" s="203"/>
      <c r="E6" s="207"/>
      <c r="F6" s="207"/>
      <c r="H6" s="204"/>
    </row>
    <row r="7" spans="1:8" s="199" customFormat="1" ht="14.25">
      <c r="A7" s="201"/>
      <c r="B7" s="202"/>
      <c r="C7" s="193"/>
      <c r="D7" s="194"/>
      <c r="E7" s="193"/>
      <c r="F7" s="203"/>
      <c r="H7" s="204"/>
    </row>
    <row r="8" spans="1:8" s="199" customFormat="1" ht="76.5">
      <c r="A8" s="205"/>
      <c r="B8" s="202" t="s">
        <v>131</v>
      </c>
      <c r="C8" s="193"/>
      <c r="D8" s="194"/>
      <c r="E8" s="193"/>
      <c r="F8" s="203"/>
      <c r="H8" s="204"/>
    </row>
    <row r="9" spans="1:8" s="199" customFormat="1" ht="14.25">
      <c r="A9" s="201"/>
      <c r="B9" s="202"/>
      <c r="C9" s="193"/>
      <c r="D9" s="194"/>
      <c r="E9" s="193"/>
      <c r="F9" s="203"/>
      <c r="H9" s="204"/>
    </row>
    <row r="10" spans="1:8" s="199" customFormat="1" ht="114.75">
      <c r="A10" s="205"/>
      <c r="B10" s="84" t="s">
        <v>129</v>
      </c>
      <c r="C10" s="193"/>
      <c r="D10" s="203"/>
      <c r="E10" s="208"/>
      <c r="F10" s="203"/>
      <c r="H10" s="204"/>
    </row>
    <row r="11" spans="1:8" s="210" customFormat="1" ht="14.25">
      <c r="A11" s="209"/>
      <c r="B11" s="84"/>
      <c r="C11" s="193"/>
      <c r="D11" s="203"/>
      <c r="E11" s="208"/>
      <c r="F11" s="203"/>
      <c r="H11" s="211"/>
    </row>
    <row r="12" spans="1:8" s="199" customFormat="1" ht="98.25" customHeight="1">
      <c r="A12" s="205" t="s">
        <v>12</v>
      </c>
      <c r="B12" s="202" t="s">
        <v>132</v>
      </c>
      <c r="C12" s="193"/>
      <c r="D12" s="203"/>
      <c r="E12" s="207"/>
      <c r="F12" s="207"/>
      <c r="H12" s="204"/>
    </row>
    <row r="13" spans="1:8" s="199" customFormat="1" ht="14.25">
      <c r="A13" s="201"/>
      <c r="B13" s="202"/>
      <c r="C13" s="193"/>
      <c r="D13" s="194"/>
      <c r="E13" s="193"/>
      <c r="F13" s="203"/>
      <c r="H13" s="204"/>
    </row>
    <row r="14" spans="1:8" s="199" customFormat="1" ht="38.25">
      <c r="A14" s="205" t="s">
        <v>12</v>
      </c>
      <c r="B14" s="84" t="s">
        <v>106</v>
      </c>
      <c r="C14" s="193"/>
      <c r="D14" s="203"/>
      <c r="E14" s="212"/>
      <c r="F14" s="212"/>
      <c r="H14" s="204"/>
    </row>
    <row r="15" spans="1:8" s="199" customFormat="1" ht="14.25">
      <c r="A15" s="201"/>
      <c r="B15" s="202"/>
      <c r="C15" s="193"/>
      <c r="D15" s="194"/>
      <c r="E15" s="193"/>
      <c r="F15" s="203"/>
      <c r="H15" s="204"/>
    </row>
    <row r="16" spans="1:8" s="199" customFormat="1" ht="89.25">
      <c r="A16" s="213">
        <v>1</v>
      </c>
      <c r="B16" s="202" t="s">
        <v>107</v>
      </c>
      <c r="C16" s="193" t="s">
        <v>7</v>
      </c>
      <c r="D16" s="194">
        <v>210</v>
      </c>
      <c r="E16" s="187"/>
      <c r="F16" s="203">
        <f>+D16*E16</f>
        <v>0</v>
      </c>
      <c r="H16" s="204"/>
    </row>
    <row r="17" spans="1:20" s="199" customFormat="1" ht="14.25">
      <c r="A17" s="201"/>
      <c r="B17" s="202"/>
      <c r="C17" s="193"/>
      <c r="D17" s="194"/>
      <c r="E17" s="187"/>
      <c r="F17" s="203"/>
      <c r="H17" s="204"/>
    </row>
    <row r="18" spans="1:20" s="199" customFormat="1" ht="76.5">
      <c r="A18" s="213">
        <f>A16+1</f>
        <v>2</v>
      </c>
      <c r="B18" s="202" t="s">
        <v>108</v>
      </c>
      <c r="C18" s="193" t="s">
        <v>7</v>
      </c>
      <c r="D18" s="194">
        <v>83</v>
      </c>
      <c r="E18" s="187"/>
      <c r="F18" s="203">
        <f>+D18*E18</f>
        <v>0</v>
      </c>
      <c r="H18" s="204"/>
    </row>
    <row r="19" spans="1:20" s="199" customFormat="1" ht="14.25">
      <c r="A19" s="201"/>
      <c r="B19" s="202"/>
      <c r="C19" s="193"/>
      <c r="D19" s="194"/>
      <c r="E19" s="187"/>
      <c r="F19" s="203"/>
      <c r="H19" s="204"/>
    </row>
    <row r="20" spans="1:20" s="199" customFormat="1" ht="89.25">
      <c r="A20" s="213">
        <f>A18+1</f>
        <v>3</v>
      </c>
      <c r="B20" s="202" t="s">
        <v>109</v>
      </c>
      <c r="C20" s="193" t="s">
        <v>7</v>
      </c>
      <c r="D20" s="194">
        <v>42</v>
      </c>
      <c r="E20" s="187"/>
      <c r="F20" s="203">
        <f>+D20*E20</f>
        <v>0</v>
      </c>
      <c r="H20" s="204"/>
    </row>
    <row r="21" spans="1:20" s="199" customFormat="1" ht="14.25">
      <c r="A21" s="201"/>
      <c r="B21" s="202"/>
      <c r="C21" s="193"/>
      <c r="D21" s="194"/>
      <c r="E21" s="187"/>
      <c r="F21" s="203"/>
      <c r="H21" s="204"/>
    </row>
    <row r="22" spans="1:20" s="199" customFormat="1" ht="76.5">
      <c r="A22" s="213">
        <f>A20+1</f>
        <v>4</v>
      </c>
      <c r="B22" s="202" t="s">
        <v>64</v>
      </c>
      <c r="C22" s="193" t="s">
        <v>10</v>
      </c>
      <c r="D22" s="194">
        <v>335</v>
      </c>
      <c r="E22" s="187"/>
      <c r="F22" s="203">
        <f>+D22*E22</f>
        <v>0</v>
      </c>
      <c r="H22" s="204"/>
    </row>
    <row r="23" spans="1:20" s="199" customFormat="1" ht="14.25">
      <c r="A23" s="201"/>
      <c r="B23" s="202"/>
      <c r="C23" s="193"/>
      <c r="D23" s="194"/>
      <c r="E23" s="187"/>
      <c r="F23" s="203"/>
      <c r="H23" s="204"/>
    </row>
    <row r="24" spans="1:20" s="199" customFormat="1" ht="76.5">
      <c r="A24" s="213">
        <f>A22+1</f>
        <v>5</v>
      </c>
      <c r="B24" s="202" t="s">
        <v>102</v>
      </c>
      <c r="C24" s="193" t="s">
        <v>10</v>
      </c>
      <c r="D24" s="203">
        <v>44</v>
      </c>
      <c r="E24" s="187"/>
      <c r="F24" s="203">
        <f>+D24*E24</f>
        <v>0</v>
      </c>
      <c r="H24" s="204"/>
    </row>
    <row r="25" spans="1:20" s="210" customFormat="1" ht="14.25">
      <c r="A25" s="214"/>
      <c r="B25" s="202"/>
      <c r="C25" s="193"/>
      <c r="D25" s="203"/>
      <c r="E25" s="187"/>
      <c r="F25" s="203"/>
      <c r="H25" s="211"/>
    </row>
    <row r="26" spans="1:20" s="199" customFormat="1" ht="102">
      <c r="A26" s="213">
        <f>A24+1</f>
        <v>6</v>
      </c>
      <c r="B26" s="202" t="s">
        <v>133</v>
      </c>
      <c r="C26" s="193" t="s">
        <v>10</v>
      </c>
      <c r="D26" s="194">
        <v>43</v>
      </c>
      <c r="E26" s="88"/>
      <c r="F26" s="203">
        <f>+D26*E26</f>
        <v>0</v>
      </c>
      <c r="H26" s="204"/>
      <c r="M26" s="216"/>
      <c r="N26" s="216"/>
      <c r="O26" s="216"/>
      <c r="P26" s="216"/>
      <c r="Q26" s="216"/>
      <c r="R26" s="216"/>
      <c r="S26" s="216"/>
      <c r="T26" s="216"/>
    </row>
    <row r="27" spans="1:20" s="199" customFormat="1" ht="14.25">
      <c r="A27" s="201"/>
      <c r="B27" s="202"/>
      <c r="C27" s="193"/>
      <c r="D27" s="203"/>
      <c r="E27" s="187"/>
      <c r="F27" s="203"/>
      <c r="H27" s="204"/>
    </row>
    <row r="28" spans="1:20" s="199" customFormat="1" ht="127.5">
      <c r="A28" s="213">
        <f>A26+1</f>
        <v>7</v>
      </c>
      <c r="B28" s="202" t="s">
        <v>134</v>
      </c>
      <c r="C28" s="193" t="s">
        <v>10</v>
      </c>
      <c r="D28" s="194">
        <v>745</v>
      </c>
      <c r="E28" s="187"/>
      <c r="F28" s="203">
        <f>+D28*E28</f>
        <v>0</v>
      </c>
      <c r="H28" s="204"/>
    </row>
    <row r="29" spans="1:20" s="199" customFormat="1" ht="14.25">
      <c r="A29" s="201"/>
      <c r="B29" s="202"/>
      <c r="C29" s="193"/>
      <c r="D29" s="194"/>
      <c r="E29" s="187"/>
      <c r="F29" s="203"/>
      <c r="H29" s="204"/>
    </row>
    <row r="30" spans="1:20" s="199" customFormat="1" ht="127.5">
      <c r="A30" s="213">
        <f>A28+1</f>
        <v>8</v>
      </c>
      <c r="B30" s="202" t="s">
        <v>135</v>
      </c>
      <c r="C30" s="193" t="s">
        <v>10</v>
      </c>
      <c r="D30" s="194">
        <v>525</v>
      </c>
      <c r="E30" s="88"/>
      <c r="F30" s="203">
        <f>+D30*E30</f>
        <v>0</v>
      </c>
      <c r="H30" s="204"/>
      <c r="M30" s="216"/>
      <c r="N30" s="216"/>
      <c r="O30" s="216"/>
      <c r="P30" s="216"/>
      <c r="Q30" s="216"/>
      <c r="R30" s="216"/>
      <c r="S30" s="216"/>
      <c r="T30" s="216"/>
    </row>
    <row r="31" spans="1:20" s="199" customFormat="1" ht="14.25">
      <c r="A31" s="201"/>
      <c r="B31" s="202"/>
      <c r="C31" s="193"/>
      <c r="D31" s="194"/>
      <c r="E31" s="187"/>
      <c r="F31" s="203"/>
      <c r="H31" s="204"/>
    </row>
    <row r="32" spans="1:20" s="199" customFormat="1" ht="102">
      <c r="A32" s="213">
        <f>A30+1</f>
        <v>9</v>
      </c>
      <c r="B32" s="202" t="s">
        <v>136</v>
      </c>
      <c r="C32" s="193" t="s">
        <v>10</v>
      </c>
      <c r="D32" s="194">
        <v>515</v>
      </c>
      <c r="E32" s="88"/>
      <c r="F32" s="203">
        <f>+D32*E32</f>
        <v>0</v>
      </c>
      <c r="H32" s="204"/>
      <c r="M32" s="216"/>
      <c r="N32" s="216"/>
      <c r="O32" s="216"/>
      <c r="P32" s="216"/>
      <c r="Q32" s="216"/>
      <c r="R32" s="216"/>
      <c r="S32" s="216"/>
      <c r="T32" s="216"/>
    </row>
    <row r="33" spans="1:20" s="199" customFormat="1" ht="14.25">
      <c r="A33" s="201"/>
      <c r="B33" s="202"/>
      <c r="C33" s="193"/>
      <c r="D33" s="194"/>
      <c r="E33" s="187"/>
      <c r="F33" s="203"/>
      <c r="H33" s="204"/>
    </row>
    <row r="34" spans="1:20" s="199" customFormat="1" ht="89.25">
      <c r="A34" s="213">
        <f>A32+1</f>
        <v>10</v>
      </c>
      <c r="B34" s="202" t="s">
        <v>137</v>
      </c>
      <c r="C34" s="193" t="s">
        <v>10</v>
      </c>
      <c r="D34" s="203">
        <f>(6*1.85*2)+(0.65*1.85*4)+(0.35*1.85*2)</f>
        <v>28.305000000000007</v>
      </c>
      <c r="E34" s="88"/>
      <c r="F34" s="203">
        <f>+D34*E34</f>
        <v>0</v>
      </c>
      <c r="H34" s="204"/>
      <c r="M34" s="216"/>
      <c r="N34" s="216"/>
      <c r="O34" s="216"/>
      <c r="P34" s="216"/>
      <c r="Q34" s="216"/>
      <c r="R34" s="216"/>
      <c r="S34" s="216"/>
      <c r="T34" s="216"/>
    </row>
    <row r="35" spans="1:20" s="199" customFormat="1" ht="89.25">
      <c r="A35" s="213" t="s">
        <v>12</v>
      </c>
      <c r="B35" s="202" t="s">
        <v>138</v>
      </c>
      <c r="C35" s="193" t="s">
        <v>10</v>
      </c>
      <c r="D35" s="203">
        <f>(6*1.65)</f>
        <v>9.8999999999999986</v>
      </c>
      <c r="E35" s="88"/>
      <c r="F35" s="203">
        <f>+D35*E35</f>
        <v>0</v>
      </c>
      <c r="H35" s="204"/>
      <c r="M35" s="216"/>
      <c r="N35" s="216"/>
      <c r="O35" s="216"/>
      <c r="P35" s="216"/>
      <c r="Q35" s="216"/>
      <c r="R35" s="216"/>
      <c r="S35" s="216"/>
      <c r="T35" s="216"/>
    </row>
    <row r="36" spans="1:20" s="199" customFormat="1" ht="14.25">
      <c r="A36" s="201"/>
      <c r="B36" s="202"/>
      <c r="C36" s="193"/>
      <c r="D36" s="194"/>
      <c r="E36" s="187"/>
      <c r="F36" s="203"/>
      <c r="H36" s="204"/>
    </row>
    <row r="37" spans="1:20" s="199" customFormat="1" ht="51">
      <c r="A37" s="213">
        <f>A34+1</f>
        <v>11</v>
      </c>
      <c r="B37" s="202" t="s">
        <v>287</v>
      </c>
      <c r="C37" s="193" t="s">
        <v>7</v>
      </c>
      <c r="D37" s="194">
        <v>415</v>
      </c>
      <c r="E37" s="88"/>
      <c r="F37" s="208">
        <f>+D37*E37</f>
        <v>0</v>
      </c>
      <c r="H37" s="204"/>
      <c r="M37" s="216"/>
      <c r="N37" s="216"/>
      <c r="O37" s="216"/>
      <c r="P37" s="216"/>
      <c r="Q37" s="216"/>
      <c r="R37" s="216"/>
      <c r="S37" s="216"/>
      <c r="T37" s="216"/>
    </row>
    <row r="38" spans="1:20" s="199" customFormat="1" ht="14.25">
      <c r="A38" s="201"/>
      <c r="B38" s="202"/>
      <c r="C38" s="193"/>
      <c r="D38" s="194"/>
      <c r="E38" s="187"/>
      <c r="F38" s="203"/>
      <c r="H38" s="204"/>
    </row>
    <row r="39" spans="1:20" s="199" customFormat="1" ht="63.75">
      <c r="A39" s="213">
        <f>A37+1</f>
        <v>12</v>
      </c>
      <c r="B39" s="202" t="s">
        <v>288</v>
      </c>
      <c r="C39" s="193" t="s">
        <v>7</v>
      </c>
      <c r="D39" s="194">
        <v>600</v>
      </c>
      <c r="E39" s="88"/>
      <c r="F39" s="208">
        <f>+D39*E39</f>
        <v>0</v>
      </c>
      <c r="H39" s="204"/>
      <c r="M39" s="216"/>
      <c r="N39" s="216"/>
      <c r="O39" s="216"/>
      <c r="P39" s="216"/>
      <c r="Q39" s="216"/>
      <c r="R39" s="216"/>
      <c r="S39" s="216"/>
      <c r="T39" s="216"/>
    </row>
    <row r="40" spans="1:20" s="199" customFormat="1" ht="14.25">
      <c r="A40" s="201"/>
      <c r="B40" s="202"/>
      <c r="C40" s="193"/>
      <c r="D40" s="194"/>
      <c r="E40" s="187"/>
      <c r="F40" s="203"/>
      <c r="H40" s="204"/>
    </row>
    <row r="41" spans="1:20" s="199" customFormat="1" ht="38.25">
      <c r="A41" s="213">
        <f>A39+1</f>
        <v>13</v>
      </c>
      <c r="B41" s="202" t="s">
        <v>57</v>
      </c>
      <c r="C41" s="193" t="s">
        <v>28</v>
      </c>
      <c r="D41" s="194">
        <v>10</v>
      </c>
      <c r="E41" s="88"/>
      <c r="F41" s="208">
        <f>+D41*E41</f>
        <v>0</v>
      </c>
      <c r="H41" s="204"/>
      <c r="M41" s="216"/>
      <c r="N41" s="216"/>
      <c r="O41" s="216"/>
      <c r="P41" s="216"/>
      <c r="Q41" s="216"/>
      <c r="R41" s="216"/>
      <c r="S41" s="216"/>
      <c r="T41" s="216"/>
    </row>
    <row r="42" spans="1:20" s="199" customFormat="1" ht="14.25">
      <c r="A42" s="201"/>
      <c r="B42" s="202"/>
      <c r="C42" s="193"/>
      <c r="D42" s="194"/>
      <c r="E42" s="88"/>
      <c r="F42" s="208"/>
      <c r="H42" s="204"/>
      <c r="M42" s="216"/>
      <c r="N42" s="216"/>
      <c r="O42" s="216"/>
      <c r="P42" s="216"/>
      <c r="Q42" s="216"/>
      <c r="R42" s="216"/>
      <c r="S42" s="216"/>
      <c r="T42" s="216"/>
    </row>
    <row r="43" spans="1:20" s="199" customFormat="1" ht="25.5">
      <c r="A43" s="213">
        <f>A41+1</f>
        <v>14</v>
      </c>
      <c r="B43" s="202" t="s">
        <v>58</v>
      </c>
      <c r="C43" s="193" t="s">
        <v>28</v>
      </c>
      <c r="D43" s="194">
        <v>10</v>
      </c>
      <c r="E43" s="88"/>
      <c r="F43" s="208">
        <f>+D43*E43</f>
        <v>0</v>
      </c>
      <c r="H43" s="204"/>
      <c r="M43" s="216"/>
      <c r="N43" s="216"/>
      <c r="O43" s="216"/>
      <c r="P43" s="216"/>
      <c r="Q43" s="216"/>
      <c r="R43" s="216"/>
      <c r="S43" s="216"/>
      <c r="T43" s="216"/>
    </row>
    <row r="44" spans="1:20" s="199" customFormat="1" ht="14.25">
      <c r="A44" s="201"/>
      <c r="B44" s="202"/>
      <c r="C44" s="193"/>
      <c r="D44" s="194"/>
      <c r="E44" s="215"/>
      <c r="F44" s="208"/>
      <c r="H44" s="204"/>
    </row>
    <row r="45" spans="1:20" ht="13.5" thickBot="1">
      <c r="A45" s="217"/>
      <c r="B45" s="218" t="s">
        <v>24</v>
      </c>
      <c r="C45" s="219"/>
      <c r="D45" s="220"/>
      <c r="E45" s="219" t="s">
        <v>6</v>
      </c>
      <c r="F45" s="221">
        <f>SUM(F16:F44)</f>
        <v>0</v>
      </c>
    </row>
    <row r="46" spans="1:20" ht="13.5" thickTop="1"/>
  </sheetData>
  <sheetProtection password="CB7D" sheet="1" objects="1" scenarios="1" selectLockedCells="1"/>
  <pageMargins left="1.1417322834645669" right="0.19685039370078741" top="0.78740157480314965" bottom="0.6692913385826772" header="0.19685039370078741" footer="0.19685039370078741"/>
  <pageSetup paperSize="9" scale="90" orientation="portrait" r:id="rId1"/>
  <headerFooter alignWithMargins="0">
    <oddHeader>&amp;C&amp;"Arial CE,Krepko"&amp;8&amp;F&amp;R&amp;"Arial CE,Krepko"&amp;8&amp;G</oddHeader>
    <oddFooter>&amp;C &amp;"Arial CE,Krepko"&amp;P&amp;"Arial CE,Običajno" &amp;8od &amp;N&amp;R&amp;"Arial CE,Krepko"&amp;8&amp;A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X17"/>
  <sheetViews>
    <sheetView view="pageBreakPreview" zoomScale="70" zoomScaleNormal="100" zoomScaleSheetLayoutView="70" workbookViewId="0">
      <selection activeCell="E14" sqref="E14"/>
    </sheetView>
  </sheetViews>
  <sheetFormatPr defaultRowHeight="12.75"/>
  <cols>
    <col min="1" max="1" width="4.28515625" style="180" customWidth="1"/>
    <col min="2" max="2" width="45.7109375" style="138" customWidth="1"/>
    <col min="3" max="3" width="5.7109375" style="181" customWidth="1"/>
    <col min="4" max="4" width="8.7109375" style="182" customWidth="1"/>
    <col min="5" max="5" width="12.7109375" style="181" customWidth="1"/>
    <col min="6" max="6" width="19.7109375" style="183" customWidth="1"/>
    <col min="7" max="7" width="11.140625" style="138" hidden="1" customWidth="1"/>
    <col min="8" max="8" width="14.42578125" style="138" hidden="1" customWidth="1"/>
    <col min="9" max="12" width="9.140625" style="138" hidden="1" customWidth="1"/>
    <col min="13" max="13" width="28" style="138" customWidth="1"/>
    <col min="14" max="19" width="9.140625" style="138"/>
    <col min="20" max="20" width="45.5703125" style="138" customWidth="1"/>
    <col min="21" max="24" width="9.140625" style="138" hidden="1" customWidth="1"/>
    <col min="25" max="16384" width="9.140625" style="138"/>
  </cols>
  <sheetData>
    <row r="1" spans="1:24" s="199" customFormat="1" ht="14.25">
      <c r="A1" s="191"/>
      <c r="B1" s="222"/>
      <c r="C1" s="223" t="s">
        <v>4</v>
      </c>
      <c r="D1" s="194" t="s">
        <v>2</v>
      </c>
      <c r="E1" s="223" t="s">
        <v>8</v>
      </c>
      <c r="F1" s="224" t="s">
        <v>3</v>
      </c>
    </row>
    <row r="2" spans="1:24" s="230" customFormat="1" ht="15">
      <c r="A2" s="225" t="s">
        <v>25</v>
      </c>
      <c r="B2" s="226" t="s">
        <v>26</v>
      </c>
      <c r="C2" s="227"/>
      <c r="D2" s="228"/>
      <c r="E2" s="229"/>
      <c r="F2" s="227"/>
      <c r="H2" s="200"/>
      <c r="M2" s="216"/>
      <c r="N2" s="216"/>
      <c r="O2" s="216"/>
      <c r="P2" s="216"/>
      <c r="Q2" s="216"/>
      <c r="R2" s="216"/>
      <c r="S2" s="216"/>
      <c r="T2" s="216"/>
      <c r="U2" s="216"/>
      <c r="V2" s="216"/>
      <c r="W2" s="216"/>
      <c r="X2" s="216"/>
    </row>
    <row r="3" spans="1:24" s="230" customFormat="1" ht="15">
      <c r="A3" s="231"/>
      <c r="B3" s="231"/>
      <c r="C3" s="232"/>
      <c r="D3" s="233"/>
      <c r="E3" s="232"/>
      <c r="F3" s="234"/>
      <c r="H3" s="200"/>
      <c r="M3" s="199"/>
      <c r="N3" s="199"/>
      <c r="O3" s="199"/>
      <c r="P3" s="199"/>
      <c r="Q3" s="199"/>
      <c r="R3" s="199"/>
      <c r="S3" s="199"/>
      <c r="T3" s="199"/>
      <c r="U3" s="216"/>
      <c r="V3" s="216"/>
      <c r="W3" s="216"/>
      <c r="X3" s="216"/>
    </row>
    <row r="4" spans="1:24" s="199" customFormat="1" ht="153">
      <c r="A4" s="205" t="s">
        <v>12</v>
      </c>
      <c r="B4" s="84" t="s">
        <v>62</v>
      </c>
      <c r="C4" s="223"/>
      <c r="D4" s="194"/>
      <c r="E4" s="223"/>
      <c r="F4" s="234"/>
      <c r="H4" s="204"/>
      <c r="M4" s="216"/>
      <c r="N4" s="216"/>
      <c r="O4" s="216"/>
      <c r="P4" s="216"/>
      <c r="Q4" s="216"/>
      <c r="R4" s="216"/>
      <c r="S4" s="216"/>
      <c r="T4" s="216"/>
      <c r="U4" s="216"/>
      <c r="V4" s="216"/>
      <c r="W4" s="216"/>
      <c r="X4" s="216"/>
    </row>
    <row r="5" spans="1:24" s="230" customFormat="1" ht="15">
      <c r="A5" s="231"/>
      <c r="B5" s="235"/>
      <c r="C5" s="232"/>
      <c r="D5" s="233"/>
      <c r="E5" s="232"/>
      <c r="F5" s="234"/>
      <c r="H5" s="200"/>
      <c r="M5" s="199"/>
      <c r="N5" s="199"/>
      <c r="O5" s="199"/>
      <c r="P5" s="199"/>
      <c r="Q5" s="199"/>
      <c r="R5" s="199"/>
      <c r="S5" s="199"/>
      <c r="T5" s="199"/>
      <c r="U5" s="216"/>
      <c r="V5" s="216"/>
      <c r="W5" s="216"/>
      <c r="X5" s="216"/>
    </row>
    <row r="6" spans="1:24" s="216" customFormat="1" ht="25.5">
      <c r="A6" s="213">
        <f>A5+1</f>
        <v>1</v>
      </c>
      <c r="B6" s="202" t="s">
        <v>103</v>
      </c>
      <c r="C6" s="193"/>
      <c r="D6" s="194"/>
      <c r="E6" s="193"/>
      <c r="F6" s="203"/>
      <c r="H6" s="236"/>
    </row>
    <row r="7" spans="1:24" s="199" customFormat="1" ht="38.25">
      <c r="A7" s="237" t="s">
        <v>12</v>
      </c>
      <c r="B7" s="202" t="s">
        <v>104</v>
      </c>
      <c r="C7" s="193" t="s">
        <v>10</v>
      </c>
      <c r="D7" s="194">
        <v>90</v>
      </c>
      <c r="E7" s="88"/>
      <c r="F7" s="203">
        <f>+D7*E7</f>
        <v>0</v>
      </c>
      <c r="H7" s="204"/>
      <c r="M7" s="216"/>
      <c r="N7" s="216"/>
      <c r="O7" s="216"/>
      <c r="P7" s="216"/>
      <c r="Q7" s="216"/>
      <c r="R7" s="216"/>
      <c r="S7" s="216"/>
      <c r="T7" s="216"/>
    </row>
    <row r="8" spans="1:24" s="199" customFormat="1" ht="14.25">
      <c r="A8" s="237" t="s">
        <v>12</v>
      </c>
      <c r="B8" s="202" t="s">
        <v>119</v>
      </c>
      <c r="C8" s="193" t="s">
        <v>10</v>
      </c>
      <c r="D8" s="194">
        <v>90</v>
      </c>
      <c r="E8" s="88"/>
      <c r="F8" s="203">
        <f>+D8*E8</f>
        <v>0</v>
      </c>
      <c r="H8" s="204"/>
      <c r="M8" s="216"/>
      <c r="N8" s="216"/>
      <c r="O8" s="216"/>
      <c r="P8" s="216"/>
      <c r="Q8" s="216"/>
      <c r="R8" s="216"/>
      <c r="S8" s="216"/>
      <c r="T8" s="216"/>
    </row>
    <row r="9" spans="1:24" s="230" customFormat="1" ht="15">
      <c r="A9" s="231"/>
      <c r="B9" s="235"/>
      <c r="C9" s="232"/>
      <c r="D9" s="233"/>
      <c r="E9" s="244"/>
      <c r="F9" s="234"/>
      <c r="H9" s="200"/>
      <c r="M9" s="199"/>
      <c r="N9" s="199"/>
      <c r="O9" s="199"/>
      <c r="P9" s="199"/>
      <c r="Q9" s="199"/>
      <c r="R9" s="199"/>
      <c r="S9" s="199"/>
      <c r="T9" s="199"/>
      <c r="U9" s="216"/>
      <c r="V9" s="216"/>
      <c r="W9" s="216"/>
      <c r="X9" s="216"/>
    </row>
    <row r="10" spans="1:24" s="216" customFormat="1" ht="51">
      <c r="A10" s="213">
        <f>A6+1</f>
        <v>2</v>
      </c>
      <c r="B10" s="202" t="s">
        <v>295</v>
      </c>
      <c r="C10" s="193" t="s">
        <v>10</v>
      </c>
      <c r="D10" s="194">
        <v>327</v>
      </c>
      <c r="E10" s="88"/>
      <c r="F10" s="203">
        <f>+D10*E10</f>
        <v>0</v>
      </c>
      <c r="H10" s="236"/>
    </row>
    <row r="11" spans="1:24" s="230" customFormat="1" ht="15">
      <c r="A11" s="231"/>
      <c r="B11" s="235"/>
      <c r="C11" s="232"/>
      <c r="D11" s="233"/>
      <c r="E11" s="244"/>
      <c r="F11" s="234"/>
      <c r="H11" s="200"/>
      <c r="M11" s="199"/>
      <c r="N11" s="199"/>
      <c r="O11" s="199"/>
      <c r="P11" s="199"/>
      <c r="Q11" s="199"/>
      <c r="R11" s="199"/>
      <c r="S11" s="199"/>
      <c r="T11" s="199"/>
      <c r="U11" s="216"/>
      <c r="V11" s="216"/>
      <c r="W11" s="216"/>
      <c r="X11" s="216"/>
    </row>
    <row r="12" spans="1:24" s="216" customFormat="1" ht="63.75">
      <c r="A12" s="213">
        <f>A10+1</f>
        <v>3</v>
      </c>
      <c r="B12" s="202" t="s">
        <v>185</v>
      </c>
      <c r="C12" s="193" t="s">
        <v>7</v>
      </c>
      <c r="D12" s="194">
        <v>60</v>
      </c>
      <c r="E12" s="88"/>
      <c r="F12" s="203">
        <f>+D12*E12</f>
        <v>0</v>
      </c>
      <c r="H12" s="236"/>
    </row>
    <row r="13" spans="1:24" s="210" customFormat="1" ht="14.25">
      <c r="A13" s="238"/>
      <c r="B13" s="202"/>
      <c r="C13" s="193"/>
      <c r="D13" s="194"/>
      <c r="E13" s="88"/>
      <c r="F13" s="203"/>
      <c r="H13" s="211"/>
    </row>
    <row r="14" spans="1:24" s="199" customFormat="1" ht="76.5">
      <c r="A14" s="213">
        <f>A12+1</f>
        <v>4</v>
      </c>
      <c r="B14" s="202" t="s">
        <v>186</v>
      </c>
      <c r="C14" s="193" t="s">
        <v>7</v>
      </c>
      <c r="D14" s="194">
        <v>245</v>
      </c>
      <c r="E14" s="88"/>
      <c r="F14" s="203">
        <f>+D14*E14</f>
        <v>0</v>
      </c>
      <c r="H14" s="204"/>
      <c r="M14" s="216"/>
      <c r="N14" s="216"/>
      <c r="O14" s="216"/>
      <c r="P14" s="216"/>
      <c r="Q14" s="216"/>
      <c r="R14" s="216"/>
      <c r="S14" s="216"/>
      <c r="T14" s="216"/>
    </row>
    <row r="15" spans="1:24" s="230" customFormat="1" ht="15">
      <c r="A15" s="231"/>
      <c r="B15" s="239"/>
      <c r="C15" s="232"/>
      <c r="D15" s="233"/>
      <c r="E15" s="232"/>
      <c r="F15" s="234"/>
      <c r="H15" s="200"/>
      <c r="M15" s="199"/>
      <c r="N15" s="199"/>
      <c r="O15" s="199"/>
      <c r="P15" s="199"/>
      <c r="Q15" s="199"/>
      <c r="R15" s="199"/>
      <c r="S15" s="199"/>
      <c r="T15" s="199"/>
      <c r="U15" s="216"/>
      <c r="V15" s="216"/>
      <c r="W15" s="216"/>
      <c r="X15" s="216"/>
    </row>
    <row r="16" spans="1:24" ht="13.5" thickBot="1">
      <c r="A16" s="225"/>
      <c r="B16" s="240" t="s">
        <v>27</v>
      </c>
      <c r="C16" s="241"/>
      <c r="D16" s="242"/>
      <c r="E16" s="241" t="s">
        <v>6</v>
      </c>
      <c r="F16" s="243">
        <f>SUM(F7:F15)</f>
        <v>0</v>
      </c>
    </row>
    <row r="17" ht="13.5" thickTop="1"/>
  </sheetData>
  <sheetProtection password="CB7D" sheet="1" objects="1" scenarios="1" selectLockedCells="1"/>
  <pageMargins left="1.1417322834645669" right="0.19685039370078741" top="0.78740157480314965" bottom="0.6692913385826772" header="0.19685039370078741" footer="0.19685039370078741"/>
  <pageSetup paperSize="9" scale="90" orientation="portrait" r:id="rId1"/>
  <headerFooter alignWithMargins="0">
    <oddHeader>&amp;C&amp;"Arial CE,Krepko"&amp;8&amp;F&amp;R&amp;G</oddHeader>
    <oddFooter>&amp;C &amp;"Arial CE,Krepko"&amp;P&amp;"Arial CE,Običajno" &amp;8od &amp;N&amp;R&amp;"Arial CE,Krepko"&amp;8&amp;A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X22"/>
  <sheetViews>
    <sheetView view="pageBreakPreview" zoomScale="70" zoomScaleNormal="100" zoomScaleSheetLayoutView="70" workbookViewId="0">
      <selection activeCell="E7" sqref="E7"/>
    </sheetView>
  </sheetViews>
  <sheetFormatPr defaultRowHeight="12.75"/>
  <cols>
    <col min="1" max="1" width="4.28515625" style="180" customWidth="1"/>
    <col min="2" max="2" width="45.7109375" style="138" customWidth="1"/>
    <col min="3" max="3" width="5.7109375" style="181" customWidth="1"/>
    <col min="4" max="4" width="8.7109375" style="182" customWidth="1"/>
    <col min="5" max="5" width="11.7109375" style="181" customWidth="1"/>
    <col min="6" max="6" width="19.7109375" style="183" customWidth="1"/>
    <col min="7" max="7" width="11.140625" style="138" hidden="1" customWidth="1"/>
    <col min="8" max="8" width="14.42578125" style="138" hidden="1" customWidth="1"/>
    <col min="9" max="12" width="9.140625" style="138" hidden="1" customWidth="1"/>
    <col min="13" max="13" width="28" style="138" customWidth="1"/>
    <col min="14" max="19" width="9.140625" style="138"/>
    <col min="20" max="20" width="45.5703125" style="138" customWidth="1"/>
    <col min="21" max="24" width="9.140625" style="138" hidden="1" customWidth="1"/>
    <col min="25" max="16384" width="9.140625" style="138"/>
  </cols>
  <sheetData>
    <row r="1" spans="1:13" s="199" customFormat="1" ht="14.25">
      <c r="A1" s="256" t="s">
        <v>31</v>
      </c>
      <c r="B1" s="257" t="s">
        <v>50</v>
      </c>
      <c r="C1" s="223"/>
      <c r="D1" s="194"/>
      <c r="E1" s="223"/>
      <c r="F1" s="234"/>
      <c r="G1" s="251"/>
      <c r="H1" s="252"/>
      <c r="I1" s="253"/>
      <c r="J1" s="254"/>
      <c r="K1" s="255"/>
      <c r="L1" s="255"/>
      <c r="M1" s="210"/>
    </row>
    <row r="2" spans="1:13" s="199" customFormat="1" ht="14.25">
      <c r="A2" s="191"/>
      <c r="B2" s="222"/>
      <c r="C2" s="223"/>
      <c r="D2" s="194"/>
      <c r="E2" s="223"/>
      <c r="F2" s="234"/>
      <c r="G2" s="251"/>
      <c r="H2" s="252"/>
      <c r="I2" s="253"/>
      <c r="J2" s="254"/>
      <c r="K2" s="255"/>
      <c r="L2" s="255"/>
      <c r="M2" s="210"/>
    </row>
    <row r="3" spans="1:13" s="199" customFormat="1" ht="15">
      <c r="A3" s="256" t="s">
        <v>29</v>
      </c>
      <c r="B3" s="257" t="s">
        <v>113</v>
      </c>
      <c r="C3" s="193" t="s">
        <v>4</v>
      </c>
      <c r="D3" s="194" t="s">
        <v>2</v>
      </c>
      <c r="E3" s="193" t="s">
        <v>8</v>
      </c>
      <c r="F3" s="195" t="s">
        <v>3</v>
      </c>
      <c r="G3" s="258"/>
      <c r="H3" s="259"/>
      <c r="I3" s="253"/>
      <c r="J3" s="260"/>
      <c r="K3" s="261"/>
      <c r="L3" s="261"/>
      <c r="M3" s="210"/>
    </row>
    <row r="4" spans="1:13" s="199" customFormat="1" ht="12.75" customHeight="1">
      <c r="A4" s="191"/>
      <c r="B4" s="192"/>
      <c r="C4" s="193"/>
      <c r="D4" s="194"/>
      <c r="E4" s="193"/>
      <c r="F4" s="203"/>
      <c r="G4" s="251"/>
      <c r="H4" s="262"/>
      <c r="I4" s="253"/>
      <c r="J4" s="261"/>
      <c r="K4" s="261"/>
      <c r="L4" s="261"/>
      <c r="M4" s="210"/>
    </row>
    <row r="5" spans="1:13" s="199" customFormat="1" ht="102">
      <c r="A5" s="205" t="s">
        <v>12</v>
      </c>
      <c r="B5" s="84" t="s">
        <v>190</v>
      </c>
      <c r="C5" s="193"/>
      <c r="D5" s="194"/>
      <c r="E5" s="193"/>
      <c r="F5" s="203"/>
      <c r="H5" s="204"/>
    </row>
    <row r="6" spans="1:13" s="199" customFormat="1" ht="12.75" customHeight="1">
      <c r="A6" s="191"/>
      <c r="B6" s="263"/>
      <c r="C6" s="193"/>
      <c r="D6" s="194"/>
      <c r="E6" s="193"/>
      <c r="F6" s="203"/>
      <c r="G6" s="264"/>
      <c r="H6" s="262"/>
      <c r="I6" s="253"/>
      <c r="J6" s="260"/>
      <c r="K6" s="260"/>
      <c r="L6" s="261"/>
    </row>
    <row r="7" spans="1:13" s="199" customFormat="1" ht="76.5">
      <c r="A7" s="213">
        <f>A4+1</f>
        <v>1</v>
      </c>
      <c r="B7" s="202" t="s">
        <v>187</v>
      </c>
      <c r="C7" s="193" t="s">
        <v>28</v>
      </c>
      <c r="D7" s="194">
        <v>1</v>
      </c>
      <c r="E7" s="187"/>
      <c r="F7" s="203">
        <f>+D7*E7</f>
        <v>0</v>
      </c>
      <c r="G7" s="264"/>
      <c r="H7" s="262"/>
      <c r="I7" s="253"/>
      <c r="J7" s="260"/>
      <c r="K7" s="260"/>
      <c r="L7" s="261"/>
      <c r="M7" s="210"/>
    </row>
    <row r="8" spans="1:13" s="199" customFormat="1" ht="14.25">
      <c r="A8" s="214"/>
      <c r="B8" s="202"/>
      <c r="C8" s="193"/>
      <c r="D8" s="194"/>
      <c r="E8" s="187"/>
      <c r="F8" s="203"/>
      <c r="G8" s="264"/>
      <c r="H8" s="262"/>
      <c r="I8" s="253"/>
      <c r="J8" s="260"/>
      <c r="K8" s="260"/>
      <c r="L8" s="261"/>
      <c r="M8" s="210"/>
    </row>
    <row r="9" spans="1:13" s="199" customFormat="1" ht="38.25">
      <c r="A9" s="213">
        <f>A7+1</f>
        <v>2</v>
      </c>
      <c r="B9" s="202" t="s">
        <v>111</v>
      </c>
      <c r="C9" s="193" t="s">
        <v>28</v>
      </c>
      <c r="D9" s="194">
        <v>1</v>
      </c>
      <c r="E9" s="187"/>
      <c r="F9" s="203">
        <f>+D9*E9</f>
        <v>0</v>
      </c>
      <c r="G9" s="264"/>
      <c r="H9" s="262"/>
      <c r="I9" s="253"/>
      <c r="J9" s="260"/>
      <c r="K9" s="260"/>
      <c r="L9" s="261"/>
      <c r="M9" s="210"/>
    </row>
    <row r="10" spans="1:13" s="199" customFormat="1" ht="14.25">
      <c r="A10" s="214"/>
      <c r="B10" s="84"/>
      <c r="C10" s="193"/>
      <c r="D10" s="194"/>
      <c r="E10" s="187"/>
      <c r="F10" s="203"/>
      <c r="G10" s="264"/>
      <c r="H10" s="262"/>
      <c r="I10" s="253"/>
      <c r="J10" s="260"/>
      <c r="K10" s="260"/>
      <c r="L10" s="261"/>
      <c r="M10" s="210"/>
    </row>
    <row r="11" spans="1:13" s="199" customFormat="1" ht="38.25">
      <c r="A11" s="213">
        <f>A9+1</f>
        <v>3</v>
      </c>
      <c r="B11" s="202" t="s">
        <v>112</v>
      </c>
      <c r="C11" s="193" t="s">
        <v>28</v>
      </c>
      <c r="D11" s="194">
        <v>1</v>
      </c>
      <c r="E11" s="187"/>
      <c r="F11" s="203">
        <f>+D11*E11</f>
        <v>0</v>
      </c>
      <c r="G11" s="264"/>
      <c r="H11" s="262"/>
      <c r="I11" s="253"/>
      <c r="J11" s="260"/>
      <c r="K11" s="260"/>
      <c r="L11" s="261"/>
      <c r="M11" s="210"/>
    </row>
    <row r="12" spans="1:13" s="199" customFormat="1" ht="14.25">
      <c r="A12" s="209"/>
      <c r="B12" s="202"/>
      <c r="C12" s="193"/>
      <c r="D12" s="194"/>
      <c r="E12" s="187"/>
      <c r="F12" s="203"/>
      <c r="G12" s="264"/>
      <c r="H12" s="262"/>
      <c r="I12" s="253"/>
      <c r="J12" s="260"/>
      <c r="K12" s="260"/>
      <c r="L12" s="261"/>
      <c r="M12" s="210"/>
    </row>
    <row r="13" spans="1:13" s="199" customFormat="1" ht="38.25">
      <c r="A13" s="213">
        <f>A11+1</f>
        <v>4</v>
      </c>
      <c r="B13" s="202" t="s">
        <v>115</v>
      </c>
      <c r="C13" s="193" t="s">
        <v>28</v>
      </c>
      <c r="D13" s="194">
        <v>2</v>
      </c>
      <c r="E13" s="187"/>
      <c r="F13" s="203">
        <f>+D13*E13</f>
        <v>0</v>
      </c>
      <c r="G13" s="251"/>
      <c r="H13" s="262"/>
      <c r="I13" s="253"/>
      <c r="J13" s="260"/>
      <c r="K13" s="260"/>
      <c r="L13" s="261"/>
      <c r="M13" s="210"/>
    </row>
    <row r="14" spans="1:13" s="199" customFormat="1" ht="14.25">
      <c r="A14" s="209"/>
      <c r="B14" s="202"/>
      <c r="C14" s="193"/>
      <c r="D14" s="194"/>
      <c r="E14" s="187"/>
      <c r="F14" s="203"/>
      <c r="G14" s="264"/>
      <c r="H14" s="262"/>
      <c r="I14" s="253"/>
      <c r="J14" s="260"/>
      <c r="K14" s="260"/>
      <c r="L14" s="261"/>
    </row>
    <row r="15" spans="1:13" s="199" customFormat="1" ht="38.25">
      <c r="A15" s="213">
        <f>A13+1</f>
        <v>5</v>
      </c>
      <c r="B15" s="202" t="s">
        <v>116</v>
      </c>
      <c r="C15" s="193" t="s">
        <v>28</v>
      </c>
      <c r="D15" s="194">
        <v>4</v>
      </c>
      <c r="E15" s="187"/>
      <c r="F15" s="203">
        <f>+D15*E15</f>
        <v>0</v>
      </c>
      <c r="G15" s="251"/>
      <c r="H15" s="262"/>
      <c r="I15" s="253"/>
      <c r="J15" s="260"/>
      <c r="K15" s="260"/>
      <c r="L15" s="261"/>
      <c r="M15" s="210"/>
    </row>
    <row r="16" spans="1:13" s="210" customFormat="1" ht="14.25">
      <c r="A16" s="214"/>
      <c r="B16" s="202"/>
      <c r="C16" s="193"/>
      <c r="D16" s="194"/>
      <c r="E16" s="187"/>
      <c r="F16" s="203"/>
      <c r="G16" s="382"/>
      <c r="H16" s="383"/>
      <c r="I16" s="384"/>
      <c r="J16" s="260"/>
      <c r="K16" s="260"/>
      <c r="L16" s="260"/>
    </row>
    <row r="17" spans="1:13" s="199" customFormat="1" ht="38.25">
      <c r="A17" s="213">
        <f>A15+1</f>
        <v>6</v>
      </c>
      <c r="B17" s="202" t="s">
        <v>117</v>
      </c>
      <c r="C17" s="193" t="s">
        <v>28</v>
      </c>
      <c r="D17" s="194">
        <v>1</v>
      </c>
      <c r="E17" s="187"/>
      <c r="F17" s="203">
        <f>+D17*E17</f>
        <v>0</v>
      </c>
      <c r="G17" s="251"/>
      <c r="H17" s="262"/>
      <c r="I17" s="253"/>
      <c r="J17" s="260"/>
      <c r="K17" s="260"/>
      <c r="L17" s="261"/>
      <c r="M17" s="210"/>
    </row>
    <row r="18" spans="1:13" s="210" customFormat="1" ht="14.25">
      <c r="A18" s="209"/>
      <c r="B18" s="239"/>
      <c r="C18" s="193"/>
      <c r="D18" s="194"/>
      <c r="E18" s="187"/>
      <c r="F18" s="203"/>
      <c r="G18" s="251"/>
      <c r="H18" s="383"/>
      <c r="I18" s="384"/>
      <c r="J18" s="260"/>
      <c r="K18" s="260"/>
      <c r="L18" s="260"/>
    </row>
    <row r="19" spans="1:13" s="199" customFormat="1" ht="51">
      <c r="A19" s="213">
        <f>A17+1</f>
        <v>7</v>
      </c>
      <c r="B19" s="202" t="s">
        <v>188</v>
      </c>
      <c r="C19" s="193" t="s">
        <v>28</v>
      </c>
      <c r="D19" s="194">
        <v>5</v>
      </c>
      <c r="E19" s="187"/>
      <c r="F19" s="203">
        <f>+D19*E19</f>
        <v>0</v>
      </c>
      <c r="G19" s="251"/>
      <c r="H19" s="262"/>
      <c r="I19" s="253"/>
      <c r="J19" s="260"/>
      <c r="K19" s="260"/>
      <c r="L19" s="261"/>
      <c r="M19" s="210"/>
    </row>
    <row r="20" spans="1:13" s="210" customFormat="1" ht="14.25">
      <c r="A20" s="209"/>
      <c r="B20" s="239"/>
      <c r="C20" s="193"/>
      <c r="D20" s="194"/>
      <c r="E20" s="193"/>
      <c r="F20" s="203"/>
      <c r="G20" s="251"/>
      <c r="H20" s="383"/>
      <c r="I20" s="384"/>
      <c r="J20" s="260"/>
      <c r="K20" s="260"/>
      <c r="L20" s="260"/>
    </row>
    <row r="21" spans="1:13" s="199" customFormat="1" ht="15" thickBot="1">
      <c r="A21" s="225"/>
      <c r="B21" s="218" t="s">
        <v>114</v>
      </c>
      <c r="C21" s="219"/>
      <c r="D21" s="220"/>
      <c r="E21" s="265" t="s">
        <v>6</v>
      </c>
      <c r="F21" s="221">
        <f>SUM(F7:F20)</f>
        <v>0</v>
      </c>
      <c r="G21" s="251"/>
      <c r="H21" s="262"/>
      <c r="I21" s="253"/>
      <c r="J21" s="260"/>
      <c r="K21" s="260"/>
      <c r="L21" s="261"/>
      <c r="M21" s="210"/>
    </row>
    <row r="22" spans="1:13" s="199" customFormat="1" ht="12.75" customHeight="1" thickTop="1">
      <c r="A22" s="251"/>
      <c r="B22" s="266"/>
      <c r="C22" s="267"/>
      <c r="D22" s="268"/>
      <c r="E22" s="267"/>
      <c r="F22" s="211"/>
      <c r="G22" s="251"/>
      <c r="H22" s="262"/>
      <c r="I22" s="253"/>
      <c r="J22" s="260"/>
      <c r="K22" s="260"/>
      <c r="L22" s="261"/>
      <c r="M22" s="210"/>
    </row>
  </sheetData>
  <sheetProtection password="CB7D" sheet="1" objects="1" scenarios="1" selectLockedCells="1"/>
  <pageMargins left="1.1417322834645669" right="0.19685039370078741" top="0.78740157480314965" bottom="0.6692913385826772" header="0.19685039370078741" footer="0.19685039370078741"/>
  <pageSetup paperSize="9" scale="91" orientation="portrait" r:id="rId1"/>
  <headerFooter alignWithMargins="0">
    <oddHeader>&amp;C&amp;"Arial CE,Krepko"&amp;8&amp;F&amp;R&amp;"Arial CE,Krepko"&amp;8&amp;G</oddHeader>
    <oddFooter>&amp;C &amp;"Arial CE,Krepko"&amp;P&amp;"Arial CE,Običajno" &amp;8od &amp;N&amp;R&amp;"Arial CE,Krepko"&amp;8&amp;A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X34"/>
  <sheetViews>
    <sheetView view="pageBreakPreview" zoomScale="70" zoomScaleNormal="100" zoomScaleSheetLayoutView="70" workbookViewId="0">
      <selection activeCell="E8" sqref="E8"/>
    </sheetView>
  </sheetViews>
  <sheetFormatPr defaultRowHeight="12.75"/>
  <cols>
    <col min="1" max="1" width="4.28515625" style="180" customWidth="1"/>
    <col min="2" max="2" width="45.7109375" style="138" customWidth="1"/>
    <col min="3" max="3" width="5.7109375" style="181" customWidth="1"/>
    <col min="4" max="4" width="8.7109375" style="182" customWidth="1"/>
    <col min="5" max="5" width="12.7109375" style="181" customWidth="1"/>
    <col min="6" max="6" width="19.7109375" style="183" customWidth="1"/>
    <col min="7" max="7" width="11.140625" style="138" hidden="1" customWidth="1"/>
    <col min="8" max="8" width="14.42578125" style="138" hidden="1" customWidth="1"/>
    <col min="9" max="12" width="9.140625" style="138" hidden="1" customWidth="1"/>
    <col min="13" max="13" width="28" style="138" customWidth="1"/>
    <col min="14" max="19" width="9.140625" style="138"/>
    <col min="20" max="20" width="45.5703125" style="138" customWidth="1"/>
    <col min="21" max="24" width="9.140625" style="138" hidden="1" customWidth="1"/>
    <col min="25" max="16384" width="9.140625" style="138"/>
  </cols>
  <sheetData>
    <row r="1" spans="1:20" s="199" customFormat="1" ht="12.75" customHeight="1">
      <c r="A1" s="251"/>
      <c r="B1" s="210"/>
      <c r="C1" s="267" t="s">
        <v>4</v>
      </c>
      <c r="D1" s="268" t="s">
        <v>2</v>
      </c>
      <c r="E1" s="267" t="s">
        <v>8</v>
      </c>
      <c r="F1" s="385" t="s">
        <v>3</v>
      </c>
    </row>
    <row r="2" spans="1:20" s="199" customFormat="1" ht="15">
      <c r="A2" s="386" t="s">
        <v>19</v>
      </c>
      <c r="B2" s="387" t="s">
        <v>33</v>
      </c>
      <c r="C2" s="388"/>
      <c r="D2" s="268"/>
      <c r="E2" s="388"/>
      <c r="F2" s="204"/>
      <c r="S2" s="389"/>
    </row>
    <row r="3" spans="1:20" s="199" customFormat="1" ht="12.75" customHeight="1">
      <c r="A3" s="251"/>
      <c r="B3" s="266"/>
      <c r="C3" s="267"/>
      <c r="D3" s="268"/>
      <c r="E3" s="267"/>
      <c r="F3" s="211"/>
    </row>
    <row r="4" spans="1:20" s="199" customFormat="1" ht="117.75">
      <c r="A4" s="22" t="s">
        <v>12</v>
      </c>
      <c r="B4" s="23" t="s">
        <v>38</v>
      </c>
      <c r="C4" s="210"/>
      <c r="D4" s="390"/>
      <c r="E4" s="391"/>
      <c r="F4" s="210"/>
      <c r="M4" s="392"/>
      <c r="N4" s="389"/>
      <c r="O4" s="389"/>
      <c r="P4" s="389"/>
      <c r="Q4" s="389"/>
      <c r="R4" s="389"/>
      <c r="T4" s="389"/>
    </row>
    <row r="5" spans="1:20" s="199" customFormat="1" ht="14.25">
      <c r="B5" s="210"/>
      <c r="C5" s="210"/>
      <c r="D5" s="390"/>
      <c r="E5" s="391"/>
      <c r="F5" s="210"/>
    </row>
    <row r="6" spans="1:20" s="199" customFormat="1" ht="204">
      <c r="A6" s="393">
        <v>1</v>
      </c>
      <c r="B6" s="394" t="s">
        <v>291</v>
      </c>
      <c r="C6" s="395" t="s">
        <v>7</v>
      </c>
      <c r="D6" s="396">
        <v>50</v>
      </c>
      <c r="E6" s="245"/>
      <c r="F6" s="397">
        <f>+D6*E6</f>
        <v>0</v>
      </c>
      <c r="G6" s="211"/>
    </row>
    <row r="7" spans="1:20" s="199" customFormat="1" ht="15">
      <c r="A7" s="398"/>
      <c r="B7" s="399"/>
      <c r="C7" s="267"/>
      <c r="D7" s="268"/>
      <c r="E7" s="246"/>
      <c r="F7" s="211"/>
      <c r="G7" s="211"/>
    </row>
    <row r="8" spans="1:20" s="199" customFormat="1" ht="140.25">
      <c r="A8" s="393">
        <f>A6+1</f>
        <v>2</v>
      </c>
      <c r="B8" s="394" t="s">
        <v>290</v>
      </c>
      <c r="C8" s="395" t="s">
        <v>7</v>
      </c>
      <c r="D8" s="396">
        <v>25</v>
      </c>
      <c r="E8" s="245"/>
      <c r="F8" s="397">
        <f>+D8*E8</f>
        <v>0</v>
      </c>
      <c r="G8" s="211"/>
    </row>
    <row r="9" spans="1:20" s="199" customFormat="1" ht="15">
      <c r="A9" s="398"/>
      <c r="B9" s="399"/>
      <c r="C9" s="267"/>
      <c r="D9" s="268"/>
      <c r="E9" s="246"/>
      <c r="F9" s="211"/>
      <c r="G9" s="211"/>
    </row>
    <row r="10" spans="1:20" s="199" customFormat="1" ht="127.5">
      <c r="A10" s="393">
        <f>A8+1</f>
        <v>3</v>
      </c>
      <c r="B10" s="394" t="s">
        <v>289</v>
      </c>
      <c r="C10" s="395" t="s">
        <v>7</v>
      </c>
      <c r="D10" s="396">
        <v>50</v>
      </c>
      <c r="E10" s="245"/>
      <c r="F10" s="397">
        <f>+D10*E10</f>
        <v>0</v>
      </c>
      <c r="G10" s="211"/>
    </row>
    <row r="11" spans="1:20" s="199" customFormat="1" ht="15">
      <c r="A11" s="398"/>
      <c r="B11" s="399"/>
      <c r="C11" s="267"/>
      <c r="D11" s="268"/>
      <c r="E11" s="246"/>
      <c r="F11" s="211"/>
      <c r="G11" s="211"/>
    </row>
    <row r="12" spans="1:20" s="400" customFormat="1" ht="102">
      <c r="A12" s="393">
        <f>A10+1</f>
        <v>4</v>
      </c>
      <c r="B12" s="165" t="s">
        <v>298</v>
      </c>
      <c r="C12" s="141" t="s">
        <v>28</v>
      </c>
      <c r="D12" s="136">
        <v>1</v>
      </c>
      <c r="E12" s="247"/>
      <c r="F12" s="150">
        <f>+D12*E12</f>
        <v>0</v>
      </c>
    </row>
    <row r="13" spans="1:20" s="402" customFormat="1">
      <c r="A13" s="401"/>
      <c r="B13" s="165"/>
      <c r="C13" s="141"/>
      <c r="D13" s="136"/>
      <c r="E13" s="247"/>
      <c r="F13" s="150"/>
    </row>
    <row r="14" spans="1:20" s="400" customFormat="1" ht="255">
      <c r="A14" s="393">
        <f>A12+1</f>
        <v>5</v>
      </c>
      <c r="B14" s="165" t="s">
        <v>175</v>
      </c>
      <c r="C14" s="141" t="s">
        <v>28</v>
      </c>
      <c r="D14" s="136">
        <v>16</v>
      </c>
      <c r="E14" s="247"/>
      <c r="F14" s="150">
        <f>+D14*E14</f>
        <v>0</v>
      </c>
    </row>
    <row r="15" spans="1:20" s="402" customFormat="1" ht="15">
      <c r="A15" s="398"/>
      <c r="B15" s="165"/>
      <c r="C15" s="141"/>
      <c r="D15" s="136"/>
      <c r="E15" s="247"/>
      <c r="F15" s="150"/>
    </row>
    <row r="16" spans="1:20" s="400" customFormat="1" ht="255">
      <c r="A16" s="393">
        <f>A14+1</f>
        <v>6</v>
      </c>
      <c r="B16" s="165" t="s">
        <v>176</v>
      </c>
      <c r="C16" s="141" t="s">
        <v>28</v>
      </c>
      <c r="D16" s="136">
        <v>26</v>
      </c>
      <c r="E16" s="247"/>
      <c r="F16" s="150">
        <f>+D16*E16</f>
        <v>0</v>
      </c>
    </row>
    <row r="17" spans="1:24" s="402" customFormat="1">
      <c r="A17" s="401"/>
      <c r="B17" s="165"/>
      <c r="C17" s="141"/>
      <c r="D17" s="136"/>
      <c r="E17" s="150"/>
      <c r="F17" s="150"/>
    </row>
    <row r="18" spans="1:24" s="408" customFormat="1" ht="17.25" customHeight="1" thickBot="1">
      <c r="A18" s="403"/>
      <c r="B18" s="404" t="s">
        <v>35</v>
      </c>
      <c r="C18" s="405"/>
      <c r="D18" s="406"/>
      <c r="E18" s="405" t="s">
        <v>6</v>
      </c>
      <c r="F18" s="407">
        <f>SUM(F5:L17)</f>
        <v>0</v>
      </c>
      <c r="U18" s="409"/>
      <c r="V18" s="409"/>
      <c r="W18" s="409"/>
      <c r="X18" s="409"/>
    </row>
    <row r="19" spans="1:24" ht="12.75" customHeight="1" thickTop="1">
      <c r="A19" s="166"/>
      <c r="B19" s="166"/>
      <c r="C19" s="166"/>
      <c r="D19" s="410"/>
      <c r="E19" s="411"/>
      <c r="F19" s="166"/>
      <c r="G19" s="150"/>
    </row>
    <row r="20" spans="1:24" ht="12.75" customHeight="1">
      <c r="A20" s="166"/>
      <c r="B20" s="166"/>
      <c r="C20" s="166"/>
      <c r="D20" s="410"/>
      <c r="E20" s="411"/>
      <c r="F20" s="166"/>
      <c r="G20" s="150"/>
    </row>
    <row r="21" spans="1:24" ht="12.75" customHeight="1">
      <c r="A21" s="166"/>
      <c r="B21" s="166"/>
      <c r="C21" s="166"/>
      <c r="D21" s="410"/>
      <c r="E21" s="411"/>
      <c r="F21" s="166"/>
      <c r="G21" s="150"/>
    </row>
    <row r="22" spans="1:24" ht="12.75" customHeight="1">
      <c r="A22" s="166"/>
      <c r="B22" s="166"/>
      <c r="C22" s="166"/>
      <c r="D22" s="410"/>
      <c r="E22" s="411"/>
      <c r="F22" s="166"/>
      <c r="G22" s="150"/>
    </row>
    <row r="23" spans="1:24" ht="12.75" customHeight="1">
      <c r="A23" s="166"/>
      <c r="B23" s="166"/>
      <c r="C23" s="166"/>
      <c r="D23" s="410"/>
      <c r="E23" s="411"/>
      <c r="F23" s="166"/>
      <c r="G23" s="150"/>
    </row>
    <row r="24" spans="1:24" ht="12.75" customHeight="1">
      <c r="A24" s="166"/>
      <c r="B24" s="166"/>
      <c r="C24" s="166"/>
      <c r="D24" s="410"/>
      <c r="E24" s="411"/>
      <c r="F24" s="166"/>
      <c r="G24" s="150"/>
    </row>
    <row r="25" spans="1:24" ht="12.75" customHeight="1">
      <c r="A25" s="166"/>
      <c r="B25" s="166"/>
      <c r="C25" s="166"/>
      <c r="D25" s="410"/>
      <c r="E25" s="411"/>
      <c r="F25" s="166"/>
      <c r="G25" s="150"/>
    </row>
    <row r="26" spans="1:24" ht="12.75" customHeight="1">
      <c r="A26" s="166"/>
      <c r="B26" s="166"/>
      <c r="C26" s="166"/>
      <c r="D26" s="410"/>
      <c r="E26" s="411"/>
      <c r="F26" s="166"/>
      <c r="G26" s="150"/>
    </row>
    <row r="27" spans="1:24" ht="12.75" customHeight="1">
      <c r="A27" s="166"/>
      <c r="B27" s="166"/>
      <c r="C27" s="166"/>
      <c r="D27" s="410"/>
      <c r="E27" s="411"/>
      <c r="F27" s="166"/>
      <c r="G27" s="150"/>
    </row>
    <row r="28" spans="1:24" ht="12.75" customHeight="1">
      <c r="A28" s="166"/>
      <c r="B28" s="166"/>
      <c r="C28" s="166"/>
      <c r="D28" s="410"/>
      <c r="E28" s="411"/>
      <c r="F28" s="166"/>
      <c r="G28" s="150"/>
    </row>
    <row r="29" spans="1:24" ht="12.75" customHeight="1">
      <c r="A29" s="166"/>
      <c r="B29" s="166"/>
      <c r="C29" s="166"/>
      <c r="D29" s="410"/>
      <c r="E29" s="411"/>
      <c r="F29" s="166"/>
      <c r="G29" s="150"/>
    </row>
    <row r="30" spans="1:24" ht="12.75" customHeight="1">
      <c r="A30" s="166"/>
      <c r="B30" s="166"/>
      <c r="C30" s="166"/>
      <c r="D30" s="410"/>
      <c r="E30" s="411"/>
      <c r="F30" s="166"/>
      <c r="G30" s="150"/>
    </row>
    <row r="31" spans="1:24" ht="12.75" customHeight="1">
      <c r="A31" s="166"/>
      <c r="B31" s="166"/>
      <c r="C31" s="166"/>
      <c r="D31" s="410"/>
      <c r="E31" s="411"/>
      <c r="F31" s="166"/>
      <c r="G31" s="150"/>
    </row>
    <row r="32" spans="1:24" ht="12.75" customHeight="1">
      <c r="A32" s="166"/>
      <c r="B32" s="166"/>
      <c r="C32" s="166"/>
      <c r="D32" s="410"/>
      <c r="E32" s="411"/>
      <c r="F32" s="166"/>
      <c r="G32" s="150"/>
    </row>
    <row r="33" spans="1:7" ht="12.75" customHeight="1">
      <c r="A33" s="166"/>
      <c r="B33" s="166"/>
      <c r="C33" s="166"/>
      <c r="D33" s="410"/>
      <c r="E33" s="411"/>
      <c r="F33" s="166"/>
      <c r="G33" s="150"/>
    </row>
    <row r="34" spans="1:7" ht="12.75" customHeight="1">
      <c r="A34" s="166"/>
      <c r="B34" s="166"/>
      <c r="C34" s="166"/>
      <c r="D34" s="410"/>
      <c r="E34" s="411"/>
      <c r="F34" s="166"/>
      <c r="G34" s="150"/>
    </row>
  </sheetData>
  <sheetProtection password="CB7D" sheet="1" objects="1" scenarios="1" selectLockedCells="1"/>
  <pageMargins left="1.1417322834645669" right="0.19685039370078741" top="0.78740157480314965" bottom="0.6692913385826772" header="0.19685039370078741" footer="0.19685039370078741"/>
  <pageSetup paperSize="9" scale="88" orientation="portrait" r:id="rId1"/>
  <headerFooter alignWithMargins="0">
    <oddHeader>&amp;C&amp;"Arial CE,Krepko"&amp;8&amp;F&amp;R&amp;"Arial CE,Krepko"&amp;8&amp;G</oddHeader>
    <oddFooter>&amp;C &amp;"Arial CE,Krepko"&amp;P&amp;"Arial CE,Običajno" &amp;8od &amp;N&amp;R&amp;"Arial CE,Krepko"&amp;8&amp;A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15</vt:i4>
      </vt:variant>
      <vt:variant>
        <vt:lpstr>Imenovani obsegi</vt:lpstr>
      </vt:variant>
      <vt:variant>
        <vt:i4>17</vt:i4>
      </vt:variant>
    </vt:vector>
  </HeadingPairs>
  <TitlesOfParts>
    <vt:vector size="32" baseType="lpstr">
      <vt:lpstr>REKAPITULACIJA</vt:lpstr>
      <vt:lpstr>PRIPRAVLJALNA_RUŠITVENA_DELA</vt:lpstr>
      <vt:lpstr>PODBETONIRANJE_BET_ZIDU</vt:lpstr>
      <vt:lpstr>ZEMELJSKA_DELA</vt:lpstr>
      <vt:lpstr>BETONSKA_DELA</vt:lpstr>
      <vt:lpstr>TESARSKA_DELA</vt:lpstr>
      <vt:lpstr>ZIDARSKA_DELA</vt:lpstr>
      <vt:lpstr>MONTAŽNI_BET_ELEMENTI</vt:lpstr>
      <vt:lpstr>KLJUČAVNIČARSKA_DELA</vt:lpstr>
      <vt:lpstr>KANALIZACIJA</vt:lpstr>
      <vt:lpstr>TLAKARSKA DELA</vt:lpstr>
      <vt:lpstr>STROJNE_INSTAL_Zemeljska dela</vt:lpstr>
      <vt:lpstr>Strojna dela</vt:lpstr>
      <vt:lpstr>Mont dela</vt:lpstr>
      <vt:lpstr>ELEKTRO_INSTALACIJE</vt:lpstr>
      <vt:lpstr>BETONSKA_DELA!Področje_tiskanja</vt:lpstr>
      <vt:lpstr>ELEKTRO_INSTALACIJE!Področje_tiskanja</vt:lpstr>
      <vt:lpstr>KANALIZACIJA!Področje_tiskanja</vt:lpstr>
      <vt:lpstr>KLJUČAVNIČARSKA_DELA!Področje_tiskanja</vt:lpstr>
      <vt:lpstr>'Mont dela'!Področje_tiskanja</vt:lpstr>
      <vt:lpstr>MONTAŽNI_BET_ELEMENTI!Področje_tiskanja</vt:lpstr>
      <vt:lpstr>PODBETONIRANJE_BET_ZIDU!Področje_tiskanja</vt:lpstr>
      <vt:lpstr>PRIPRAVLJALNA_RUŠITVENA_DELA!Področje_tiskanja</vt:lpstr>
      <vt:lpstr>REKAPITULACIJA!Področje_tiskanja</vt:lpstr>
      <vt:lpstr>'Strojna dela'!Področje_tiskanja</vt:lpstr>
      <vt:lpstr>'STROJNE_INSTAL_Zemeljska dela'!Področje_tiskanja</vt:lpstr>
      <vt:lpstr>TESARSKA_DELA!Področje_tiskanja</vt:lpstr>
      <vt:lpstr>'TLAKARSKA DELA'!Področje_tiskanja</vt:lpstr>
      <vt:lpstr>ZEMELJSKA_DELA!Področje_tiskanja</vt:lpstr>
      <vt:lpstr>ZIDARSKA_DELA!Področje_tiskanja</vt:lpstr>
      <vt:lpstr>'Strojna dela'!Tiskanje_naslovov</vt:lpstr>
      <vt:lpstr>'STROJNE_INSTAL_Zemeljska dela'!Tiskanje_naslovov</vt:lpstr>
    </vt:vector>
  </TitlesOfParts>
  <Company>taborska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Šepetavc;Bojan Drobnič</dc:creator>
  <cp:lastModifiedBy>Bojan Drobnič</cp:lastModifiedBy>
  <cp:lastPrinted>2021-10-18T11:00:05Z</cp:lastPrinted>
  <dcterms:created xsi:type="dcterms:W3CDTF">2000-10-30T12:34:07Z</dcterms:created>
  <dcterms:modified xsi:type="dcterms:W3CDTF">2021-10-18T11:08:33Z</dcterms:modified>
</cp:coreProperties>
</file>