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ate1904="1" defaultThemeVersion="166925"/>
  <mc:AlternateContent xmlns:mc="http://schemas.openxmlformats.org/markup-compatibility/2006">
    <mc:Choice Requires="x15">
      <x15ac:absPath xmlns:x15ac="http://schemas.microsoft.com/office/spreadsheetml/2010/11/ac" url="X:\JAVNI RAZPISI 2021\10 430-13-2021 Sanacija Kulturnega doma Medvode\Za objavo\"/>
    </mc:Choice>
  </mc:AlternateContent>
  <xr:revisionPtr revIDLastSave="0" documentId="13_ncr:1_{8C164119-0263-4B03-8997-593E30453874}" xr6:coauthVersionLast="47" xr6:coauthVersionMax="47" xr10:uidLastSave="{00000000-0000-0000-0000-000000000000}"/>
  <bookViews>
    <workbookView xWindow="-110" yWindow="-110" windowWidth="38620" windowHeight="21340" tabRatio="500" xr2:uid="{00000000-000D-0000-FFFF-FFFF00000000}"/>
  </bookViews>
  <sheets>
    <sheet name="REKAPITULACIJA" sheetId="4" r:id="rId1"/>
    <sheet name="ODRSKA MEHANIKA" sheetId="1" r:id="rId2"/>
    <sheet name="OZVOČENJE" sheetId="2" r:id="rId3"/>
    <sheet name="OSVETLITEV" sheetId="3" r:id="rId4"/>
  </sheets>
  <definedNames>
    <definedName name="_xlnm.Print_Area" localSheetId="1">'ODRSKA MEHANIKA'!#REF!</definedName>
  </definedNames>
  <calcPr calcId="181029"/>
  <extLst>
    <ext xmlns:loext="http://schemas.libreoffice.org/" uri="{7626C862-2A13-11E5-B345-FEFF819CDC9F}">
      <loext:extCalcPr stringRefSyntax="ExcelA1"/>
    </ext>
  </extLst>
</workbook>
</file>

<file path=xl/calcChain.xml><?xml version="1.0" encoding="utf-8"?>
<calcChain xmlns="http://schemas.openxmlformats.org/spreadsheetml/2006/main">
  <c r="F22" i="3" l="1"/>
  <c r="F20" i="3"/>
  <c r="F18" i="3"/>
  <c r="F16" i="3"/>
  <c r="F14" i="3"/>
  <c r="F12" i="3"/>
  <c r="F10" i="3"/>
  <c r="F8" i="3"/>
  <c r="F6" i="3"/>
  <c r="F4" i="3"/>
  <c r="F44" i="2"/>
  <c r="F42" i="2"/>
  <c r="F40" i="2"/>
  <c r="F38" i="2"/>
  <c r="F36" i="2"/>
  <c r="F34" i="2"/>
  <c r="F32" i="2"/>
  <c r="F30" i="2"/>
  <c r="F28" i="2"/>
  <c r="F26" i="2"/>
  <c r="F24" i="2"/>
  <c r="F22" i="2"/>
  <c r="F20" i="2"/>
  <c r="F18" i="2"/>
  <c r="F16" i="2"/>
  <c r="F14" i="2"/>
  <c r="F12" i="2"/>
  <c r="F10" i="2"/>
  <c r="F8" i="2"/>
  <c r="F6" i="2"/>
  <c r="F4" i="2"/>
  <c r="F46" i="2" l="1"/>
  <c r="G19" i="4" s="1"/>
  <c r="F25" i="3"/>
  <c r="G21" i="4" s="1"/>
  <c r="F99" i="1" l="1"/>
  <c r="F86" i="1"/>
  <c r="F83" i="1"/>
  <c r="F78" i="1"/>
  <c r="F76" i="1"/>
  <c r="F73" i="1"/>
  <c r="F68" i="1"/>
  <c r="F63" i="1"/>
  <c r="F58" i="1"/>
  <c r="F54" i="1"/>
  <c r="F49" i="1"/>
  <c r="F45" i="1"/>
  <c r="F39" i="1"/>
  <c r="F25" i="1"/>
  <c r="F20" i="1"/>
  <c r="F16" i="1"/>
  <c r="F12" i="1"/>
  <c r="F7" i="1"/>
  <c r="F4" i="1"/>
  <c r="F101" i="1" l="1"/>
  <c r="G17" i="4" l="1"/>
  <c r="G25" i="4" s="1"/>
  <c r="G26" i="4" l="1"/>
  <c r="G28" i="4" s="1"/>
</calcChain>
</file>

<file path=xl/sharedStrings.xml><?xml version="1.0" encoding="utf-8"?>
<sst xmlns="http://schemas.openxmlformats.org/spreadsheetml/2006/main" count="273" uniqueCount="180">
  <si>
    <t>e.m.</t>
  </si>
  <si>
    <t>kol.</t>
  </si>
  <si>
    <t>Cena € / e.m.</t>
  </si>
  <si>
    <t>Skupaj €</t>
  </si>
  <si>
    <t>1.</t>
  </si>
  <si>
    <t>Izračuni statičnih obremenitev odrskih konstrukcij</t>
  </si>
  <si>
    <t>Izvedba izmer in izračun statičnih obremenitev obstoječih odrskih konstrukcij (portalna mostova, galerije, nosilna konstrukcija scenskih vlakov), izdelava poročila.</t>
  </si>
  <si>
    <t>kpl</t>
  </si>
  <si>
    <t>2.</t>
  </si>
  <si>
    <t>3.</t>
  </si>
  <si>
    <t>Izdelava in vgradnja stropne nosilne konstrukcije</t>
  </si>
  <si>
    <t>Dela obsegajo izdelavo in montažo sidrane stropne nosilne konstrukcije, ki je izvedena iz 4 kosov nosilnih gred HEA160, ter 2 kosov gred HEA100, obeh dolžine 5.800 mm. Vsi profili se vijačno pritrjujejo na ustrezno kemično sidrane varjene konzole na portalno in zadnjo betonsko steno, tik pod stropom (oddaljenost cca 25 mm). Vsi profili se medsebojno ustrezno križno zavetrujejo, da ne pride do lateralnih nihanj. Kosilna konstrukcije se barva z črno ali antracit barvo.</t>
  </si>
  <si>
    <t>4.</t>
  </si>
  <si>
    <t>5.</t>
  </si>
  <si>
    <t>Izdelava in vgradnja fiksnih lučnih konzol</t>
  </si>
  <si>
    <t xml:space="preserve">Vgradi se 3 fiksne lučne konzole, ki so izvedene iz okroglih pohištvenih cevi fi48,3 x 2,9 x 6000 mm, ki so na štirih jeklenih vrveh ali verigah obešene z novih gred HEA160. Obešalni in pritrdilni elementi morajo omogočati vzdolžno nastavljanje pozicije konzole in niveliranje višine konzole najmanj +/- 1.000 mm. </t>
  </si>
  <si>
    <t>Konzole morajo imeti prigrajen inštalacijski in priključni kanal iz Alu profila 120x60x2 mm z notranjim ožičenjem in vgrajenimi vtičnicami za priklop in sicer 10x CEE17-16A/2P+PE, 1x 5-polni XLR vtičnica za DMX signal in 1x LAN RJ45. Vsi signalni priklopi morajo biti ekvivalentni Neutrik izvedbi.</t>
  </si>
  <si>
    <t>6.</t>
  </si>
  <si>
    <t>Izdelava in vgradnja fiksnih scenskih konzol</t>
  </si>
  <si>
    <t xml:space="preserve">Vgradi se 4  fiksne scenske konzole, ki so izvedene iz okroglih pohištvenih cevi fi48,3 x 2,9 x 6000 mm, ki so na štirih jeklenih vrveh ali verigah obešene z novih gred HEA160. Obešalni in pritrdilni elementi morajo omogočati vzdolžno nastavljanje pozicije konzole in niveliranje višine konzole najmanj +/- 1.000 mm. </t>
  </si>
  <si>
    <t>Konzole morajo imeti na konceh vgrajene teleskopske izvlečne podaljške z blokado iztaknjenja. Podaljšanje cevi mora biti najmanj 500 mm. Podaljški morajo biti zvezno nastavljivi in se jih mora na želenem mestu pritrditi z ročno zateznimi gumbastimi vijaki. Vijaki morajo biti varovani proti padcu z varovalno jekleno vrvico ali verižico.</t>
  </si>
  <si>
    <t>7.</t>
  </si>
  <si>
    <t>Elektromotorni pogon glavne zavese</t>
  </si>
  <si>
    <t>Dobava sistema motoriziranega pogona in vodila dvodelnega odpiranja gledališke glavne zavese.</t>
  </si>
  <si>
    <t>8.</t>
  </si>
  <si>
    <t>KOSM je kovinska industrijska razvodna omara ustreznih dimenzij in IP zaščite, in mora vsebovati:</t>
  </si>
  <si>
    <t>- Glavni močnostni vklop in pretokovno zaščito sistema</t>
  </si>
  <si>
    <t>- Varnostni sistem izklopa v sili v skladu s SIL2 in Pld nivojema</t>
  </si>
  <si>
    <t>- Izhodno pretokovno varovanje napajanja elektromotornih pogonov</t>
  </si>
  <si>
    <t>9.</t>
  </si>
  <si>
    <t>Vodilo horizont zavese</t>
  </si>
  <si>
    <t xml:space="preserve">Dobava Alu vodila dvodelne zadnje zavese. Vodilo mora imeti obešalne kljuke za obešanje na scenski vlak. </t>
  </si>
  <si>
    <t>10.</t>
  </si>
  <si>
    <t>11.</t>
  </si>
  <si>
    <t>Tekstilna oprema</t>
  </si>
  <si>
    <t>A. Harlekin</t>
  </si>
  <si>
    <t>B. Glavna zavesa</t>
  </si>
  <si>
    <t>D. Stanske zavese</t>
  </si>
  <si>
    <t>E. Sofitne zavese</t>
  </si>
  <si>
    <t>Sofitne zavese se namestijo na tri scenske nosilne cevi.</t>
  </si>
  <si>
    <t>F. Horizont zavesa</t>
  </si>
  <si>
    <t>Horizont zavesa se namesti na zadnji scenski vlak.</t>
  </si>
  <si>
    <t>12.</t>
  </si>
  <si>
    <t>Montaža kompletne opreme</t>
  </si>
  <si>
    <t>Kovinskih konstrukcij na oder</t>
  </si>
  <si>
    <t>Montažo scenske mehanike</t>
  </si>
  <si>
    <t>Priklop scenske mehanike</t>
  </si>
  <si>
    <t>Postavka poleg dela in montažnega materiala in opreme mora vključuevati postavitev in uporabo delovnega odra, dvigal in pomožne opreme ter barvanje jeklenih delov (antikorozijsko in zaključno barvanje).</t>
  </si>
  <si>
    <t>13.</t>
  </si>
  <si>
    <t>Prvi varnost pregled</t>
  </si>
  <si>
    <t>pregled konstrukcij in pogonov s strani neodvisne pooblaščene inštitucije</t>
  </si>
  <si>
    <t>Izdelava tehnične dokumentacije</t>
  </si>
  <si>
    <t>Izbrani dobavitelj mora ob prevzemu izročiti naročniku naslednjo dokumentacijo v elektronski (izvirni) obliki in tiskano:</t>
  </si>
  <si>
    <t>1. Izjava o skladnosti z zahtevanimi standardi in predpisi</t>
  </si>
  <si>
    <t>2. Izračun statičnih obremenitev nosilne konstrukcije</t>
  </si>
  <si>
    <t>3. Izračun stopnje varnosti za funkcijo »vožnja« ter za funkcijo »izklop v sili« v skladu s standardoma EN ISO 13849-1 in EN IEC 61508-5</t>
  </si>
  <si>
    <t>4. Navodilo za uporabo v slovenskem jeziku</t>
  </si>
  <si>
    <t>5. Navodilo za vzdrževanje in periodične preglede v slovenskem jeziku</t>
  </si>
  <si>
    <t xml:space="preserve">6. PID načrti odrskih konstrukcij na 2D in 3D risbah </t>
  </si>
  <si>
    <t>7. PID načrti umestitve elektromotornih pogonov in vlakov na nosilno jekleno konstrukcijo na 2D in 3D risbah</t>
  </si>
  <si>
    <t>8. Certifikati glavnih izbranih strojnih komponent</t>
  </si>
  <si>
    <t>8. PID načrti elektro povezav pogonov, napajanja lučnih vlakov, krmilnega pulta</t>
  </si>
  <si>
    <t>5. Strokovno usposabljanje uporabnika</t>
  </si>
  <si>
    <t>Vrtljivi nosilci stranskih zaves</t>
  </si>
  <si>
    <t>Dobava kovinskih nosilcev stranskih zaves. Nosilci so togo vijačni/ pritrjeni (obešeni) na novi stropni gredi HEA100 na določenih točkah.</t>
  </si>
  <si>
    <t xml:space="preserve">Nosilec je narejen iz kovinskega profila 30/30/2. Mehanizem mora biti narejen tako, da ima možnost vrtenja okoli svoje osi in nastavitev kota postavitve zavese. Cevi so na krajeh varjeno zaprte in na zgornjem robu je na obeh straneh izveden zob za preprečitev izpada zavese s prečke. Barva nosilca mora biti črna mat.
Dolžina nosilca je 120 cm. </t>
  </si>
  <si>
    <t>Stranske zavese se namestijo na pomično-vrtljive konzole.</t>
  </si>
  <si>
    <t>Št.</t>
  </si>
  <si>
    <t>Artikel</t>
  </si>
  <si>
    <t>OZVOČENJE</t>
  </si>
  <si>
    <t>Avdio digitalni mešalni sistem kot npr tip DIGICO S21 + D-Rack</t>
  </si>
  <si>
    <t>Digitalna mešalna miza s procesorskim delovanjem pri 96kHz. vsaj 2 x 10" na dotik občutljiva zaslon (multitouch), vsaj 21 na dotik občutljivih motoriziranih drsnikov. Vsaj 24 XLR 3-pin analognih mikrofonsko/linijskih vhodov in 12 analognih XLR linijskih izhodov. Vsaj 48 procesorskih vhodnih Flexi kanalov (Mono/Stereo), Vsaj 16 Flexi izhodnih busov (Mono/Stereo), stereo Master bus, vsaj 2 x stereo Solo bus, vsaj 10 x 8 matrika. vsaj 10 Control group skupin, 1 x kompresor po kanalu in busu, 1 x gate po kanalu in busu (z možnostjo preklopa na ducker ali SC kompresor). 16 x določljiv 312-pasovni grafični EQ, 8 x procesor efektov, 4 x določljiva DiGiTuBe emulacija, 4 x določljiv večpasovni kompresor. Vsaj 2 AES vhoda/izhoda, Word Clock I/O, 1 x GPI, 1x GPO. DVI izhod za priklop zunanjega monitorja. 2 reži za razširitvene kartice, 2 x Ethernet vhod za mrežno povezavo. Možnost določanja razporeda kanalov v 4 bankah po 10 kanalov. USB vhod za shranjevanje in priklic nastavitev. Vgrajen USB2 avdio I/O vmesnik za snemanje in predvajanje do 48 kanalov. Dobavljena v kompletu z 1 x DMI MADI CAT5e modul, 1 x D-rack odrska priključna enota. 32 vhodov in 8 izhodov, 1 x mesto za dodatno razširitveno kartico, 1 x  povezava CAT5. Vzorčenje pri 48 ali 96kHz. Možnost delitve signala med večimi mešalnimi mizami ali snemalnimi enotami. Dvojni napajalnik za redundanco. LED statusni prikazovalniki na sprednji plošči. 1 x 75m mrežnega vodnika.</t>
  </si>
  <si>
    <t>12" koaksialni zvočnik kot tip NEXO P12 + asimetrični vstavek</t>
  </si>
  <si>
    <t xml:space="preserve">Profesionalni koaksialni  full range zvočnik z 1 x 12" LF in 1 x 3" HF v koaksialni konfiguraciji, možnost enostavnega prekopa med aktivnim in pasivnim načinom delovanja, možnost spreminjanja usmerjenosti HF disperzije (magentni vstavki - 60°x60°, 90°x40°, asimetričen 60° - 100°x40°), 140dB peak SPL (aktivni način) in 138dB peak SPL (pasivni način), frekvenčni razpon (+6 dB) 60 Hz do 20 kHz, impedanca 8 Ohm, 4 x NL4 konektor (v vsakem ročaju in dva na zadnji strani), ohišje iz 15mm baltske vezane plošče, hitro odstranljiva sprednja mrežica (brez orodja) z notranje strani oblečena v akustično tkanino, integrirani podstavki za uporabo v monitroskem načinu, dimenzije 531 x 432 x 317mm, teža 20 kg, dobavljen v kompletu z asimetričnim vstavkom. Črne barve. </t>
  </si>
  <si>
    <t>10" koaksialni zvočnik kot tip NEXO P10</t>
  </si>
  <si>
    <t>Stropni nosilec za zvočnike - izdelava po naročilu</t>
  </si>
  <si>
    <t xml:space="preserve">Nosilec za obešanje zvočnikov iz stropa, vključno s prečnim nosilcem za pritrditev na tramove in nosilecem za zvočnik, ki omogoča horizontalno in vertikalno vrtenje zvočnika. </t>
  </si>
  <si>
    <t>4 kanalni ojačevalnik kot tip NEXO NXAMP4x2</t>
  </si>
  <si>
    <t>4 kanalni ojačevalnik kot tip NEXO DTDamp 4x0.7</t>
  </si>
  <si>
    <t xml:space="preserve">Profesionalni 19" 4 kanalni ojačevalnik višje kvalitete, moči 2 x 1400W bridge 8 Ohm, 4 x balansiran 3 polni XLR vhod, 4 x SpeakOn izhod za priklop zvočnikov, link stikalo za primer uporabe v "bridge načinu", IEC14 napajalni priključek, stikalo za vklop in izklop na sprednji strani, 4 x potenciometer za nastavitev glasnosti vsakega kanala ločeno (na sprednji strani), 4 LED prikazovalniki za vsak kanal ločeno (s prikazom prisotnosti signala, -18dB, -6dB, Peak), vgrajena zaščita za preobremenitev in pregrevanje. Poraba v načinu pripravljenosti maksimalno 65W. CE in EMC skladen (EN55103-1 / EN55103-2).  </t>
  </si>
  <si>
    <t>Krmilnik za ozvočenje z DANTE kot tip NEXO DT-TN</t>
  </si>
  <si>
    <t xml:space="preserve">19" krmilnik za ozvočenje, ki omogoča digitalno procesiranje signala in zaščito zvočnikov, 48/96 KHz, 64 bitno interno proceciranje, latenca manj kot 1 ms,  vgrajen OLED zaslon za prikaz nastavitve, 2 x signalni vhod (terminal block), 3 x signalni izhod (terminal block), 1 x AES/EBU priključek (stereo), dante povezava (2ch) - vgrajen RJ45 priključek, USB priključek (krmiljenje in stereo vhod), nastavitev možna samo preko krmilnega priključka (zaščita pred nepooblaščenim dostopom), prikaz prisotnosti vhodnega in izhodnega signala za vsak kanal ločeno (na sprednji strani krmilnika), dinamični razpon vsaj 112dB (distorzija pod 0.001%). </t>
  </si>
  <si>
    <t>Žični mikrofon kot tip SHURE BETA 58A</t>
  </si>
  <si>
    <t>Žični mikrofon kot tip SHURE SM57</t>
  </si>
  <si>
    <t>Viseči mikrofon kot tip AUDIO TECHNICA PRO45</t>
  </si>
  <si>
    <t>Profesionalni mikrofon za obešanje, namenjen za gledališko uporabo, frekvenčni razpon od 70 do 16000 Hz, kardioidni, 134 dB SPL maks., phantom napajanje.</t>
  </si>
  <si>
    <t xml:space="preserve">Rack omara 19" višine 18U kot tip CAYMON </t>
  </si>
  <si>
    <t>Speakon konektorji kot tip NEUTRIK</t>
  </si>
  <si>
    <t xml:space="preserve">Profesionalni zvočniški konektor, 4 polni, boljše kvalitete. </t>
  </si>
  <si>
    <t>Monitor za balkon kot tip KRK Rokit RP8 G4</t>
  </si>
  <si>
    <t xml:space="preserve">Aktivni zvočniški monitor v sestavi 8" LF, 1" HF, biamp, vgrajen ojačevalnik razreda D, frekvečni razpon 36 - 40000Hz, Max. SPL 111 dB SPL, XLR vhod, vgrajene EQ prednastavitve. </t>
  </si>
  <si>
    <t>Mikrofonski kabel 3m</t>
  </si>
  <si>
    <t xml:space="preserve">Visokokakovostni profesionalni mikrofonski kabel izdelan iz vodnika kot tip PROCAB  PMX222 s 3P Neutrik konektorji črne barve, dolžine 3m. </t>
  </si>
  <si>
    <t>Mikrofonski kabel 10m</t>
  </si>
  <si>
    <t xml:space="preserve">Visokokakovostni profesionalni mikrofonski kabel izdelan iz vodnika kot tip PROCAB  PMX222 s 3P Neutrik konektorji črne barve, dolžine 10m. </t>
  </si>
  <si>
    <t>19" Razdelilec kot tip CAYMON PSR109</t>
  </si>
  <si>
    <t>XLR konektor 3 polni moški - kot tip NEUTRIK</t>
  </si>
  <si>
    <t>XLR konektor 3 polni ženski - kot tip NEUTRIK</t>
  </si>
  <si>
    <t xml:space="preserve">Drobni potrošni material </t>
  </si>
  <si>
    <t xml:space="preserve">Drobrni potrošni material: morebitni krajši priključni signalni in napajalni kabli, konektorji ipd. </t>
  </si>
  <si>
    <t>Montaža</t>
  </si>
  <si>
    <t>Skupaj ozvočenje - brez DDV:</t>
  </si>
  <si>
    <t>SCENSKA OSVETLITEV</t>
  </si>
  <si>
    <t>DMX delilnik kot tip Luminex LumiSplit 2.10</t>
  </si>
  <si>
    <t xml:space="preserve">DMX/RDM delilnik z 2 x DMX 5P vhodom in 10 x DMX 5P izhodom, možnostjo izbire vhoda za vsak izhod, RMD filtriranjem za vsak vhod, RDM filtriranjem za vsak izhod, možnostjo nadgradnje programske opreme preko RDM protokola, popolna galvanska in optična izolacija na vsakem izhodu, RGB indikacijske LED za prikaz prisotnosti signala, HTP/LTP način združevanja, način redundančnega delovanja, možnost izbire uporabniško prednastavljenih profilov, v 19" ohišju, črne barve. Montirano v rack omaro dimerskega sistema. </t>
  </si>
  <si>
    <t>24 portno mrežno stikalo kot tip CISCO SG350-20</t>
  </si>
  <si>
    <t>Prespojno polje CAT6 U/FTP</t>
  </si>
  <si>
    <t>Mrežno prespojno polje 24 portno, CAT6 U/FTP, primerno za 10 GBaseT</t>
  </si>
  <si>
    <t>DMX in mrežno priključno polje</t>
  </si>
  <si>
    <t xml:space="preserve">Nadometno/podometno DMX priključno polje z 1 x NEUTRIK 5P XLR in 1 x NEUTRIK EtherCON konektorji vse črne barve. </t>
  </si>
  <si>
    <t>DMX konektor 5P M kot tip NEUTRIK</t>
  </si>
  <si>
    <t xml:space="preserve">Profesionalni kabelski XLR 5 polni konektor, ženski, črn, višje kvalitete s pozlačenimi kontakti. </t>
  </si>
  <si>
    <t>DMX konektor 5P Ž kot tip NEUTRIK</t>
  </si>
  <si>
    <t>DMX vgradni konektor 5P M kot tip NEUTRIK</t>
  </si>
  <si>
    <t xml:space="preserve">Profesionalni, vgradni XLR 5 polni konektor, moški, črn, višje kvalitete s pozlačenimi kontakti. </t>
  </si>
  <si>
    <t>Mrežni konektor ETHERCON kot tip NEUTRIK</t>
  </si>
  <si>
    <t xml:space="preserve">Dostava in montaža opreme na predhodno pripravljeno in označeno napeljavo.  Montaža ne vsebuje električnih del. Vključuje polaganje signalnih kablov po predpripravljenih vodilih po specifikaciji dobavitelja. Vključuje označevanje vseh signalnih priklopov, zagon in umerjanje celotnega sistema in testiranje vseh komponent. Vključuje pripravo navodil za uporabo sistema v slovenskem jeziku in izobraževanje uporabnika za delo s sistemom. Izobraževanje za lučni krmilnik mora izvesti s strani proizvajalca pooblaščen trener v slovenskem jeziku. Vključuje morebitne DMX priključne vodnike za svetil in konektorje za priklop DMX delilnika. </t>
  </si>
  <si>
    <t>ODRSKA MEHANIKA</t>
  </si>
  <si>
    <t>Projekcijsko platno</t>
  </si>
  <si>
    <t>14.</t>
  </si>
  <si>
    <t>Elektromotorno scensko dvigalo</t>
  </si>
  <si>
    <t>Dobava verižnega dvigala z enojno verigo. 
Nosilnost: 250 kg. D8 Plus motor v skladu z EN 14492, DIN 56950 in IGVW SQP2
Hitrost dviga: 4m/min
Število obešalnih elementov: 1x obešalna kljuka in 1x bremensko uho skladno DIN 15401 - 360° vrtenje.
Moč motorja: min. 0,25 kW -max. 0,3kW
 Obdobje uporabe min. 1600 h (DIN EN 14492 A5, ISO M5).</t>
  </si>
  <si>
    <t>Zavorni sistem: dve neodvisni DC zavori
Preobremenitvena zaščita z varnostno sklopko
Dolžina verige: 10 m 
Vgrajena končna stikala skladna s BGV C1 - LL/HH  
Električni priklop: preko CEE 16A, 4 polnega, trifaznega vtikača.
Dvigala kot npr: GIS LPM250 D8+, ali enakovredno  mm.</t>
  </si>
  <si>
    <t>Vodilo se namesti na sidrane stenske nosilce  250 mm pred portalno steno, 5.400 mm nad odrom v celotni širini portalne stene (9.700 mm). Sredinsko prekrivanje zavese mora biti 0,6m. Hitrost odpiranja zavese je regulirana od 0 do 0,6 m/s. Pogon mora biti opremljen z dvojnimi končni stikali, za predustavljanje in ustavljanje, tako pri odpiranju kot zapiranju zavese.</t>
  </si>
  <si>
    <t>Krmiljenje zavese se izvaja preko krmilne omarice glavne zavese in daljinsko (npr. Iz produkcijske kabine- žična veza). Dve omarice opremljen z gumbi za "Zapiranje", "Ustavitev", "Odpiranje" in "Zasilno ustavitev"
Dolžina vodila:  9 m
Kot npr. BUTEC STUDIO, ali enakovredno</t>
  </si>
  <si>
    <t>Krmilna omara nora biti opremljena z vsemi ustreznimi in predpisanimi napajalnimi, signalnimi, zaščitnimi in varnostnimi elementi in mora poleg vseh ustreznih evropskih direktiv (2004/108/EC, 2006/95/EC, 2006/42/EC), v celoti zadostovati uveljavljenim predpisom za odrsko tehniko, kot so DIN EN 61508 (SIL2).</t>
  </si>
  <si>
    <t>Krmilni kontroler</t>
  </si>
  <si>
    <t>Krmilni kontroler je nameščen na krmilni omari in mora vsebovati obvezne krmilne elemente: vklopno stikalo na ključ, gobasto stikalo za izklop v sili ter samodejno povratno tipko za vožnjo. Celotno upravljanje s pogoni se izvaja preko tripoložajnih stikal z nedvoumno svetlobno indikacijo izbora in smeri vožnje dvigala.</t>
  </si>
  <si>
    <t>Krmilni kontroler mora biti blago modro osvetljen z gornje strani pmarice za upravljanje v temnejših pogojih dela, kot je to na gledališkem odru.</t>
  </si>
  <si>
    <t>Vgrajen mora biti dvokrožni, nadzorovani izklop v sili preko gobaste tipke, ki v primeru nepredvidenih situacij nemudoma prekine vse funkcije, ki omogočajo delovanje pogonov.</t>
  </si>
  <si>
    <t>Krmilje mora biti 19" ugradnja.</t>
  </si>
  <si>
    <t>Material: poliester (Trevira CS)
Širina materiala: 140 cm
Spec. teža: min. 620 g/m2
Barva: po izboru na osnovi dostavljenih vzorcev proizvajalca 
Ognjeodporno: DIN 4102 B1 in imeti test aksutične lastnosti ISO 11654 αw = min. 0,75(H) (f(Hz) 500Hz, 1000Hz i 4000Hz- as=min. 0,90)</t>
  </si>
  <si>
    <t>Končna velikost in obdelava materiala:
Tip: Enodelna zavesa
Širina: 9,70m
Višina: 0,5m
Nabor: 80% - fiksno všite gube
Obdelava: 
Vertikalni sestavni šivi
Zgornji rob: ojačitveni trak 5 cm z všitim ježek trakom
Stranski rob: Stranice ozko zarobljene
Spodnji rob: višine 10 cm z obtežitveno vrvico 200 g/tm
V ceno vključiti elemente za hitro vpenjanje zavese na konstrukcijsko cev s pomočjo vzmetnega zaskoka. Kot npr:  VELOURS ZEUS CS , ali enakovredno</t>
  </si>
  <si>
    <t>Material: poliester (Trevira CS)
Širina materiala: 140 cm
Spec. teža: min. 620 g/m2
Barva: po izboru na osnovi dostavljenih vzorcev proizvajalca 
Ognjeodporno: DIN 4102 B1, Ttest aksutične lastnosti ISO 11654 αw = min. 0,75(H) (f(Hz) 500Hz, 1000Hz i 4000Hz- as=min. 0,90)</t>
  </si>
  <si>
    <t>Končna velikost in obdelava materiala:
Tip: Dvodelna zavesa
Širina: 2 kosa - 4,90m + 0,60m aplavzni rob
Višina: 5,2 m
Nabor: 80% 
Obdelava: 
Vertikalni sestavni šivi
Zgornji rob: ojačitveni trak 5 cm z vgrajenimi kovinskimi očesci vsakih 20 cm 
Stranski rob: Stranice ozko zarobljene
Spodnji rob: višine 10 cm z obtežitveno vrvico 200 g/tm
Na zadnjih gubah so na ustreznih mestih všiti obroči za vodenje vrvi za wagnerijansko odpiranje zavese.  Kot npr:  VELOURS ZEUS CS , ali enakovredno</t>
  </si>
  <si>
    <t>Material: 88% CO + 12% MD
Širina materiala: 140 cm
Spec. teža: min. 359 g/m2
Barva: črna 
Ognjeodporno: DIN 4102 B1, Test aksutične lastnosti ISO 11654 αw =min. 0,75(H) (f(Hz) 630Hz i 4000Hz- as=min. 0,80)</t>
  </si>
  <si>
    <t>Končna velikost in obdelava materiala:
Tip: enodelna zavesa
Širina: 1,20 m
Višina: 6 m
Nabor: 0% 
Obdelava: 
Vertikalni sestavni šivi
Zgornji rob: ojačitveni trak 5 cm z vgrajenimi kovinskimi očesci vsakih 20 cm 
Stranski rob: Stranice ozko zarobljene
Spodnji rob: višine 10 cm z obtežitveno vrvico 200 g/tm. Kot npr:  VELOURS PUCCINI, ali enakovredno</t>
  </si>
  <si>
    <t>Končna velikost in obdelava materiala:
Tip: Enodelna zavesa
Širina: 6 m
Višina: 1,60m
Nabor: 0% 
Obdelava: 
Vertikalni sestavni šivi
Zgornji rob: ojačitveni trak 5 cm z vgrajenimi kovinskimi očesci vsakih 20 cm 
Stranski rob: Stranice ozko zarobljene
Spodnji rob: višine 10 cm z obtežitveno vrvico 200 g/tm .Kot npr:  VELOURS PUCCINI, ali enakovredno</t>
  </si>
  <si>
    <t>Končna velikost in obdelava materiala:
Tip: dvodelna zavesa
Širina: 2 kosa - 7,20m
Višina: 5 m
Nabor: 0% 
Obdelava: 
Vertikalni sestavni šivi
Zgornji rob: ojačitveni trak 5 cm z vgrajenimi kovinskimi očesci vsakih 20 cm 
Stranski rob: Stranice ozko zarobljene
Spodnji rob: višine 10 cm z obtežitveno vrvico 200 g/tm. Kot npr:  VELOURS PUCCINI, ali enakovredno</t>
  </si>
  <si>
    <t xml:space="preserve">Dobava in montaža motoriziranega rolo  projekcijskega PVC platna z ohišjem za filmsko projekcijo s sprednje strani. Platno mora biti DIGITALNO perforirano, mat bele barve, gain 1.0. Širina platna 7m in višiva 6m. Daljinski brezžični upravljalec. Platno mora biti negorljivo, skladno s standardom EN13501-1 C-s3. Ustrezati mora standardom o negorljivosti.
Platno se namesti pred portalom in se fiksira z ustreznimi konzolami glede na situacijo na mestu. Vključno z vsemi pritrdilnimi elementi. 
</t>
  </si>
  <si>
    <t>Demontaža obstoječe lučne konstrukcije</t>
  </si>
  <si>
    <t>Demontaža obstoječe lučne konstrukcije  - trasov</t>
  </si>
  <si>
    <t>15" nizkotonski zvočnik kot tip NEXO L15</t>
  </si>
  <si>
    <t>kos</t>
  </si>
  <si>
    <r>
      <t xml:space="preserve">Dostava in montaža opreme na predhodno pripravljeno in označeno napeljavo.  Montaža ne vsebuje električnih del. Vključuje polaganje signalnih kablov po predpripravljenih vodilih po specifikaciji dobavitelja. Vključuje označevanje vseh signalnih priklopov, zagon in umerjanje celotnega sistema in testiranje vseh komponent </t>
    </r>
    <r>
      <rPr>
        <b/>
        <sz val="10"/>
        <color theme="1"/>
        <rFont val="Arial"/>
        <family val="2"/>
        <charset val="238"/>
      </rPr>
      <t>ter meritev in kalibracija sistema glede na prostorske specifike.</t>
    </r>
    <r>
      <rPr>
        <sz val="10"/>
        <rFont val="Arial"/>
        <family val="2"/>
        <charset val="238"/>
      </rPr>
      <t xml:space="preserve"> Vključuje pripravo navodil za uporabo sistema v slovenskem jeziku in izobraževanje uporabnika za delo s sistemom. </t>
    </r>
    <r>
      <rPr>
        <b/>
        <sz val="10"/>
        <color theme="1"/>
        <rFont val="Arial"/>
        <family val="2"/>
        <charset val="238"/>
      </rPr>
      <t xml:space="preserve">Izobraževanje za digitalni avdio mešalni pult mora izvesti s strani proizvajalca pooblaščen trener v slovenskem jeziku. </t>
    </r>
  </si>
  <si>
    <t>KULTURNI DOM MEDVODE – OSVETLITEV</t>
  </si>
  <si>
    <t>KULTURNI DOM MEDVODE – OZVOČENJE</t>
  </si>
  <si>
    <t>Dobava in vgradnja krmilne omare vlakov in glavne zavese (KOSM)</t>
  </si>
  <si>
    <t>Lokacija KOSM je na zidu na ergonomski višini, ter er na takem mestu, da ima operater dober pregled nad pomikanjem dvigala med vožnjo.</t>
  </si>
  <si>
    <t>Nosilnost vodila mora biti min. 100 kg razporejene nosilnosti na tekoči meter ob predpostavki, da je vodilo obešeno na 150 cm medsebojno oddaljenih kljukah. Nosilni koleščki morajo biti kroglično uležajeni, nosilec na katerega se zavese obešajo pa imeti možnost 360° rotacije za lepše zlaganje in padec zavese. Nosilnost posameznega koleščka mora biti min.20 kg, nosilnost glavnega koleška pa 80 kg. Koleščki so razporejeni vsakih 20 cm. Nameščeni morajo biti vsi elementi za varno in kvalitetno obešanje zavese.
Vodilo mora biti dimeznije: min. 65 mm širine in min. 61 mm višine.
Dolžina vodila: 7,20m</t>
  </si>
  <si>
    <t>Sredinsko prekrivanje zadnje zavese je 0,25 m.</t>
  </si>
  <si>
    <t>Vklop sistema se vrši s stikalom na ključavnico, kar dovoljuje uporabo sistema le pooblaščenim osebam.</t>
  </si>
  <si>
    <t>Odpiranje/zapiranje zadnje zavese v celoti ročno.</t>
  </si>
  <si>
    <t>Skupaj odrska mehanika - brez DDV:</t>
  </si>
  <si>
    <t>Skupaj osvetlitev - brez DDV:</t>
  </si>
  <si>
    <t>15.</t>
  </si>
  <si>
    <t>16.</t>
  </si>
  <si>
    <t>17.</t>
  </si>
  <si>
    <t>18.</t>
  </si>
  <si>
    <t>19.</t>
  </si>
  <si>
    <t>20.</t>
  </si>
  <si>
    <t>21.</t>
  </si>
  <si>
    <t>REKAPITULACIJA ODRSKA MEHANIKA, OZVOČENJE IN OSVETLITEV:</t>
  </si>
  <si>
    <t>DDV 22%</t>
  </si>
  <si>
    <t>KULTURNI DOM MEDVODE - SCENSKA TEHNIKA</t>
  </si>
  <si>
    <t>SKUPAJ EUR- BREZ DDV</t>
  </si>
  <si>
    <t xml:space="preserve">SKUPAJ EUR - Z DDV </t>
  </si>
  <si>
    <t xml:space="preserve">Managirano mrežno stikalo z vsaj 20 porti
Brez vgrajenih ventilatorjev
Kapaciteta 56 Gbps
Vsaj 2 x SFP 
Poraba 20W
Napajanje 100-240V (avtomatsko preklapljanje)
Buffer 12MB
Spomin (flash) 256MB
RAM 512 MB
Kapaciteta (aktivni VLAN) 4096
Dimenzije 440 x 44 x 20,2 mm
</t>
  </si>
  <si>
    <t>Profesionalni CAT6 mrežni konektor črne barve, višje kvalitete.</t>
  </si>
  <si>
    <t xml:space="preserve">Profesionalni koaksialni  full range zvočnik z 1 x 10" LF in 1 x 1.7" HF v koaksialni konfiguraciji, možnost enostavnega prekopa med aktivnim in pasivnim načinom delovanja, možnost spreminjanja usmerjenosti HF disperzije - 100° x 100°, 110° x 60°, 110° x 60°, 136dB peak SPL, frekvenčni razpon (+ 6 dB) 63 Hz do 20 kHz, impedanca 8 Ohm, 4 x NL4 konektor (v vsakem ročaju in dva na zadnji strani), ohišje iz 15mm baltske vezane plošče, hitro odstranljiva sprednja mrežica (brez orodja) z notranje strani oblečena v akustično tkanino, integrirani podstavki za uporabo v monitroskem načinu, dimenzije 497x384x274 mm. Črne barve. </t>
  </si>
  <si>
    <t>Profesionalni 15" nizkotonski zvočnik, z visokozmogljivim "long excursion" neodymium zvočnikom, 139dB peak SPL, frekvenčni razpon (+6 dB) 40 Hz do 120 Hz, impedanca 4 Ohm, ohišje iz 15mm baltske vezane plošče, kovinska zaščitna mrežica na sprednji strani, 2 x NL4 konektor na zadnji strani, 6 x ročka za prenašanja, dimenzije ne presegajo 450 x 560 x 670 mm. Črne barve.</t>
  </si>
  <si>
    <t xml:space="preserve">Profesionalni digitalni 4 kanalni ojačevalnik razreda D, moči 4 x 2500W (2 Ohm), 4 x 1900W (4 Ohm), 4 x 1200W (8Ohm), vgrajen 3 x večjedrni 64 bitni DSP procesor, 32 bitni AD in DA konverterji (96Khz), na dotik občutljiv barvni zaslon za nastavitev parametrov, 1 x DB9 priključek, 1 x DB25 priključek (za vtične kartice), 4 x balansiran XLR 3P vhod, 4 x Neutrik Speakon NL4 priključki, vgrajen 4 band parametrični EQ, vgrajene prednastavitve za celoten proizvodni program zvočnikov proizvajalca, možnost upravljanja ojačevalnika preko vgrajene mrežne povezave, 19" ohišje globine 502mm in višine 2 enoti, univerzalni napajalni 100-240V, CE certificiran. Možnost namestitve DANTE  kartice. </t>
  </si>
  <si>
    <t>Dinamični vokalni mikrofon, superkardioidna usmerjenost, frekvenčni razpon 50Hz-16kHz. Dimenzije: 160 x 50mm. Priložena torbica za shranjevanje, nastavek za mikrofonsko stojalo, reducirni navoj.</t>
  </si>
  <si>
    <t>Dinamični inštrumentalni mikrofon, kardioidna usmerjenost, frekvenčni razpon 40Hz - 15kHz, nazivna upornost 150 Ohm, priložena torbica in nastavek za mikrofonsko stojalo.</t>
  </si>
  <si>
    <t>Rack omarica za 19" enote, do 18 enot, talna izvedba. Vgrajena 50mm kolesca in nogice z možnostjo poravnave višine. Sprednji in zadnji 19" profili imajo možnost nastavitve globine. Zgornja stranica z ventilacijskimi režami, kvadratne luknje za vstavljanje matic. Odstranljive stranice za enostavno montažo in kabliranje, vratca s ključavnico. Steklena sprednja in zadnja stranica. Zunanje dimenzije 918 x 600 x 600mm. Barva črna (RAL 9004).</t>
  </si>
  <si>
    <t>Rack razdelilnik iz 1 x Šuko na 9 x šuko, 19" aluminijasto ohišje črne barve, vsaj 2.5m vodnika, 16A dovoljene obremenitve.</t>
  </si>
  <si>
    <t>Profesionalni kabelski konektor, XLR 3 polni, ženski, črne barve, pozlačeni kontakti, višje kvalitete.</t>
  </si>
  <si>
    <t>Profesionalni kabelski konektor, XLR 3 polni, moški, črne barve, pozlačeni kontakti, višje kvalitete.</t>
  </si>
  <si>
    <t>Veriga skladno s EN 818-7, min. 3,75x10,75mm, max. 4x12mm
Število ročajev: 2x
vreča za zlaganje verige: iz trpežnega blaga s ojačitvami
Višina dviga: 9 m.</t>
  </si>
  <si>
    <t>KULTURNI DOM MEDVODE – ODRSKA MEHANIKA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</si>
</sst>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quot; SIT&quot;_-;\-* #,##0.00&quot; SIT&quot;_-;_-* \-??&quot; SIT&quot;_-;_-@_-"/>
    <numFmt numFmtId="165" formatCode="_-* #,##0.00\ _S_I_T_-;\-* #,##0.00\ _S_I_T_-;_-* \-??\ _S_I_T_-;_-@_-"/>
    <numFmt numFmtId="166" formatCode="_-* #,##0.00\ _€_-;\-* #,##0.00\ _€_-;_-* \-??\ _€_-;_-@_-"/>
    <numFmt numFmtId="167" formatCode="#,##0.00\ [$€-1]"/>
    <numFmt numFmtId="168" formatCode="_-* #,##0.0&quot; €&quot;_-;\-* #,##0.0&quot; €&quot;_-;_-* \-??&quot; €&quot;_-;_-@_-"/>
    <numFmt numFmtId="169" formatCode="#,##0.00_ ;[Red]\-#,##0.00\ "/>
    <numFmt numFmtId="170" formatCode="#,##0.00\ &quot;€&quot;"/>
  </numFmts>
  <fonts count="11" x14ac:knownFonts="1">
    <font>
      <sz val="10"/>
      <name val="Verdana"/>
      <charset val="1"/>
    </font>
    <font>
      <sz val="10"/>
      <name val="Verdana"/>
      <family val="2"/>
      <charset val="1"/>
    </font>
    <font>
      <b/>
      <sz val="10"/>
      <name val="Arial"/>
      <family val="2"/>
      <charset val="238"/>
    </font>
    <font>
      <b/>
      <sz val="12"/>
      <name val="Arial"/>
      <family val="2"/>
      <charset val="238"/>
    </font>
    <font>
      <sz val="10"/>
      <name val="Arial"/>
      <family val="2"/>
      <charset val="238"/>
    </font>
    <font>
      <sz val="12"/>
      <name val="Arial"/>
      <family val="2"/>
      <charset val="238"/>
    </font>
    <font>
      <b/>
      <sz val="10"/>
      <color theme="1"/>
      <name val="Arial"/>
      <family val="2"/>
      <charset val="238"/>
    </font>
    <font>
      <b/>
      <u/>
      <sz val="10"/>
      <color theme="1"/>
      <name val="Arial"/>
      <family val="2"/>
      <charset val="238"/>
    </font>
    <font>
      <sz val="10"/>
      <color rgb="FF000000"/>
      <name val="Arial"/>
      <family val="2"/>
      <charset val="238"/>
    </font>
    <font>
      <b/>
      <sz val="10"/>
      <color rgb="FF000000"/>
      <name val="Arial"/>
      <family val="2"/>
      <charset val="238"/>
    </font>
    <font>
      <sz val="10"/>
      <color theme="1"/>
      <name val="Arial"/>
      <family val="2"/>
      <charset val="238"/>
    </font>
  </fonts>
  <fills count="4">
    <fill>
      <patternFill patternType="none"/>
    </fill>
    <fill>
      <patternFill patternType="gray125"/>
    </fill>
    <fill>
      <patternFill patternType="solid">
        <fgColor rgb="FFDDDDDD"/>
        <bgColor rgb="FFCCFFCC"/>
      </patternFill>
    </fill>
    <fill>
      <patternFill patternType="solid">
        <fgColor theme="2" tint="-9.9978637043366805E-2"/>
        <bgColor indexed="64"/>
      </patternFill>
    </fill>
  </fills>
  <borders count="3">
    <border>
      <left/>
      <right/>
      <top/>
      <bottom/>
      <diagonal/>
    </border>
    <border>
      <left/>
      <right/>
      <top style="thin">
        <color auto="1"/>
      </top>
      <bottom style="thin">
        <color auto="1"/>
      </bottom>
      <diagonal/>
    </border>
    <border>
      <left/>
      <right/>
      <top style="thin">
        <color indexed="64"/>
      </top>
      <bottom/>
      <diagonal/>
    </border>
  </borders>
  <cellStyleXfs count="4">
    <xf numFmtId="0" fontId="0" fillId="0" borderId="0"/>
    <xf numFmtId="164" fontId="1" fillId="0" borderId="0" applyBorder="0" applyProtection="0"/>
    <xf numFmtId="165" fontId="1" fillId="0" borderId="0" applyBorder="0" applyProtection="0"/>
    <xf numFmtId="166" fontId="1" fillId="0" borderId="0" applyBorder="0" applyProtection="0"/>
  </cellStyleXfs>
  <cellXfs count="64">
    <xf numFmtId="0" fontId="0" fillId="0" borderId="0" xfId="0"/>
    <xf numFmtId="0" fontId="2" fillId="0" borderId="0" xfId="0" applyFont="1" applyAlignment="1">
      <alignment wrapText="1"/>
    </xf>
    <xf numFmtId="0" fontId="3" fillId="2" borderId="1" xfId="0" applyFont="1" applyFill="1" applyBorder="1" applyAlignment="1">
      <alignment horizontal="center" vertical="center"/>
    </xf>
    <xf numFmtId="0" fontId="3" fillId="2" borderId="1" xfId="0" applyFont="1" applyFill="1" applyBorder="1" applyAlignment="1">
      <alignment vertical="top"/>
    </xf>
    <xf numFmtId="0" fontId="3" fillId="2" borderId="1" xfId="0" applyFont="1" applyFill="1" applyBorder="1" applyAlignment="1">
      <alignment horizontal="right" wrapText="1"/>
    </xf>
    <xf numFmtId="0" fontId="4" fillId="0" borderId="0" xfId="0" applyFont="1"/>
    <xf numFmtId="0" fontId="4" fillId="0" borderId="0" xfId="0" applyFont="1" applyAlignment="1">
      <alignment horizontal="right"/>
    </xf>
    <xf numFmtId="0" fontId="4" fillId="0" borderId="0" xfId="0" applyFont="1" applyAlignment="1">
      <alignment wrapText="1"/>
    </xf>
    <xf numFmtId="2" fontId="4" fillId="0" borderId="0" xfId="0" applyNumberFormat="1" applyFont="1" applyAlignment="1">
      <alignment wrapText="1"/>
    </xf>
    <xf numFmtId="0" fontId="6" fillId="0" borderId="0" xfId="0" applyFont="1"/>
    <xf numFmtId="167" fontId="2" fillId="2" borderId="0" xfId="3" applyNumberFormat="1" applyFont="1" applyFill="1" applyBorder="1" applyAlignment="1" applyProtection="1">
      <alignment horizontal="center" vertical="top" wrapText="1"/>
    </xf>
    <xf numFmtId="2" fontId="2" fillId="2" borderId="0" xfId="3" applyNumberFormat="1" applyFont="1" applyFill="1" applyBorder="1" applyAlignment="1" applyProtection="1">
      <alignment horizontal="center" vertical="top" wrapText="1"/>
    </xf>
    <xf numFmtId="0" fontId="7" fillId="0" borderId="0" xfId="0" applyFont="1"/>
    <xf numFmtId="0" fontId="6" fillId="0" borderId="0" xfId="0" applyFont="1" applyAlignment="1">
      <alignment vertical="top"/>
    </xf>
    <xf numFmtId="0" fontId="6" fillId="0" borderId="0" xfId="0" applyFont="1" applyAlignment="1">
      <alignment vertical="top" wrapText="1"/>
    </xf>
    <xf numFmtId="0" fontId="6" fillId="0" borderId="0" xfId="0" applyFont="1" applyAlignment="1">
      <alignment wrapText="1"/>
    </xf>
    <xf numFmtId="0" fontId="5" fillId="0" borderId="0" xfId="0" applyFont="1"/>
    <xf numFmtId="170" fontId="3" fillId="2" borderId="1" xfId="3" applyNumberFormat="1" applyFont="1" applyFill="1" applyBorder="1" applyAlignment="1" applyProtection="1">
      <alignment wrapText="1"/>
    </xf>
    <xf numFmtId="170" fontId="2" fillId="2" borderId="0" xfId="3" applyNumberFormat="1" applyFont="1" applyFill="1" applyBorder="1" applyAlignment="1" applyProtection="1">
      <alignment horizontal="center" vertical="top" wrapText="1"/>
    </xf>
    <xf numFmtId="170" fontId="4" fillId="0" borderId="0" xfId="0" applyNumberFormat="1" applyFont="1"/>
    <xf numFmtId="170" fontId="6" fillId="0" borderId="0" xfId="0" applyNumberFormat="1" applyFont="1"/>
    <xf numFmtId="170" fontId="6" fillId="0" borderId="0" xfId="0" applyNumberFormat="1" applyFont="1" applyAlignment="1">
      <alignment horizontal="right"/>
    </xf>
    <xf numFmtId="0" fontId="6" fillId="3" borderId="0" xfId="0" applyFont="1" applyFill="1"/>
    <xf numFmtId="0" fontId="4" fillId="0" borderId="0" xfId="0" applyFont="1" applyAlignment="1">
      <alignment vertical="top"/>
    </xf>
    <xf numFmtId="4" fontId="4" fillId="0" borderId="0" xfId="0" applyNumberFormat="1" applyFont="1"/>
    <xf numFmtId="0" fontId="2" fillId="0" borderId="0" xfId="0" applyFont="1" applyAlignment="1">
      <alignment horizontal="left" vertical="top" wrapText="1"/>
    </xf>
    <xf numFmtId="0" fontId="2" fillId="0" borderId="0" xfId="0" applyFont="1" applyAlignment="1">
      <alignment horizontal="right"/>
    </xf>
    <xf numFmtId="0" fontId="2" fillId="0" borderId="0" xfId="0" applyFont="1"/>
    <xf numFmtId="0" fontId="4" fillId="0" borderId="0" xfId="0" applyFont="1" applyAlignment="1">
      <alignment vertical="center" wrapText="1"/>
    </xf>
    <xf numFmtId="169" fontId="4" fillId="0" borderId="0" xfId="0" applyNumberFormat="1" applyFont="1" applyAlignment="1">
      <alignment horizontal="right" wrapText="1"/>
    </xf>
    <xf numFmtId="4" fontId="4" fillId="0" borderId="0" xfId="0" applyNumberFormat="1" applyFont="1" applyAlignment="1" applyProtection="1">
      <alignment horizontal="right" wrapText="1"/>
      <protection locked="0"/>
    </xf>
    <xf numFmtId="168" fontId="4" fillId="0" borderId="0" xfId="0" applyNumberFormat="1" applyFont="1" applyAlignment="1" applyProtection="1">
      <alignment horizontal="right" wrapText="1"/>
      <protection locked="0"/>
    </xf>
    <xf numFmtId="0" fontId="4" fillId="0" borderId="0" xfId="0" applyFont="1" applyAlignment="1">
      <alignment horizontal="left" vertical="top" wrapText="1"/>
    </xf>
    <xf numFmtId="0" fontId="4" fillId="0" borderId="0" xfId="0" applyFont="1" applyAlignment="1">
      <alignment vertical="top" wrapText="1"/>
    </xf>
    <xf numFmtId="0" fontId="2" fillId="0" borderId="0" xfId="0" applyFont="1" applyAlignment="1">
      <alignment vertical="top" wrapText="1"/>
    </xf>
    <xf numFmtId="0" fontId="4" fillId="0" borderId="0" xfId="0" applyFont="1" applyAlignment="1" applyProtection="1">
      <alignment wrapText="1"/>
      <protection locked="0"/>
    </xf>
    <xf numFmtId="0" fontId="4" fillId="0" borderId="0" xfId="0" applyFont="1" applyAlignment="1">
      <alignment horizontal="left"/>
    </xf>
    <xf numFmtId="0" fontId="4" fillId="0" borderId="0" xfId="0" applyFont="1" applyAlignment="1">
      <alignment horizontal="left" wrapText="1"/>
    </xf>
    <xf numFmtId="0" fontId="4" fillId="0" borderId="0" xfId="0" applyFont="1" applyAlignment="1" applyProtection="1">
      <alignment horizontal="left" wrapText="1"/>
      <protection locked="0"/>
    </xf>
    <xf numFmtId="0" fontId="4" fillId="0" borderId="0" xfId="0" applyFont="1" applyAlignment="1" applyProtection="1">
      <alignment vertical="top" wrapText="1"/>
      <protection locked="0"/>
    </xf>
    <xf numFmtId="0" fontId="8" fillId="0" borderId="0" xfId="0" applyFont="1" applyAlignment="1">
      <alignment vertical="top" wrapText="1"/>
    </xf>
    <xf numFmtId="0" fontId="8" fillId="0" borderId="0" xfId="0" applyFont="1" applyAlignment="1">
      <alignment vertical="center" wrapText="1"/>
    </xf>
    <xf numFmtId="0" fontId="9" fillId="0" borderId="0" xfId="0" applyFont="1" applyAlignment="1">
      <alignment vertical="center" wrapText="1"/>
    </xf>
    <xf numFmtId="0" fontId="8" fillId="0" borderId="0" xfId="0" applyFont="1" applyAlignment="1">
      <alignment horizontal="left" vertical="top" wrapText="1"/>
    </xf>
    <xf numFmtId="0" fontId="4" fillId="0" borderId="1" xfId="0" applyFont="1" applyBorder="1"/>
    <xf numFmtId="0" fontId="2" fillId="0" borderId="0" xfId="0" applyFont="1" applyAlignment="1">
      <alignment vertical="top"/>
    </xf>
    <xf numFmtId="2" fontId="4" fillId="0" borderId="0" xfId="0" applyNumberFormat="1" applyFont="1"/>
    <xf numFmtId="0" fontId="10" fillId="0" borderId="0" xfId="0" applyFont="1" applyAlignment="1">
      <alignment vertical="top"/>
    </xf>
    <xf numFmtId="0" fontId="10" fillId="0" borderId="0" xfId="0" applyFont="1" applyAlignment="1">
      <alignment horizontal="right" vertical="top"/>
    </xf>
    <xf numFmtId="170" fontId="10" fillId="0" borderId="0" xfId="0" applyNumberFormat="1" applyFont="1" applyAlignment="1">
      <alignment vertical="top"/>
    </xf>
    <xf numFmtId="0" fontId="10" fillId="0" borderId="0" xfId="0" applyFont="1"/>
    <xf numFmtId="0" fontId="10" fillId="0" borderId="0" xfId="0" applyFont="1" applyAlignment="1">
      <alignment horizontal="right"/>
    </xf>
    <xf numFmtId="170" fontId="10" fillId="0" borderId="0" xfId="0" applyNumberFormat="1" applyFont="1"/>
    <xf numFmtId="170" fontId="2" fillId="0" borderId="0" xfId="0" applyNumberFormat="1" applyFont="1"/>
    <xf numFmtId="0" fontId="3" fillId="0" borderId="0" xfId="0" applyFont="1"/>
    <xf numFmtId="170" fontId="3" fillId="0" borderId="0" xfId="0" applyNumberFormat="1" applyFont="1"/>
    <xf numFmtId="0" fontId="4" fillId="0" borderId="2" xfId="0" applyFont="1" applyBorder="1"/>
    <xf numFmtId="170" fontId="2" fillId="0" borderId="0" xfId="0" applyNumberFormat="1" applyFont="1" applyBorder="1"/>
    <xf numFmtId="0" fontId="2" fillId="0" borderId="0" xfId="0" applyFont="1" applyBorder="1" applyAlignment="1">
      <alignment horizontal="right" vertical="top"/>
    </xf>
    <xf numFmtId="0" fontId="4" fillId="0" borderId="0" xfId="0" applyFont="1" applyProtection="1">
      <protection locked="0"/>
    </xf>
    <xf numFmtId="0" fontId="4" fillId="0" borderId="0" xfId="0" applyFont="1" applyAlignment="1" applyProtection="1">
      <alignment vertical="top"/>
      <protection locked="0"/>
    </xf>
    <xf numFmtId="170" fontId="10" fillId="0" borderId="0" xfId="0" applyNumberFormat="1" applyFont="1" applyAlignment="1" applyProtection="1">
      <alignment vertical="top"/>
      <protection locked="0"/>
    </xf>
    <xf numFmtId="170" fontId="4" fillId="0" borderId="0" xfId="0" applyNumberFormat="1" applyFont="1" applyProtection="1">
      <protection locked="0"/>
    </xf>
    <xf numFmtId="170" fontId="10" fillId="0" borderId="0" xfId="0" applyNumberFormat="1" applyFont="1" applyProtection="1">
      <protection locked="0"/>
    </xf>
  </cellXfs>
  <cellStyles count="4">
    <cellStyle name="Navadno" xfId="0" builtinId="0"/>
    <cellStyle name="Valuta 15" xfId="1" xr:uid="{00000000-0005-0000-0000-000001000000}"/>
    <cellStyle name="Vejica 15" xfId="2" xr:uid="{00000000-0005-0000-0000-000002000000}"/>
    <cellStyle name="Vejica 2 7" xfId="3" xr:uid="{00000000-0005-0000-0000-000003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G28"/>
  <sheetViews>
    <sheetView tabSelected="1" workbookViewId="0">
      <selection activeCell="G41" sqref="G41"/>
    </sheetView>
  </sheetViews>
  <sheetFormatPr defaultColWidth="9" defaultRowHeight="12.5" x14ac:dyDescent="0.25"/>
  <cols>
    <col min="1" max="1" width="5.23046875" style="5" customWidth="1"/>
    <col min="2" max="4" width="9" style="5"/>
    <col min="5" max="5" width="9.84375" style="5" bestFit="1" customWidth="1"/>
    <col min="6" max="6" width="9" style="5"/>
    <col min="7" max="7" width="13.23046875" style="5" bestFit="1" customWidth="1"/>
    <col min="8" max="16384" width="9" style="5"/>
  </cols>
  <sheetData>
    <row r="4" spans="1:7" ht="15.5" x14ac:dyDescent="0.35">
      <c r="A4" s="2"/>
      <c r="B4" s="3" t="s">
        <v>164</v>
      </c>
      <c r="C4" s="3"/>
      <c r="D4" s="4"/>
      <c r="E4" s="17"/>
      <c r="F4" s="17"/>
      <c r="G4" s="17"/>
    </row>
    <row r="5" spans="1:7" x14ac:dyDescent="0.25">
      <c r="G5" s="56"/>
    </row>
    <row r="8" spans="1:7" ht="13" x14ac:dyDescent="0.3">
      <c r="A8" s="27" t="s">
        <v>162</v>
      </c>
      <c r="B8" s="27"/>
      <c r="C8" s="27"/>
      <c r="D8" s="27"/>
      <c r="E8" s="27"/>
      <c r="F8" s="27"/>
      <c r="G8" s="27"/>
    </row>
    <row r="17" spans="2:7" ht="13" x14ac:dyDescent="0.3">
      <c r="B17" s="27" t="s">
        <v>117</v>
      </c>
      <c r="G17" s="19">
        <f>'ODRSKA MEHANIKA'!F101</f>
        <v>0</v>
      </c>
    </row>
    <row r="18" spans="2:7" x14ac:dyDescent="0.25">
      <c r="G18" s="19"/>
    </row>
    <row r="19" spans="2:7" ht="13" x14ac:dyDescent="0.3">
      <c r="B19" s="27" t="s">
        <v>69</v>
      </c>
      <c r="G19" s="19">
        <f>OZVOČENJE!F46</f>
        <v>0</v>
      </c>
    </row>
    <row r="20" spans="2:7" x14ac:dyDescent="0.25">
      <c r="G20" s="19"/>
    </row>
    <row r="21" spans="2:7" ht="13" x14ac:dyDescent="0.3">
      <c r="B21" s="27" t="s">
        <v>102</v>
      </c>
      <c r="G21" s="19">
        <f>OSVETLITEV!F25</f>
        <v>0</v>
      </c>
    </row>
    <row r="22" spans="2:7" x14ac:dyDescent="0.25">
      <c r="G22" s="19"/>
    </row>
    <row r="23" spans="2:7" x14ac:dyDescent="0.25">
      <c r="G23" s="19"/>
    </row>
    <row r="24" spans="2:7" x14ac:dyDescent="0.25">
      <c r="G24" s="19"/>
    </row>
    <row r="25" spans="2:7" ht="13" x14ac:dyDescent="0.3">
      <c r="B25" s="27" t="s">
        <v>165</v>
      </c>
      <c r="G25" s="53">
        <f>SUM(G17:G21)</f>
        <v>0</v>
      </c>
    </row>
    <row r="26" spans="2:7" ht="13" x14ac:dyDescent="0.3">
      <c r="B26" s="27" t="s">
        <v>163</v>
      </c>
      <c r="G26" s="53">
        <f>G25*0.22</f>
        <v>0</v>
      </c>
    </row>
    <row r="27" spans="2:7" x14ac:dyDescent="0.25">
      <c r="G27" s="19"/>
    </row>
    <row r="28" spans="2:7" ht="15.5" x14ac:dyDescent="0.35">
      <c r="B28" s="54" t="s">
        <v>166</v>
      </c>
      <c r="C28" s="16"/>
      <c r="D28" s="16"/>
      <c r="E28" s="16"/>
      <c r="F28" s="16"/>
      <c r="G28" s="55">
        <f>G25+G26</f>
        <v>0</v>
      </c>
    </row>
  </sheetData>
  <sheetProtection algorithmName="SHA-512" hashValue="t+FJnlukDKCOMhgp9/z1pqqyApomH72XeRA/85rakCDM1825kGFQuUQNzcZn6GhORxl9d1veNzIUKJYGHJZ52A==" saltValue="L6PvVFFuSgyy1l7S6lb+Bw=="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26"/>
  <sheetViews>
    <sheetView topLeftCell="A73" zoomScaleNormal="100" workbookViewId="0">
      <selection activeCell="F101" sqref="F101"/>
    </sheetView>
  </sheetViews>
  <sheetFormatPr defaultColWidth="10.23046875" defaultRowHeight="12.5" x14ac:dyDescent="0.25"/>
  <cols>
    <col min="1" max="1" width="3.4609375" style="5" customWidth="1"/>
    <col min="2" max="2" width="42.23046875" style="5" customWidth="1"/>
    <col min="3" max="3" width="5.15234375" style="5" customWidth="1"/>
    <col min="4" max="4" width="4.61328125" style="5" customWidth="1"/>
    <col min="5" max="5" width="7.765625" style="5" customWidth="1"/>
    <col min="6" max="6" width="10.4609375" style="5" customWidth="1"/>
    <col min="7" max="16384" width="10.23046875" style="5"/>
  </cols>
  <sheetData>
    <row r="1" spans="1:6" ht="15.5" x14ac:dyDescent="0.35">
      <c r="A1" s="2"/>
      <c r="B1" s="3" t="s">
        <v>179</v>
      </c>
      <c r="C1" s="3"/>
      <c r="D1" s="4"/>
      <c r="E1" s="17"/>
      <c r="F1" s="17"/>
    </row>
    <row r="2" spans="1:6" ht="26" x14ac:dyDescent="0.3">
      <c r="A2" s="22" t="s">
        <v>67</v>
      </c>
      <c r="B2" s="22" t="s">
        <v>68</v>
      </c>
      <c r="C2" s="10" t="s">
        <v>0</v>
      </c>
      <c r="D2" s="11" t="s">
        <v>1</v>
      </c>
      <c r="E2" s="18" t="s">
        <v>2</v>
      </c>
      <c r="F2" s="18" t="s">
        <v>3</v>
      </c>
    </row>
    <row r="3" spans="1:6" ht="13" x14ac:dyDescent="0.3">
      <c r="A3" s="27" t="s">
        <v>4</v>
      </c>
      <c r="B3" s="27" t="s">
        <v>5</v>
      </c>
    </row>
    <row r="4" spans="1:6" ht="37.5" x14ac:dyDescent="0.25">
      <c r="B4" s="28" t="s">
        <v>6</v>
      </c>
      <c r="C4" s="6" t="s">
        <v>7</v>
      </c>
      <c r="D4" s="29">
        <v>1</v>
      </c>
      <c r="E4" s="30"/>
      <c r="F4" s="31">
        <f>D4*E4</f>
        <v>0</v>
      </c>
    </row>
    <row r="5" spans="1:6" x14ac:dyDescent="0.25">
      <c r="B5" s="32"/>
      <c r="E5" s="59"/>
      <c r="F5" s="31"/>
    </row>
    <row r="6" spans="1:6" ht="13" x14ac:dyDescent="0.3">
      <c r="A6" s="27" t="s">
        <v>8</v>
      </c>
      <c r="B6" s="27" t="s">
        <v>10</v>
      </c>
      <c r="E6" s="59"/>
      <c r="F6" s="31"/>
    </row>
    <row r="7" spans="1:6" ht="100" x14ac:dyDescent="0.25">
      <c r="B7" s="28" t="s">
        <v>11</v>
      </c>
      <c r="C7" s="6" t="s">
        <v>7</v>
      </c>
      <c r="D7" s="29">
        <v>1</v>
      </c>
      <c r="E7" s="30"/>
      <c r="F7" s="31">
        <f t="shared" ref="F7:F63" si="0">D7*E7</f>
        <v>0</v>
      </c>
    </row>
    <row r="8" spans="1:6" x14ac:dyDescent="0.25">
      <c r="E8" s="59"/>
      <c r="F8" s="31"/>
    </row>
    <row r="9" spans="1:6" ht="13" x14ac:dyDescent="0.3">
      <c r="A9" s="27" t="s">
        <v>9</v>
      </c>
      <c r="B9" s="1" t="s">
        <v>120</v>
      </c>
      <c r="C9" s="7"/>
      <c r="D9" s="7"/>
      <c r="E9" s="59"/>
      <c r="F9" s="31"/>
    </row>
    <row r="10" spans="1:6" ht="100" x14ac:dyDescent="0.25">
      <c r="B10" s="28" t="s">
        <v>121</v>
      </c>
      <c r="C10" s="7"/>
      <c r="D10" s="7"/>
      <c r="E10" s="59"/>
      <c r="F10" s="31"/>
    </row>
    <row r="11" spans="1:6" ht="62.5" x14ac:dyDescent="0.25">
      <c r="B11" s="28" t="s">
        <v>178</v>
      </c>
      <c r="C11" s="7"/>
      <c r="D11" s="7"/>
      <c r="E11" s="59"/>
      <c r="F11" s="31"/>
    </row>
    <row r="12" spans="1:6" ht="87.5" x14ac:dyDescent="0.25">
      <c r="B12" s="28" t="s">
        <v>122</v>
      </c>
      <c r="C12" s="6" t="s">
        <v>7</v>
      </c>
      <c r="D12" s="29">
        <v>2</v>
      </c>
      <c r="E12" s="30"/>
      <c r="F12" s="31">
        <f t="shared" si="0"/>
        <v>0</v>
      </c>
    </row>
    <row r="13" spans="1:6" x14ac:dyDescent="0.25">
      <c r="B13" s="7"/>
      <c r="C13" s="7"/>
      <c r="D13" s="7"/>
      <c r="E13" s="59"/>
      <c r="F13" s="31"/>
    </row>
    <row r="14" spans="1:6" ht="13" x14ac:dyDescent="0.3">
      <c r="A14" s="27" t="s">
        <v>12</v>
      </c>
      <c r="B14" s="27" t="s">
        <v>14</v>
      </c>
      <c r="E14" s="59"/>
      <c r="F14" s="31"/>
    </row>
    <row r="15" spans="1:6" ht="75" x14ac:dyDescent="0.25">
      <c r="B15" s="33" t="s">
        <v>15</v>
      </c>
      <c r="E15" s="59"/>
      <c r="F15" s="31"/>
    </row>
    <row r="16" spans="1:6" ht="75" x14ac:dyDescent="0.25">
      <c r="B16" s="28" t="s">
        <v>16</v>
      </c>
      <c r="C16" s="6" t="s">
        <v>7</v>
      </c>
      <c r="D16" s="29">
        <v>3</v>
      </c>
      <c r="E16" s="30"/>
      <c r="F16" s="31">
        <f t="shared" si="0"/>
        <v>0</v>
      </c>
    </row>
    <row r="17" spans="1:6" x14ac:dyDescent="0.25">
      <c r="E17" s="59"/>
      <c r="F17" s="31"/>
    </row>
    <row r="18" spans="1:6" ht="13" x14ac:dyDescent="0.3">
      <c r="A18" s="27" t="s">
        <v>13</v>
      </c>
      <c r="B18" s="27" t="s">
        <v>18</v>
      </c>
      <c r="E18" s="59"/>
      <c r="F18" s="31"/>
    </row>
    <row r="19" spans="1:6" ht="75" x14ac:dyDescent="0.25">
      <c r="B19" s="33" t="s">
        <v>19</v>
      </c>
      <c r="E19" s="59"/>
      <c r="F19" s="31"/>
    </row>
    <row r="20" spans="1:6" ht="75" x14ac:dyDescent="0.25">
      <c r="B20" s="33" t="s">
        <v>20</v>
      </c>
      <c r="C20" s="6" t="s">
        <v>7</v>
      </c>
      <c r="D20" s="29">
        <v>4</v>
      </c>
      <c r="E20" s="30"/>
      <c r="F20" s="31">
        <f t="shared" si="0"/>
        <v>0</v>
      </c>
    </row>
    <row r="21" spans="1:6" ht="13" x14ac:dyDescent="0.3">
      <c r="B21" s="27"/>
      <c r="E21" s="59"/>
      <c r="F21" s="31"/>
    </row>
    <row r="22" spans="1:6" ht="13" x14ac:dyDescent="0.3">
      <c r="A22" s="27" t="s">
        <v>17</v>
      </c>
      <c r="B22" s="34" t="s">
        <v>22</v>
      </c>
      <c r="D22" s="7"/>
      <c r="E22" s="35"/>
      <c r="F22" s="31"/>
    </row>
    <row r="23" spans="1:6" ht="25" x14ac:dyDescent="0.3">
      <c r="A23" s="27"/>
      <c r="B23" s="32" t="s">
        <v>23</v>
      </c>
      <c r="C23" s="36"/>
      <c r="D23" s="37"/>
      <c r="E23" s="38"/>
      <c r="F23" s="31"/>
    </row>
    <row r="24" spans="1:6" ht="87.5" x14ac:dyDescent="0.3">
      <c r="A24" s="27"/>
      <c r="B24" s="33" t="s">
        <v>123</v>
      </c>
      <c r="D24" s="7"/>
      <c r="E24" s="35"/>
      <c r="F24" s="31"/>
    </row>
    <row r="25" spans="1:6" ht="75" x14ac:dyDescent="0.3">
      <c r="A25" s="27"/>
      <c r="B25" s="33" t="s">
        <v>124</v>
      </c>
      <c r="C25" s="6" t="s">
        <v>7</v>
      </c>
      <c r="D25" s="29">
        <v>1</v>
      </c>
      <c r="E25" s="30"/>
      <c r="F25" s="31">
        <f t="shared" si="0"/>
        <v>0</v>
      </c>
    </row>
    <row r="26" spans="1:6" x14ac:dyDescent="0.25">
      <c r="B26" s="7"/>
      <c r="D26" s="7"/>
      <c r="E26" s="35"/>
      <c r="F26" s="31"/>
    </row>
    <row r="27" spans="1:6" ht="33" customHeight="1" x14ac:dyDescent="0.3">
      <c r="A27" s="27" t="s">
        <v>21</v>
      </c>
      <c r="B27" s="1" t="s">
        <v>147</v>
      </c>
      <c r="D27" s="7"/>
      <c r="E27" s="35"/>
      <c r="F27" s="31"/>
    </row>
    <row r="28" spans="1:6" ht="26" x14ac:dyDescent="0.25">
      <c r="B28" s="34" t="s">
        <v>25</v>
      </c>
      <c r="D28" s="7"/>
      <c r="E28" s="35"/>
      <c r="F28" s="31"/>
    </row>
    <row r="29" spans="1:6" x14ac:dyDescent="0.25">
      <c r="B29" s="28" t="s">
        <v>26</v>
      </c>
      <c r="D29" s="7"/>
      <c r="E29" s="35"/>
      <c r="F29" s="31"/>
    </row>
    <row r="30" spans="1:6" ht="25" x14ac:dyDescent="0.25">
      <c r="B30" s="28" t="s">
        <v>27</v>
      </c>
      <c r="D30" s="7"/>
      <c r="E30" s="35"/>
      <c r="F30" s="31"/>
    </row>
    <row r="31" spans="1:6" ht="27" customHeight="1" x14ac:dyDescent="0.25">
      <c r="B31" s="28" t="s">
        <v>28</v>
      </c>
      <c r="D31" s="7"/>
      <c r="E31" s="35"/>
      <c r="F31" s="31"/>
    </row>
    <row r="32" spans="1:6" ht="37.5" x14ac:dyDescent="0.25">
      <c r="B32" s="28" t="s">
        <v>148</v>
      </c>
      <c r="D32" s="7"/>
      <c r="E32" s="35"/>
      <c r="F32" s="31"/>
    </row>
    <row r="33" spans="1:6" ht="75" x14ac:dyDescent="0.25">
      <c r="B33" s="28" t="s">
        <v>125</v>
      </c>
      <c r="D33" s="7"/>
      <c r="E33" s="35"/>
      <c r="F33" s="31"/>
    </row>
    <row r="34" spans="1:6" ht="17.5" customHeight="1" x14ac:dyDescent="0.3">
      <c r="B34" s="1" t="s">
        <v>126</v>
      </c>
      <c r="D34" s="7"/>
      <c r="E34" s="35"/>
      <c r="F34" s="31"/>
    </row>
    <row r="35" spans="1:6" ht="75" x14ac:dyDescent="0.25">
      <c r="B35" s="7" t="s">
        <v>127</v>
      </c>
      <c r="D35" s="7"/>
      <c r="E35" s="35"/>
      <c r="F35" s="31"/>
    </row>
    <row r="36" spans="1:6" ht="37.5" x14ac:dyDescent="0.25">
      <c r="B36" s="33" t="s">
        <v>128</v>
      </c>
      <c r="C36" s="23"/>
      <c r="D36" s="33"/>
      <c r="E36" s="39"/>
      <c r="F36" s="31"/>
    </row>
    <row r="37" spans="1:6" ht="25" x14ac:dyDescent="0.25">
      <c r="B37" s="33" t="s">
        <v>151</v>
      </c>
      <c r="D37" s="7"/>
      <c r="E37" s="35"/>
      <c r="F37" s="31"/>
    </row>
    <row r="38" spans="1:6" ht="37.5" x14ac:dyDescent="0.25">
      <c r="B38" s="33" t="s">
        <v>129</v>
      </c>
      <c r="D38" s="7"/>
      <c r="E38" s="35"/>
      <c r="F38" s="31"/>
    </row>
    <row r="39" spans="1:6" s="36" customFormat="1" ht="19.5" customHeight="1" x14ac:dyDescent="0.25">
      <c r="A39" s="5"/>
      <c r="B39" s="33" t="s">
        <v>130</v>
      </c>
      <c r="C39" s="6" t="s">
        <v>7</v>
      </c>
      <c r="D39" s="29">
        <v>1</v>
      </c>
      <c r="E39" s="30"/>
      <c r="F39" s="31">
        <f t="shared" si="0"/>
        <v>0</v>
      </c>
    </row>
    <row r="40" spans="1:6" x14ac:dyDescent="0.25">
      <c r="B40" s="7"/>
      <c r="D40" s="7"/>
      <c r="E40" s="35"/>
      <c r="F40" s="31"/>
    </row>
    <row r="41" spans="1:6" ht="13" x14ac:dyDescent="0.3">
      <c r="A41" s="27" t="s">
        <v>24</v>
      </c>
      <c r="B41" s="25" t="s">
        <v>30</v>
      </c>
      <c r="E41" s="59"/>
      <c r="F41" s="31"/>
    </row>
    <row r="42" spans="1:6" s="23" customFormat="1" ht="25" x14ac:dyDescent="0.25">
      <c r="A42" s="5"/>
      <c r="B42" s="32" t="s">
        <v>31</v>
      </c>
      <c r="C42" s="5"/>
      <c r="D42" s="5"/>
      <c r="E42" s="59"/>
      <c r="F42" s="31"/>
    </row>
    <row r="43" spans="1:6" x14ac:dyDescent="0.25">
      <c r="B43" s="32" t="s">
        <v>150</v>
      </c>
      <c r="E43" s="59"/>
      <c r="F43" s="31"/>
    </row>
    <row r="44" spans="1:6" x14ac:dyDescent="0.25">
      <c r="B44" s="32" t="s">
        <v>152</v>
      </c>
      <c r="E44" s="59"/>
      <c r="F44" s="31"/>
    </row>
    <row r="45" spans="1:6" ht="150" x14ac:dyDescent="0.25">
      <c r="B45" s="32" t="s">
        <v>149</v>
      </c>
      <c r="C45" s="6" t="s">
        <v>7</v>
      </c>
      <c r="D45" s="29">
        <v>1</v>
      </c>
      <c r="E45" s="30"/>
      <c r="F45" s="31">
        <f t="shared" si="0"/>
        <v>0</v>
      </c>
    </row>
    <row r="46" spans="1:6" x14ac:dyDescent="0.25">
      <c r="B46" s="32"/>
      <c r="E46" s="59"/>
      <c r="F46" s="31"/>
    </row>
    <row r="47" spans="1:6" ht="13" x14ac:dyDescent="0.3">
      <c r="A47" s="27" t="s">
        <v>29</v>
      </c>
      <c r="B47" s="25" t="s">
        <v>63</v>
      </c>
      <c r="E47" s="59"/>
      <c r="F47" s="31"/>
    </row>
    <row r="48" spans="1:6" s="23" customFormat="1" ht="37.5" x14ac:dyDescent="0.25">
      <c r="A48" s="5"/>
      <c r="B48" s="32" t="s">
        <v>64</v>
      </c>
      <c r="C48" s="5"/>
      <c r="D48" s="5"/>
      <c r="E48" s="59"/>
      <c r="F48" s="31"/>
    </row>
    <row r="49" spans="1:6" ht="87.5" x14ac:dyDescent="0.25">
      <c r="B49" s="32" t="s">
        <v>65</v>
      </c>
      <c r="C49" s="6" t="s">
        <v>7</v>
      </c>
      <c r="D49" s="29">
        <v>8</v>
      </c>
      <c r="E49" s="30"/>
      <c r="F49" s="31">
        <f t="shared" si="0"/>
        <v>0</v>
      </c>
    </row>
    <row r="50" spans="1:6" x14ac:dyDescent="0.25">
      <c r="B50" s="32"/>
      <c r="E50" s="59"/>
      <c r="F50" s="31"/>
    </row>
    <row r="51" spans="1:6" ht="13" x14ac:dyDescent="0.3">
      <c r="A51" s="27" t="s">
        <v>32</v>
      </c>
      <c r="B51" s="34" t="s">
        <v>34</v>
      </c>
      <c r="E51" s="59"/>
      <c r="F51" s="31"/>
    </row>
    <row r="52" spans="1:6" ht="13" x14ac:dyDescent="0.3">
      <c r="B52" s="27" t="s">
        <v>35</v>
      </c>
      <c r="E52" s="59"/>
      <c r="F52" s="31"/>
    </row>
    <row r="53" spans="1:6" ht="87.5" x14ac:dyDescent="0.25">
      <c r="B53" s="40" t="s">
        <v>131</v>
      </c>
      <c r="E53" s="59"/>
      <c r="F53" s="31"/>
    </row>
    <row r="54" spans="1:6" ht="162.5" x14ac:dyDescent="0.25">
      <c r="A54" s="23"/>
      <c r="B54" s="40" t="s">
        <v>132</v>
      </c>
      <c r="C54" s="6" t="s">
        <v>7</v>
      </c>
      <c r="D54" s="29">
        <v>1</v>
      </c>
      <c r="E54" s="30"/>
      <c r="F54" s="31">
        <f t="shared" si="0"/>
        <v>0</v>
      </c>
    </row>
    <row r="55" spans="1:6" x14ac:dyDescent="0.25">
      <c r="B55" s="41"/>
      <c r="E55" s="59"/>
      <c r="F55" s="31"/>
    </row>
    <row r="56" spans="1:6" ht="13" x14ac:dyDescent="0.25">
      <c r="B56" s="42" t="s">
        <v>36</v>
      </c>
      <c r="E56" s="59"/>
      <c r="F56" s="31"/>
    </row>
    <row r="57" spans="1:6" ht="87.5" x14ac:dyDescent="0.25">
      <c r="B57" s="40" t="s">
        <v>133</v>
      </c>
      <c r="E57" s="59"/>
      <c r="F57" s="31"/>
    </row>
    <row r="58" spans="1:6" ht="175" x14ac:dyDescent="0.25">
      <c r="B58" s="40" t="s">
        <v>134</v>
      </c>
      <c r="C58" s="6" t="s">
        <v>7</v>
      </c>
      <c r="D58" s="29">
        <v>1</v>
      </c>
      <c r="E58" s="30"/>
      <c r="F58" s="31">
        <f t="shared" si="0"/>
        <v>0</v>
      </c>
    </row>
    <row r="59" spans="1:6" x14ac:dyDescent="0.25">
      <c r="E59" s="59"/>
      <c r="F59" s="31"/>
    </row>
    <row r="60" spans="1:6" ht="13" x14ac:dyDescent="0.3">
      <c r="B60" s="27" t="s">
        <v>37</v>
      </c>
      <c r="E60" s="59"/>
      <c r="F60" s="31"/>
    </row>
    <row r="61" spans="1:6" ht="33" customHeight="1" x14ac:dyDescent="0.25">
      <c r="B61" s="43" t="s">
        <v>66</v>
      </c>
      <c r="E61" s="59"/>
      <c r="F61" s="31"/>
    </row>
    <row r="62" spans="1:6" ht="87.5" x14ac:dyDescent="0.25">
      <c r="B62" s="43" t="s">
        <v>135</v>
      </c>
      <c r="E62" s="59"/>
      <c r="F62" s="31"/>
    </row>
    <row r="63" spans="1:6" ht="150" x14ac:dyDescent="0.25">
      <c r="B63" s="40" t="s">
        <v>136</v>
      </c>
      <c r="C63" s="6" t="s">
        <v>7</v>
      </c>
      <c r="D63" s="29">
        <v>8</v>
      </c>
      <c r="E63" s="30"/>
      <c r="F63" s="31">
        <f t="shared" si="0"/>
        <v>0</v>
      </c>
    </row>
    <row r="64" spans="1:6" x14ac:dyDescent="0.25">
      <c r="E64" s="59"/>
      <c r="F64" s="31"/>
    </row>
    <row r="65" spans="1:6" ht="13" x14ac:dyDescent="0.3">
      <c r="B65" s="27" t="s">
        <v>38</v>
      </c>
      <c r="E65" s="59"/>
      <c r="F65" s="31"/>
    </row>
    <row r="66" spans="1:6" x14ac:dyDescent="0.25">
      <c r="B66" s="43" t="s">
        <v>39</v>
      </c>
      <c r="E66" s="59"/>
      <c r="F66" s="31"/>
    </row>
    <row r="67" spans="1:6" ht="87.5" x14ac:dyDescent="0.25">
      <c r="B67" s="43" t="s">
        <v>135</v>
      </c>
      <c r="E67" s="59"/>
      <c r="F67" s="31"/>
    </row>
    <row r="68" spans="1:6" ht="150" x14ac:dyDescent="0.25">
      <c r="B68" s="40" t="s">
        <v>137</v>
      </c>
      <c r="C68" s="6" t="s">
        <v>7</v>
      </c>
      <c r="D68" s="29">
        <v>3</v>
      </c>
      <c r="E68" s="30"/>
      <c r="F68" s="31">
        <f t="shared" ref="F68:F99" si="1">D68*E68</f>
        <v>0</v>
      </c>
    </row>
    <row r="69" spans="1:6" x14ac:dyDescent="0.25">
      <c r="E69" s="59"/>
      <c r="F69" s="31"/>
    </row>
    <row r="70" spans="1:6" ht="13" x14ac:dyDescent="0.3">
      <c r="B70" s="27" t="s">
        <v>40</v>
      </c>
      <c r="E70" s="59"/>
      <c r="F70" s="31"/>
    </row>
    <row r="71" spans="1:6" x14ac:dyDescent="0.25">
      <c r="B71" s="43" t="s">
        <v>41</v>
      </c>
      <c r="E71" s="59"/>
      <c r="F71" s="31"/>
    </row>
    <row r="72" spans="1:6" ht="87.5" x14ac:dyDescent="0.25">
      <c r="B72" s="43" t="s">
        <v>135</v>
      </c>
      <c r="E72" s="59"/>
      <c r="F72" s="31"/>
    </row>
    <row r="73" spans="1:6" ht="150" x14ac:dyDescent="0.25">
      <c r="B73" s="40" t="s">
        <v>138</v>
      </c>
      <c r="C73" s="6" t="s">
        <v>7</v>
      </c>
      <c r="D73" s="29">
        <v>1</v>
      </c>
      <c r="E73" s="30"/>
      <c r="F73" s="31">
        <f t="shared" si="1"/>
        <v>0</v>
      </c>
    </row>
    <row r="74" spans="1:6" x14ac:dyDescent="0.25">
      <c r="B74" s="40"/>
      <c r="C74" s="6"/>
      <c r="D74" s="29"/>
      <c r="E74" s="30"/>
      <c r="F74" s="31"/>
    </row>
    <row r="75" spans="1:6" ht="13" x14ac:dyDescent="0.3">
      <c r="A75" s="27" t="s">
        <v>33</v>
      </c>
      <c r="B75" s="27" t="s">
        <v>118</v>
      </c>
      <c r="C75" s="6"/>
      <c r="D75" s="29"/>
      <c r="E75" s="30"/>
      <c r="F75" s="31"/>
    </row>
    <row r="76" spans="1:6" ht="137.5" x14ac:dyDescent="0.25">
      <c r="B76" s="40" t="s">
        <v>139</v>
      </c>
      <c r="C76" s="6" t="s">
        <v>7</v>
      </c>
      <c r="D76" s="29">
        <v>1</v>
      </c>
      <c r="E76" s="30"/>
      <c r="F76" s="31">
        <f t="shared" si="1"/>
        <v>0</v>
      </c>
    </row>
    <row r="77" spans="1:6" ht="13" x14ac:dyDescent="0.3">
      <c r="A77" s="5" t="s">
        <v>42</v>
      </c>
      <c r="B77" s="27" t="s">
        <v>140</v>
      </c>
      <c r="C77" s="6"/>
      <c r="D77" s="29"/>
      <c r="E77" s="30"/>
      <c r="F77" s="31"/>
    </row>
    <row r="78" spans="1:6" x14ac:dyDescent="0.25">
      <c r="B78" s="7" t="s">
        <v>141</v>
      </c>
      <c r="C78" s="6" t="s">
        <v>7</v>
      </c>
      <c r="D78" s="29">
        <v>1</v>
      </c>
      <c r="E78" s="30"/>
      <c r="F78" s="31">
        <f t="shared" si="1"/>
        <v>0</v>
      </c>
    </row>
    <row r="79" spans="1:6" ht="13" x14ac:dyDescent="0.3">
      <c r="A79" s="27" t="s">
        <v>42</v>
      </c>
      <c r="B79" s="27" t="s">
        <v>43</v>
      </c>
      <c r="C79" s="6"/>
      <c r="D79" s="29"/>
      <c r="E79" s="30"/>
      <c r="F79" s="31"/>
    </row>
    <row r="80" spans="1:6" x14ac:dyDescent="0.25">
      <c r="B80" s="33" t="s">
        <v>44</v>
      </c>
      <c r="C80" s="6"/>
      <c r="D80" s="29"/>
      <c r="E80" s="30"/>
      <c r="F80" s="31"/>
    </row>
    <row r="81" spans="1:6" x14ac:dyDescent="0.25">
      <c r="B81" s="33" t="s">
        <v>45</v>
      </c>
      <c r="C81" s="6"/>
      <c r="D81" s="29"/>
      <c r="E81" s="30"/>
      <c r="F81" s="31"/>
    </row>
    <row r="82" spans="1:6" x14ac:dyDescent="0.25">
      <c r="B82" s="33" t="s">
        <v>46</v>
      </c>
      <c r="C82" s="6"/>
      <c r="D82" s="29"/>
      <c r="E82" s="30"/>
      <c r="F82" s="31"/>
    </row>
    <row r="83" spans="1:6" ht="50" x14ac:dyDescent="0.25">
      <c r="B83" s="33" t="s">
        <v>47</v>
      </c>
      <c r="C83" s="6" t="s">
        <v>7</v>
      </c>
      <c r="D83" s="29">
        <v>1</v>
      </c>
      <c r="E83" s="30"/>
      <c r="F83" s="31">
        <f t="shared" si="1"/>
        <v>0</v>
      </c>
    </row>
    <row r="84" spans="1:6" x14ac:dyDescent="0.25">
      <c r="B84" s="7"/>
      <c r="C84" s="6"/>
      <c r="D84" s="29"/>
      <c r="E84" s="30"/>
      <c r="F84" s="31"/>
    </row>
    <row r="85" spans="1:6" ht="13" x14ac:dyDescent="0.3">
      <c r="A85" s="27" t="s">
        <v>48</v>
      </c>
      <c r="B85" s="27" t="s">
        <v>49</v>
      </c>
      <c r="E85" s="59"/>
      <c r="F85" s="31"/>
    </row>
    <row r="86" spans="1:6" ht="25" x14ac:dyDescent="0.25">
      <c r="B86" s="33" t="s">
        <v>50</v>
      </c>
      <c r="C86" s="6" t="s">
        <v>7</v>
      </c>
      <c r="D86" s="29">
        <v>1</v>
      </c>
      <c r="E86" s="30"/>
      <c r="F86" s="31">
        <f t="shared" si="1"/>
        <v>0</v>
      </c>
    </row>
    <row r="87" spans="1:6" x14ac:dyDescent="0.25">
      <c r="E87" s="59"/>
      <c r="F87" s="31"/>
    </row>
    <row r="88" spans="1:6" ht="13" x14ac:dyDescent="0.3">
      <c r="A88" s="27" t="s">
        <v>119</v>
      </c>
      <c r="B88" s="34" t="s">
        <v>51</v>
      </c>
      <c r="E88" s="59"/>
      <c r="F88" s="31"/>
    </row>
    <row r="89" spans="1:6" ht="37.5" x14ac:dyDescent="0.25">
      <c r="B89" s="28" t="s">
        <v>52</v>
      </c>
      <c r="E89" s="59"/>
      <c r="F89" s="31"/>
    </row>
    <row r="90" spans="1:6" x14ac:dyDescent="0.25">
      <c r="B90" s="28" t="s">
        <v>53</v>
      </c>
      <c r="C90" s="23"/>
      <c r="D90" s="23"/>
      <c r="E90" s="60"/>
      <c r="F90" s="31"/>
    </row>
    <row r="91" spans="1:6" x14ac:dyDescent="0.25">
      <c r="B91" s="28" t="s">
        <v>54</v>
      </c>
      <c r="E91" s="59"/>
      <c r="F91" s="31"/>
    </row>
    <row r="92" spans="1:6" ht="37.5" x14ac:dyDescent="0.25">
      <c r="B92" s="28" t="s">
        <v>55</v>
      </c>
      <c r="E92" s="59"/>
      <c r="F92" s="31"/>
    </row>
    <row r="93" spans="1:6" x14ac:dyDescent="0.25">
      <c r="B93" s="28" t="s">
        <v>56</v>
      </c>
      <c r="E93" s="59"/>
      <c r="F93" s="31"/>
    </row>
    <row r="94" spans="1:6" ht="25" x14ac:dyDescent="0.25">
      <c r="B94" s="28" t="s">
        <v>57</v>
      </c>
      <c r="E94" s="59"/>
      <c r="F94" s="31"/>
    </row>
    <row r="95" spans="1:6" x14ac:dyDescent="0.25">
      <c r="B95" s="28" t="s">
        <v>58</v>
      </c>
      <c r="E95" s="59"/>
      <c r="F95" s="31"/>
    </row>
    <row r="96" spans="1:6" ht="25" x14ac:dyDescent="0.25">
      <c r="B96" s="28" t="s">
        <v>59</v>
      </c>
      <c r="E96" s="59"/>
      <c r="F96" s="31"/>
    </row>
    <row r="97" spans="1:6" x14ac:dyDescent="0.25">
      <c r="B97" s="28" t="s">
        <v>60</v>
      </c>
      <c r="E97" s="59"/>
      <c r="F97" s="31"/>
    </row>
    <row r="98" spans="1:6" ht="25" x14ac:dyDescent="0.25">
      <c r="B98" s="28" t="s">
        <v>61</v>
      </c>
      <c r="E98" s="59"/>
      <c r="F98" s="31"/>
    </row>
    <row r="99" spans="1:6" x14ac:dyDescent="0.25">
      <c r="B99" s="28" t="s">
        <v>62</v>
      </c>
      <c r="C99" s="6" t="s">
        <v>7</v>
      </c>
      <c r="D99" s="29">
        <v>1</v>
      </c>
      <c r="E99" s="30"/>
      <c r="F99" s="31">
        <f t="shared" si="1"/>
        <v>0</v>
      </c>
    </row>
    <row r="101" spans="1:6" ht="13" x14ac:dyDescent="0.3">
      <c r="B101" s="58" t="s">
        <v>153</v>
      </c>
      <c r="C101" s="58"/>
      <c r="D101" s="58"/>
      <c r="E101" s="58"/>
      <c r="F101" s="57">
        <f>SUM(F4:F100)</f>
        <v>0</v>
      </c>
    </row>
    <row r="103" spans="1:6" x14ac:dyDescent="0.25">
      <c r="F103" s="24"/>
    </row>
    <row r="105" spans="1:6" ht="13" x14ac:dyDescent="0.3">
      <c r="A105" s="27"/>
    </row>
    <row r="106" spans="1:6" ht="13" x14ac:dyDescent="0.3">
      <c r="A106" s="27"/>
    </row>
    <row r="107" spans="1:6" ht="13" x14ac:dyDescent="0.3">
      <c r="A107" s="27"/>
    </row>
    <row r="108" spans="1:6" s="23" customFormat="1" x14ac:dyDescent="0.25">
      <c r="A108" s="5"/>
      <c r="B108" s="5"/>
      <c r="C108" s="5"/>
      <c r="D108" s="5"/>
      <c r="E108" s="5"/>
      <c r="F108" s="5"/>
    </row>
    <row r="111" spans="1:6" ht="13" x14ac:dyDescent="0.3">
      <c r="A111" s="27"/>
    </row>
    <row r="114" spans="1:1" ht="13" x14ac:dyDescent="0.3">
      <c r="A114" s="27"/>
    </row>
    <row r="115" spans="1:1" ht="13" x14ac:dyDescent="0.3">
      <c r="A115" s="27"/>
    </row>
    <row r="116" spans="1:1" ht="13" x14ac:dyDescent="0.25">
      <c r="A116" s="45"/>
    </row>
    <row r="117" spans="1:1" ht="13" x14ac:dyDescent="0.3">
      <c r="A117" s="27"/>
    </row>
    <row r="118" spans="1:1" ht="13" x14ac:dyDescent="0.3">
      <c r="A118" s="27"/>
    </row>
    <row r="119" spans="1:1" ht="13" x14ac:dyDescent="0.3">
      <c r="A119" s="27"/>
    </row>
    <row r="120" spans="1:1" ht="13" x14ac:dyDescent="0.3">
      <c r="A120" s="27"/>
    </row>
    <row r="121" spans="1:1" ht="13" x14ac:dyDescent="0.3">
      <c r="A121" s="27"/>
    </row>
    <row r="122" spans="1:1" ht="13" x14ac:dyDescent="0.3">
      <c r="A122" s="27"/>
    </row>
    <row r="123" spans="1:1" ht="13" x14ac:dyDescent="0.3">
      <c r="A123" s="27"/>
    </row>
    <row r="124" spans="1:1" ht="13" x14ac:dyDescent="0.3">
      <c r="A124" s="27"/>
    </row>
    <row r="126" spans="1:1" x14ac:dyDescent="0.25">
      <c r="A126" s="44"/>
    </row>
  </sheetData>
  <sheetProtection algorithmName="SHA-512" hashValue="Ydg3+y75bYTSGTfe5dsSySL8mtQ0Pqor9BzI1aTgWFptzn2bycZQX7De8PJBFM85PqV2MaaTy8UfqPmeA+j1Jg==" saltValue="ioV/W9x8jpAMpUDN6qnPiQ==" spinCount="100000" sheet="1" objects="1" scenarios="1"/>
  <mergeCells count="1">
    <mergeCell ref="B101:E101"/>
  </mergeCells>
  <pageMargins left="0.75" right="0.75" top="0.54027777777777797" bottom="0.52708333333333302" header="0.51180555555555496" footer="0.51180555555555496"/>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7"/>
  <sheetViews>
    <sheetView topLeftCell="A24" workbookViewId="0">
      <selection activeCell="F46" sqref="F46"/>
    </sheetView>
  </sheetViews>
  <sheetFormatPr defaultColWidth="9.84375" defaultRowHeight="12.5" x14ac:dyDescent="0.25"/>
  <cols>
    <col min="1" max="1" width="4.23046875" style="5" customWidth="1"/>
    <col min="2" max="2" width="48.84375" style="5" customWidth="1"/>
    <col min="3" max="3" width="4.3828125" style="5" bestFit="1" customWidth="1"/>
    <col min="4" max="4" width="3.765625" style="6" bestFit="1" customWidth="1"/>
    <col min="5" max="5" width="9.84375" style="19"/>
    <col min="6" max="6" width="12.4609375" style="19" bestFit="1" customWidth="1"/>
    <col min="7" max="16384" width="9.84375" style="5"/>
  </cols>
  <sheetData>
    <row r="1" spans="1:6" s="16" customFormat="1" ht="15.5" x14ac:dyDescent="0.35">
      <c r="A1" s="2"/>
      <c r="B1" s="3" t="s">
        <v>146</v>
      </c>
      <c r="C1" s="3"/>
      <c r="D1" s="4"/>
      <c r="E1" s="17"/>
      <c r="F1" s="17"/>
    </row>
    <row r="2" spans="1:6" s="9" customFormat="1" ht="26" x14ac:dyDescent="0.3">
      <c r="A2" s="22" t="s">
        <v>67</v>
      </c>
      <c r="B2" s="22" t="s">
        <v>68</v>
      </c>
      <c r="C2" s="10" t="s">
        <v>0</v>
      </c>
      <c r="D2" s="11" t="s">
        <v>1</v>
      </c>
      <c r="E2" s="18" t="s">
        <v>2</v>
      </c>
      <c r="F2" s="18" t="s">
        <v>3</v>
      </c>
    </row>
    <row r="3" spans="1:6" ht="13" x14ac:dyDescent="0.3">
      <c r="B3" s="12" t="s">
        <v>69</v>
      </c>
    </row>
    <row r="4" spans="1:6" s="13" customFormat="1" ht="13" x14ac:dyDescent="0.3">
      <c r="A4" s="13" t="s">
        <v>4</v>
      </c>
      <c r="B4" s="14" t="s">
        <v>70</v>
      </c>
      <c r="C4" s="47" t="s">
        <v>143</v>
      </c>
      <c r="D4" s="48">
        <v>1</v>
      </c>
      <c r="E4" s="61"/>
      <c r="F4" s="49">
        <f>E4*D4</f>
        <v>0</v>
      </c>
    </row>
    <row r="5" spans="1:6" ht="327.75" customHeight="1" x14ac:dyDescent="0.25">
      <c r="B5" s="7" t="s">
        <v>71</v>
      </c>
      <c r="E5" s="62"/>
    </row>
    <row r="6" spans="1:6" s="9" customFormat="1" ht="13" x14ac:dyDescent="0.3">
      <c r="A6" s="9" t="s">
        <v>8</v>
      </c>
      <c r="B6" s="15" t="s">
        <v>72</v>
      </c>
      <c r="C6" s="50" t="s">
        <v>143</v>
      </c>
      <c r="D6" s="51">
        <v>2</v>
      </c>
      <c r="E6" s="63"/>
      <c r="F6" s="52">
        <f>E6*D6</f>
        <v>0</v>
      </c>
    </row>
    <row r="7" spans="1:6" ht="182.25" customHeight="1" x14ac:dyDescent="0.25">
      <c r="B7" s="7" t="s">
        <v>73</v>
      </c>
      <c r="E7" s="62"/>
    </row>
    <row r="8" spans="1:6" s="9" customFormat="1" ht="24.75" customHeight="1" x14ac:dyDescent="0.3">
      <c r="A8" s="13" t="s">
        <v>9</v>
      </c>
      <c r="B8" s="9" t="s">
        <v>74</v>
      </c>
      <c r="C8" s="50" t="s">
        <v>143</v>
      </c>
      <c r="D8" s="51">
        <v>2</v>
      </c>
      <c r="E8" s="63"/>
      <c r="F8" s="52">
        <f>E8*D8</f>
        <v>0</v>
      </c>
    </row>
    <row r="9" spans="1:6" ht="156" customHeight="1" x14ac:dyDescent="0.25">
      <c r="B9" s="7" t="s">
        <v>169</v>
      </c>
      <c r="E9" s="62"/>
    </row>
    <row r="10" spans="1:6" s="9" customFormat="1" ht="13" x14ac:dyDescent="0.3">
      <c r="A10" s="9" t="s">
        <v>12</v>
      </c>
      <c r="B10" s="9" t="s">
        <v>142</v>
      </c>
      <c r="C10" s="50" t="s">
        <v>143</v>
      </c>
      <c r="D10" s="51">
        <v>2</v>
      </c>
      <c r="E10" s="63"/>
      <c r="F10" s="52">
        <f>E10*D10</f>
        <v>0</v>
      </c>
    </row>
    <row r="11" spans="1:6" ht="105.75" customHeight="1" x14ac:dyDescent="0.25">
      <c r="B11" s="7" t="s">
        <v>170</v>
      </c>
      <c r="E11" s="62"/>
    </row>
    <row r="12" spans="1:6" s="9" customFormat="1" ht="13" x14ac:dyDescent="0.3">
      <c r="A12" s="13" t="s">
        <v>13</v>
      </c>
      <c r="B12" s="9" t="s">
        <v>75</v>
      </c>
      <c r="C12" s="50" t="s">
        <v>143</v>
      </c>
      <c r="D12" s="51">
        <v>4</v>
      </c>
      <c r="E12" s="63"/>
      <c r="F12" s="52">
        <f>E12*D12</f>
        <v>0</v>
      </c>
    </row>
    <row r="13" spans="1:6" ht="53.25" customHeight="1" x14ac:dyDescent="0.25">
      <c r="B13" s="7" t="s">
        <v>76</v>
      </c>
      <c r="E13" s="62"/>
    </row>
    <row r="14" spans="1:6" s="9" customFormat="1" ht="13" x14ac:dyDescent="0.3">
      <c r="A14" s="9" t="s">
        <v>17</v>
      </c>
      <c r="B14" s="9" t="s">
        <v>77</v>
      </c>
      <c r="C14" s="50" t="s">
        <v>143</v>
      </c>
      <c r="D14" s="51">
        <v>1</v>
      </c>
      <c r="E14" s="63"/>
      <c r="F14" s="52">
        <f>E14*D14</f>
        <v>0</v>
      </c>
    </row>
    <row r="15" spans="1:6" ht="168.75" customHeight="1" x14ac:dyDescent="0.25">
      <c r="B15" s="7" t="s">
        <v>171</v>
      </c>
      <c r="E15" s="62"/>
    </row>
    <row r="16" spans="1:6" s="9" customFormat="1" ht="13" x14ac:dyDescent="0.3">
      <c r="A16" s="13" t="s">
        <v>21</v>
      </c>
      <c r="B16" s="9" t="s">
        <v>78</v>
      </c>
      <c r="C16" s="50" t="s">
        <v>143</v>
      </c>
      <c r="D16" s="51">
        <v>1</v>
      </c>
      <c r="E16" s="63"/>
      <c r="F16" s="52">
        <f>E16*D16</f>
        <v>0</v>
      </c>
    </row>
    <row r="17" spans="1:6" ht="148.5" customHeight="1" x14ac:dyDescent="0.25">
      <c r="B17" s="7" t="s">
        <v>79</v>
      </c>
      <c r="E17" s="62"/>
    </row>
    <row r="18" spans="1:6" s="9" customFormat="1" ht="13" x14ac:dyDescent="0.3">
      <c r="A18" s="9" t="s">
        <v>24</v>
      </c>
      <c r="B18" s="15" t="s">
        <v>80</v>
      </c>
      <c r="C18" s="50" t="s">
        <v>143</v>
      </c>
      <c r="D18" s="51">
        <v>1</v>
      </c>
      <c r="E18" s="63"/>
      <c r="F18" s="52">
        <f>E18*D18</f>
        <v>0</v>
      </c>
    </row>
    <row r="19" spans="1:6" ht="153.75" customHeight="1" x14ac:dyDescent="0.25">
      <c r="B19" s="7" t="s">
        <v>81</v>
      </c>
      <c r="E19" s="62"/>
    </row>
    <row r="20" spans="1:6" s="9" customFormat="1" ht="13" x14ac:dyDescent="0.3">
      <c r="A20" s="13" t="s">
        <v>29</v>
      </c>
      <c r="B20" s="9" t="s">
        <v>82</v>
      </c>
      <c r="C20" s="50" t="s">
        <v>143</v>
      </c>
      <c r="D20" s="51">
        <v>2</v>
      </c>
      <c r="E20" s="63"/>
      <c r="F20" s="52">
        <f>E20*D20</f>
        <v>0</v>
      </c>
    </row>
    <row r="21" spans="1:6" ht="66" customHeight="1" x14ac:dyDescent="0.25">
      <c r="B21" s="7" t="s">
        <v>172</v>
      </c>
      <c r="E21" s="62"/>
    </row>
    <row r="22" spans="1:6" s="9" customFormat="1" ht="13" x14ac:dyDescent="0.3">
      <c r="A22" s="9" t="s">
        <v>32</v>
      </c>
      <c r="B22" s="9" t="s">
        <v>83</v>
      </c>
      <c r="C22" s="50" t="s">
        <v>143</v>
      </c>
      <c r="D22" s="51">
        <v>2</v>
      </c>
      <c r="E22" s="63"/>
      <c r="F22" s="52">
        <f>E22*D22</f>
        <v>0</v>
      </c>
    </row>
    <row r="23" spans="1:6" ht="66.75" customHeight="1" x14ac:dyDescent="0.25">
      <c r="B23" s="7" t="s">
        <v>173</v>
      </c>
      <c r="E23" s="62"/>
    </row>
    <row r="24" spans="1:6" s="9" customFormat="1" ht="13" x14ac:dyDescent="0.3">
      <c r="A24" s="13" t="s">
        <v>33</v>
      </c>
      <c r="B24" s="9" t="s">
        <v>84</v>
      </c>
      <c r="C24" s="50" t="s">
        <v>143</v>
      </c>
      <c r="D24" s="51">
        <v>2</v>
      </c>
      <c r="E24" s="63"/>
      <c r="F24" s="52">
        <f>E24*D24</f>
        <v>0</v>
      </c>
    </row>
    <row r="25" spans="1:6" ht="46.5" customHeight="1" x14ac:dyDescent="0.25">
      <c r="B25" s="7" t="s">
        <v>85</v>
      </c>
      <c r="E25" s="62"/>
    </row>
    <row r="26" spans="1:6" s="9" customFormat="1" ht="13" x14ac:dyDescent="0.3">
      <c r="A26" s="9" t="s">
        <v>42</v>
      </c>
      <c r="B26" s="9" t="s">
        <v>86</v>
      </c>
      <c r="C26" s="50" t="s">
        <v>143</v>
      </c>
      <c r="D26" s="51">
        <v>1</v>
      </c>
      <c r="E26" s="63"/>
      <c r="F26" s="52">
        <f>E26*D26</f>
        <v>0</v>
      </c>
    </row>
    <row r="27" spans="1:6" ht="112.5" customHeight="1" x14ac:dyDescent="0.25">
      <c r="B27" s="7" t="s">
        <v>174</v>
      </c>
      <c r="E27" s="62"/>
    </row>
    <row r="28" spans="1:6" s="9" customFormat="1" ht="13" x14ac:dyDescent="0.3">
      <c r="A28" s="13" t="s">
        <v>48</v>
      </c>
      <c r="B28" s="9" t="s">
        <v>87</v>
      </c>
      <c r="C28" s="50" t="s">
        <v>143</v>
      </c>
      <c r="D28" s="51">
        <v>12</v>
      </c>
      <c r="E28" s="63"/>
      <c r="F28" s="52">
        <f>E28*D28</f>
        <v>0</v>
      </c>
    </row>
    <row r="29" spans="1:6" ht="27.75" customHeight="1" x14ac:dyDescent="0.25">
      <c r="B29" s="5" t="s">
        <v>88</v>
      </c>
      <c r="E29" s="62"/>
    </row>
    <row r="30" spans="1:6" s="9" customFormat="1" ht="13" x14ac:dyDescent="0.3">
      <c r="A30" s="9" t="s">
        <v>119</v>
      </c>
      <c r="B30" s="9" t="s">
        <v>89</v>
      </c>
      <c r="C30" s="50" t="s">
        <v>143</v>
      </c>
      <c r="D30" s="51">
        <v>2</v>
      </c>
      <c r="E30" s="63"/>
      <c r="F30" s="52">
        <f>E30*D30</f>
        <v>0</v>
      </c>
    </row>
    <row r="31" spans="1:6" ht="64.5" customHeight="1" x14ac:dyDescent="0.25">
      <c r="B31" s="8" t="s">
        <v>90</v>
      </c>
      <c r="E31" s="62"/>
    </row>
    <row r="32" spans="1:6" s="9" customFormat="1" ht="13" x14ac:dyDescent="0.3">
      <c r="A32" s="13" t="s">
        <v>155</v>
      </c>
      <c r="B32" s="9" t="s">
        <v>91</v>
      </c>
      <c r="C32" s="50" t="s">
        <v>143</v>
      </c>
      <c r="D32" s="51">
        <v>4</v>
      </c>
      <c r="E32" s="63"/>
      <c r="F32" s="52">
        <f>E32*D32</f>
        <v>0</v>
      </c>
    </row>
    <row r="33" spans="1:6" ht="44.25" customHeight="1" x14ac:dyDescent="0.25">
      <c r="B33" s="7" t="s">
        <v>92</v>
      </c>
      <c r="E33" s="62"/>
    </row>
    <row r="34" spans="1:6" s="9" customFormat="1" ht="13" x14ac:dyDescent="0.3">
      <c r="A34" s="9" t="s">
        <v>156</v>
      </c>
      <c r="B34" s="9" t="s">
        <v>93</v>
      </c>
      <c r="C34" s="50" t="s">
        <v>143</v>
      </c>
      <c r="D34" s="51">
        <v>6</v>
      </c>
      <c r="E34" s="63"/>
      <c r="F34" s="52">
        <f>E34*D34</f>
        <v>0</v>
      </c>
    </row>
    <row r="35" spans="1:6" ht="51" customHeight="1" x14ac:dyDescent="0.25">
      <c r="B35" s="7" t="s">
        <v>94</v>
      </c>
      <c r="E35" s="62"/>
    </row>
    <row r="36" spans="1:6" s="9" customFormat="1" ht="13" x14ac:dyDescent="0.3">
      <c r="A36" s="13" t="s">
        <v>157</v>
      </c>
      <c r="B36" s="9" t="s">
        <v>95</v>
      </c>
      <c r="C36" s="50" t="s">
        <v>143</v>
      </c>
      <c r="D36" s="51">
        <v>1</v>
      </c>
      <c r="E36" s="63"/>
      <c r="F36" s="52">
        <f>E36*D36</f>
        <v>0</v>
      </c>
    </row>
    <row r="37" spans="1:6" ht="48.75" customHeight="1" x14ac:dyDescent="0.25">
      <c r="B37" s="7" t="s">
        <v>175</v>
      </c>
      <c r="E37" s="62"/>
    </row>
    <row r="38" spans="1:6" s="9" customFormat="1" ht="13" x14ac:dyDescent="0.3">
      <c r="A38" s="9" t="s">
        <v>158</v>
      </c>
      <c r="B38" s="9" t="s">
        <v>96</v>
      </c>
      <c r="C38" s="50" t="s">
        <v>143</v>
      </c>
      <c r="D38" s="51">
        <v>8</v>
      </c>
      <c r="E38" s="63"/>
      <c r="F38" s="52">
        <f>E38*D38</f>
        <v>0</v>
      </c>
    </row>
    <row r="39" spans="1:6" ht="39.75" customHeight="1" x14ac:dyDescent="0.25">
      <c r="B39" s="7" t="s">
        <v>177</v>
      </c>
      <c r="E39" s="62"/>
    </row>
    <row r="40" spans="1:6" s="9" customFormat="1" ht="13" x14ac:dyDescent="0.3">
      <c r="A40" s="13" t="s">
        <v>159</v>
      </c>
      <c r="B40" s="9" t="s">
        <v>97</v>
      </c>
      <c r="C40" s="50" t="s">
        <v>143</v>
      </c>
      <c r="D40" s="51">
        <v>8</v>
      </c>
      <c r="E40" s="63"/>
      <c r="F40" s="52">
        <f>E40*D40</f>
        <v>0</v>
      </c>
    </row>
    <row r="41" spans="1:6" ht="37.5" customHeight="1" x14ac:dyDescent="0.25">
      <c r="B41" s="7" t="s">
        <v>176</v>
      </c>
      <c r="E41" s="62"/>
    </row>
    <row r="42" spans="1:6" s="9" customFormat="1" ht="13" x14ac:dyDescent="0.3">
      <c r="A42" s="9" t="s">
        <v>160</v>
      </c>
      <c r="B42" s="9" t="s">
        <v>98</v>
      </c>
      <c r="C42" s="50" t="s">
        <v>7</v>
      </c>
      <c r="D42" s="51">
        <v>1</v>
      </c>
      <c r="E42" s="63"/>
      <c r="F42" s="52">
        <f>E42*D42</f>
        <v>0</v>
      </c>
    </row>
    <row r="43" spans="1:6" ht="36.75" customHeight="1" x14ac:dyDescent="0.25">
      <c r="B43" s="7" t="s">
        <v>99</v>
      </c>
      <c r="E43" s="62"/>
    </row>
    <row r="44" spans="1:6" s="9" customFormat="1" ht="13" x14ac:dyDescent="0.3">
      <c r="A44" s="13" t="s">
        <v>161</v>
      </c>
      <c r="B44" s="9" t="s">
        <v>100</v>
      </c>
      <c r="C44" s="50" t="s">
        <v>7</v>
      </c>
      <c r="D44" s="51">
        <v>1</v>
      </c>
      <c r="E44" s="63"/>
      <c r="F44" s="52">
        <f>E44*D44</f>
        <v>0</v>
      </c>
    </row>
    <row r="45" spans="1:6" ht="151.5" customHeight="1" x14ac:dyDescent="0.3">
      <c r="B45" s="7" t="s">
        <v>144</v>
      </c>
      <c r="E45" s="62"/>
    </row>
    <row r="46" spans="1:6" ht="13" x14ac:dyDescent="0.3">
      <c r="E46" s="21" t="s">
        <v>101</v>
      </c>
      <c r="F46" s="20">
        <f>SUM(F4:F45)</f>
        <v>0</v>
      </c>
    </row>
    <row r="47" spans="1:6" ht="13" x14ac:dyDescent="0.3">
      <c r="E47" s="21"/>
      <c r="F47" s="20"/>
    </row>
  </sheetData>
  <sheetProtection algorithmName="SHA-512" hashValue="9OeuX9+zda9+/+GE8+L/fBG1FJefpmtIkaxWzt9ojGmk4ZHh8jVllQjTq4rKAiRWE2EbQo2OlYQ0rr73E/yY9Q==" saltValue="Zjb27TaRQVRkKsHfO8yEuA==" spinCount="100000"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5"/>
  <sheetViews>
    <sheetView topLeftCell="A6" workbookViewId="0">
      <selection activeCell="G23" sqref="G23"/>
    </sheetView>
  </sheetViews>
  <sheetFormatPr defaultColWidth="9" defaultRowHeight="12.5" x14ac:dyDescent="0.25"/>
  <cols>
    <col min="1" max="1" width="4.3828125" style="5" bestFit="1" customWidth="1"/>
    <col min="2" max="2" width="40.61328125" style="5" customWidth="1"/>
    <col min="3" max="3" width="6.23046875" style="5" customWidth="1"/>
    <col min="4" max="4" width="7.15234375" style="46" customWidth="1"/>
    <col min="5" max="5" width="7.4609375" style="46" customWidth="1"/>
    <col min="6" max="6" width="9.15234375" style="5" customWidth="1"/>
    <col min="7" max="16384" width="9" style="5"/>
  </cols>
  <sheetData>
    <row r="1" spans="1:7" ht="15.5" x14ac:dyDescent="0.35">
      <c r="A1" s="2"/>
      <c r="B1" s="3" t="s">
        <v>145</v>
      </c>
      <c r="C1" s="3"/>
      <c r="D1" s="4"/>
      <c r="E1" s="17"/>
      <c r="F1" s="17"/>
    </row>
    <row r="2" spans="1:7" ht="26" x14ac:dyDescent="0.3">
      <c r="A2" s="22" t="s">
        <v>67</v>
      </c>
      <c r="B2" s="22" t="s">
        <v>68</v>
      </c>
      <c r="C2" s="10" t="s">
        <v>0</v>
      </c>
      <c r="D2" s="11" t="s">
        <v>1</v>
      </c>
      <c r="E2" s="18" t="s">
        <v>2</v>
      </c>
      <c r="F2" s="18" t="s">
        <v>3</v>
      </c>
    </row>
    <row r="3" spans="1:7" ht="13" x14ac:dyDescent="0.3">
      <c r="B3" s="12" t="s">
        <v>102</v>
      </c>
      <c r="C3" s="6"/>
      <c r="D3" s="5"/>
      <c r="E3" s="5"/>
      <c r="F3" s="9"/>
    </row>
    <row r="4" spans="1:7" ht="13" x14ac:dyDescent="0.3">
      <c r="A4" s="9" t="s">
        <v>4</v>
      </c>
      <c r="B4" s="9" t="s">
        <v>103</v>
      </c>
      <c r="C4" s="5" t="s">
        <v>143</v>
      </c>
      <c r="D4" s="51">
        <v>1</v>
      </c>
      <c r="E4" s="63"/>
      <c r="F4" s="52">
        <f>E4*D4</f>
        <v>0</v>
      </c>
    </row>
    <row r="5" spans="1:7" ht="169.5" customHeight="1" x14ac:dyDescent="0.3">
      <c r="B5" s="7" t="s">
        <v>104</v>
      </c>
      <c r="D5" s="6"/>
      <c r="E5" s="62"/>
      <c r="F5" s="19"/>
      <c r="G5" s="9"/>
    </row>
    <row r="6" spans="1:7" ht="13" x14ac:dyDescent="0.3">
      <c r="A6" s="9" t="s">
        <v>8</v>
      </c>
      <c r="B6" s="9" t="s">
        <v>105</v>
      </c>
      <c r="C6" s="5" t="s">
        <v>143</v>
      </c>
      <c r="D6" s="51">
        <v>1</v>
      </c>
      <c r="E6" s="63"/>
      <c r="F6" s="52">
        <f>E6*D6</f>
        <v>0</v>
      </c>
    </row>
    <row r="7" spans="1:7" ht="163.5" customHeight="1" x14ac:dyDescent="0.3">
      <c r="B7" s="7" t="s">
        <v>167</v>
      </c>
      <c r="D7" s="6"/>
      <c r="E7" s="62"/>
      <c r="F7" s="19"/>
      <c r="G7" s="9"/>
    </row>
    <row r="8" spans="1:7" ht="13" x14ac:dyDescent="0.3">
      <c r="A8" s="13" t="s">
        <v>9</v>
      </c>
      <c r="B8" s="9" t="s">
        <v>106</v>
      </c>
      <c r="C8" s="5" t="s">
        <v>143</v>
      </c>
      <c r="D8" s="51">
        <v>1</v>
      </c>
      <c r="E8" s="63"/>
      <c r="F8" s="52">
        <f>E8*D8</f>
        <v>0</v>
      </c>
    </row>
    <row r="9" spans="1:7" ht="36" customHeight="1" x14ac:dyDescent="0.3">
      <c r="B9" s="7" t="s">
        <v>107</v>
      </c>
      <c r="D9" s="6"/>
      <c r="E9" s="62"/>
      <c r="F9" s="19"/>
      <c r="G9" s="9"/>
    </row>
    <row r="10" spans="1:7" ht="13" x14ac:dyDescent="0.3">
      <c r="A10" s="9" t="s">
        <v>12</v>
      </c>
      <c r="B10" s="9" t="s">
        <v>108</v>
      </c>
      <c r="C10" s="5" t="s">
        <v>143</v>
      </c>
      <c r="D10" s="51">
        <v>6</v>
      </c>
      <c r="E10" s="63"/>
      <c r="F10" s="52">
        <f>E10*D10</f>
        <v>0</v>
      </c>
    </row>
    <row r="11" spans="1:7" ht="45" customHeight="1" x14ac:dyDescent="0.3">
      <c r="B11" s="7" t="s">
        <v>109</v>
      </c>
      <c r="D11" s="6"/>
      <c r="E11" s="62"/>
      <c r="F11" s="19"/>
      <c r="G11" s="9"/>
    </row>
    <row r="12" spans="1:7" ht="13" x14ac:dyDescent="0.3">
      <c r="A12" s="9" t="s">
        <v>13</v>
      </c>
      <c r="B12" s="9" t="s">
        <v>110</v>
      </c>
      <c r="C12" s="5" t="s">
        <v>143</v>
      </c>
      <c r="D12" s="51">
        <v>14</v>
      </c>
      <c r="E12" s="63"/>
      <c r="F12" s="52">
        <f>E12*D12</f>
        <v>0</v>
      </c>
    </row>
    <row r="13" spans="1:7" ht="38.25" customHeight="1" x14ac:dyDescent="0.3">
      <c r="B13" s="7" t="s">
        <v>111</v>
      </c>
      <c r="D13" s="6"/>
      <c r="E13" s="62"/>
      <c r="F13" s="19"/>
      <c r="G13" s="9"/>
    </row>
    <row r="14" spans="1:7" ht="13" x14ac:dyDescent="0.3">
      <c r="A14" s="13" t="s">
        <v>17</v>
      </c>
      <c r="B14" s="9" t="s">
        <v>112</v>
      </c>
      <c r="C14" s="5" t="s">
        <v>143</v>
      </c>
      <c r="D14" s="51">
        <v>5</v>
      </c>
      <c r="E14" s="63"/>
      <c r="F14" s="52">
        <f>E14*D14</f>
        <v>0</v>
      </c>
    </row>
    <row r="15" spans="1:7" ht="36.75" customHeight="1" x14ac:dyDescent="0.3">
      <c r="B15" s="7" t="s">
        <v>111</v>
      </c>
      <c r="D15" s="6"/>
      <c r="E15" s="62"/>
      <c r="F15" s="19"/>
      <c r="G15" s="9"/>
    </row>
    <row r="16" spans="1:7" ht="13" x14ac:dyDescent="0.3">
      <c r="A16" s="9" t="s">
        <v>21</v>
      </c>
      <c r="B16" s="9" t="s">
        <v>113</v>
      </c>
      <c r="C16" s="5" t="s">
        <v>143</v>
      </c>
      <c r="D16" s="51">
        <v>4</v>
      </c>
      <c r="E16" s="63"/>
      <c r="F16" s="52">
        <f>E16*D16</f>
        <v>0</v>
      </c>
    </row>
    <row r="17" spans="1:7" ht="34.5" customHeight="1" x14ac:dyDescent="0.3">
      <c r="B17" s="7" t="s">
        <v>114</v>
      </c>
      <c r="D17" s="6"/>
      <c r="E17" s="62"/>
      <c r="F17" s="19"/>
      <c r="G17" s="9"/>
    </row>
    <row r="18" spans="1:7" ht="13" x14ac:dyDescent="0.3">
      <c r="A18" s="9" t="s">
        <v>24</v>
      </c>
      <c r="B18" s="9" t="s">
        <v>115</v>
      </c>
      <c r="C18" s="5" t="s">
        <v>143</v>
      </c>
      <c r="D18" s="51">
        <v>6</v>
      </c>
      <c r="E18" s="63"/>
      <c r="F18" s="52">
        <f>E18*D18</f>
        <v>0</v>
      </c>
    </row>
    <row r="19" spans="1:7" ht="29.25" customHeight="1" x14ac:dyDescent="0.3">
      <c r="B19" s="7" t="s">
        <v>168</v>
      </c>
      <c r="D19" s="6"/>
      <c r="E19" s="62"/>
      <c r="F19" s="19"/>
      <c r="G19" s="9"/>
    </row>
    <row r="20" spans="1:7" ht="13" x14ac:dyDescent="0.3">
      <c r="A20" s="13" t="s">
        <v>29</v>
      </c>
      <c r="B20" s="9" t="s">
        <v>98</v>
      </c>
      <c r="C20" s="5" t="s">
        <v>7</v>
      </c>
      <c r="D20" s="51">
        <v>1</v>
      </c>
      <c r="E20" s="63"/>
      <c r="F20" s="52">
        <f>E20*D20</f>
        <v>0</v>
      </c>
    </row>
    <row r="21" spans="1:7" ht="36" customHeight="1" x14ac:dyDescent="0.3">
      <c r="B21" s="7" t="s">
        <v>99</v>
      </c>
      <c r="D21" s="6"/>
      <c r="E21" s="62"/>
      <c r="F21" s="19"/>
      <c r="G21" s="9"/>
    </row>
    <row r="22" spans="1:7" ht="13" x14ac:dyDescent="0.3">
      <c r="A22" s="9" t="s">
        <v>32</v>
      </c>
      <c r="B22" s="9" t="s">
        <v>100</v>
      </c>
      <c r="C22" s="5" t="s">
        <v>7</v>
      </c>
      <c r="D22" s="51">
        <v>1</v>
      </c>
      <c r="E22" s="63"/>
      <c r="F22" s="52">
        <f>E22*D22</f>
        <v>0</v>
      </c>
    </row>
    <row r="23" spans="1:7" ht="177" customHeight="1" x14ac:dyDescent="0.3">
      <c r="B23" s="7" t="s">
        <v>116</v>
      </c>
      <c r="D23" s="6"/>
      <c r="E23" s="19"/>
      <c r="F23" s="19"/>
      <c r="G23" s="9"/>
    </row>
    <row r="24" spans="1:7" ht="13" x14ac:dyDescent="0.3">
      <c r="C24" s="27"/>
      <c r="D24" s="26"/>
      <c r="E24" s="5"/>
    </row>
    <row r="25" spans="1:7" ht="13" x14ac:dyDescent="0.3">
      <c r="E25" s="21" t="s">
        <v>154</v>
      </c>
      <c r="F25" s="20">
        <f>SUM(F4:F23)</f>
        <v>0</v>
      </c>
    </row>
  </sheetData>
  <sheetProtection algorithmName="SHA-512" hashValue="v4D0GLhnRm4HdIRT5PHSlt6CRNQhvyL/0m2oOfl4WHiJYsaNu9U/j+727yHyWn4W590b2W49O/9C2ws1+SV0tw==" saltValue="lmYKUMbTHFhQs/RHQRDSlQ==" spinCount="100000" sheet="1" objects="1" scenarios="1"/>
  <pageMargins left="0.7" right="0.7" top="0.75" bottom="0.75" header="0.3" footer="0.3"/>
  <pageSetup paperSize="9" orientation="portrait" r:id="rId1"/>
  <rowBreaks count="1" manualBreakCount="1">
    <brk id="22" max="16383" man="1"/>
  </rowBreaks>
</worksheet>
</file>

<file path=docProps/app.xml><?xml version="1.0" encoding="utf-8"?>
<Properties xmlns="http://schemas.openxmlformats.org/officeDocument/2006/extended-properties" xmlns:vt="http://schemas.openxmlformats.org/officeDocument/2006/docPropsVTypes">
  <Template/>
  <TotalTime>90</TotalTime>
  <Application>Microsoft Excel</Application>
  <DocSecurity>0</DocSecurity>
  <ScaleCrop>false</ScaleCrop>
  <HeadingPairs>
    <vt:vector size="2" baseType="variant">
      <vt:variant>
        <vt:lpstr>Delovni listi</vt:lpstr>
      </vt:variant>
      <vt:variant>
        <vt:i4>4</vt:i4>
      </vt:variant>
    </vt:vector>
  </HeadingPairs>
  <TitlesOfParts>
    <vt:vector size="4" baseType="lpstr">
      <vt:lpstr>REKAPITULACIJA</vt:lpstr>
      <vt:lpstr>ODRSKA MEHANIKA</vt:lpstr>
      <vt:lpstr>OZVOČENJE</vt:lpstr>
      <vt:lpstr>OSVETLITEV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Maori</dc:creator>
  <dc:description/>
  <cp:lastModifiedBy>Marko Košir</cp:lastModifiedBy>
  <cp:revision>14</cp:revision>
  <cp:lastPrinted>2021-06-21T12:23:22Z</cp:lastPrinted>
  <dcterms:created xsi:type="dcterms:W3CDTF">2013-03-04T09:10:19Z</dcterms:created>
  <dcterms:modified xsi:type="dcterms:W3CDTF">2021-06-23T10:37:46Z</dcterms:modified>
  <dc:language>hr-HR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