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eter\Documents\Medvode\Zbilje 2020\Razpis 2021\"/>
    </mc:Choice>
  </mc:AlternateContent>
  <bookViews>
    <workbookView xWindow="0" yWindow="0" windowWidth="28800" windowHeight="11835" tabRatio="956"/>
  </bookViews>
  <sheets>
    <sheet name="Rekapitulacija_GD" sheetId="53" r:id="rId1"/>
    <sheet name="S-3079_GD" sheetId="1" r:id="rId2"/>
    <sheet name="S-3080_GD" sheetId="47" r:id="rId3"/>
    <sheet name="S-3083_GD" sheetId="48" r:id="rId4"/>
    <sheet name="S-3084_GD" sheetId="49" r:id="rId5"/>
    <sheet name="S-3085_GD" sheetId="50" r:id="rId6"/>
    <sheet name="S-3086_GD" sheetId="51" r:id="rId7"/>
    <sheet name="PRIKLJUCKI-TIP 1_GD" sheetId="54" r:id="rId8"/>
    <sheet name="PRIKLJUCKI-TIP 1_KPL_GD" sheetId="55" r:id="rId9"/>
    <sheet name="PRIKLJUCKI-SON_GD" sheetId="56" r:id="rId10"/>
  </sheets>
  <externalReferences>
    <externalReference r:id="rId11"/>
  </externalReferences>
  <definedNames>
    <definedName name="_xlnm._FilterDatabase" localSheetId="9" hidden="1">'PRIKLJUCKI-SON_GD'!#REF!</definedName>
    <definedName name="_xlnm._FilterDatabase" localSheetId="7" hidden="1">'PRIKLJUCKI-TIP 1_GD'!#REF!</definedName>
    <definedName name="_xlnm._FilterDatabase" localSheetId="8" hidden="1">'PRIKLJUCKI-TIP 1_KPL_GD'!#REF!</definedName>
    <definedName name="_xlnm._FilterDatabase" localSheetId="1" hidden="1">'S-3079_GD'!$A$6:$F$6</definedName>
    <definedName name="_xlnm._FilterDatabase" localSheetId="2" hidden="1">'S-3080_GD'!$A$6:$F$6</definedName>
    <definedName name="_xlnm._FilterDatabase" localSheetId="3" hidden="1">'S-3083_GD'!$A$6:$F$6</definedName>
    <definedName name="_xlnm._FilterDatabase" localSheetId="4" hidden="1">'S-3084_GD'!$A$6:$F$6</definedName>
    <definedName name="_xlnm._FilterDatabase" localSheetId="5" hidden="1">'S-3085_GD'!$A$6:$F$6</definedName>
    <definedName name="_xlnm._FilterDatabase" localSheetId="6" hidden="1">'S-3086_GD'!$A$6:$F$6</definedName>
    <definedName name="investicija" localSheetId="9">#REF!</definedName>
    <definedName name="investicija" localSheetId="8">#REF!</definedName>
    <definedName name="investicija" localSheetId="0">Rekapitulacija_GD!#REF!</definedName>
    <definedName name="investicija" localSheetId="2">#REF!</definedName>
    <definedName name="investicija" localSheetId="3">#REF!</definedName>
    <definedName name="investicija" localSheetId="4">#REF!</definedName>
    <definedName name="investicija" localSheetId="5">#REF!</definedName>
    <definedName name="investicija" localSheetId="6">#REF!</definedName>
    <definedName name="investicija">#REF!</definedName>
    <definedName name="_xlnm.Print_Area" localSheetId="0">Rekapitulacija_GD!$A$1:$G$36</definedName>
    <definedName name="_xlnm.Print_Area" localSheetId="1">'S-3079_GD'!$A$1:$F$88</definedName>
    <definedName name="_xlnm.Print_Area" localSheetId="2">'S-3080_GD'!$A$1:$F$87</definedName>
    <definedName name="_xlnm.Print_Area" localSheetId="3">'S-3083_GD'!$A$1:$F$88</definedName>
    <definedName name="_xlnm.Print_Area" localSheetId="4">'S-3084_GD'!$A$1:$F$88</definedName>
    <definedName name="_xlnm.Print_Area" localSheetId="5">'S-3085_GD'!$A$1:$F$88</definedName>
    <definedName name="_xlnm.Print_Area" localSheetId="6">'S-3086_GD'!$A$1:$F$88</definedName>
    <definedName name="_xlnm.Print_Titles" localSheetId="9">'PRIKLJUCKI-SON_GD'!$5:$5</definedName>
    <definedName name="_xlnm.Print_Titles" localSheetId="7">'PRIKLJUCKI-TIP 1_GD'!#REF!</definedName>
    <definedName name="_xlnm.Print_Titles" localSheetId="8">'PRIKLJUCKI-TIP 1_KPL_GD'!$5:$5</definedName>
    <definedName name="_xlnm.Print_Titles" localSheetId="1">'S-3079_GD'!$5:$5</definedName>
    <definedName name="_xlnm.Print_Titles" localSheetId="2">'S-3080_GD'!$5:$5</definedName>
    <definedName name="_xlnm.Print_Titles" localSheetId="3">'S-3083_GD'!$5:$5</definedName>
    <definedName name="_xlnm.Print_Titles" localSheetId="4">'S-3084_GD'!$5:$5</definedName>
    <definedName name="_xlnm.Print_Titles" localSheetId="5">'S-3085_GD'!$5:$5</definedName>
    <definedName name="_xlnm.Print_Titles" localSheetId="6">'S-3086_GD'!$5:$5</definedName>
  </definedNames>
  <calcPr calcId="152511"/>
</workbook>
</file>

<file path=xl/calcChain.xml><?xml version="1.0" encoding="utf-8"?>
<calcChain xmlns="http://schemas.openxmlformats.org/spreadsheetml/2006/main">
  <c r="C50" i="56" l="1"/>
  <c r="F50" i="56" s="1"/>
  <c r="C49" i="56"/>
  <c r="F49" i="56" s="1"/>
  <c r="C44" i="56"/>
  <c r="F44" i="56" s="1"/>
  <c r="F39" i="56"/>
  <c r="C34" i="56"/>
  <c r="F34" i="56" s="1"/>
  <c r="C29" i="56"/>
  <c r="F29" i="56" s="1"/>
  <c r="C24" i="56"/>
  <c r="F24" i="56" s="1"/>
  <c r="C19" i="56"/>
  <c r="F19" i="56" s="1"/>
  <c r="C14" i="56"/>
  <c r="F14" i="56" s="1"/>
  <c r="F9" i="56"/>
  <c r="E4" i="56"/>
  <c r="F34" i="55"/>
  <c r="F29" i="55"/>
  <c r="F24" i="55"/>
  <c r="F19" i="55"/>
  <c r="F14" i="55"/>
  <c r="F9" i="55"/>
  <c r="F9" i="54"/>
  <c r="F13" i="54" s="1"/>
  <c r="G28" i="53" s="1"/>
  <c r="F36" i="55" l="1"/>
  <c r="G29" i="53" s="1"/>
  <c r="G30" i="53" s="1"/>
  <c r="G8" i="53" s="1"/>
  <c r="F52" i="56"/>
  <c r="G35" i="53" l="1"/>
  <c r="G36" i="53"/>
  <c r="G9" i="53" l="1"/>
  <c r="F72" i="51" l="1"/>
  <c r="F67" i="51"/>
  <c r="F62" i="51"/>
  <c r="F57" i="51"/>
  <c r="F52" i="51"/>
  <c r="F47" i="51"/>
  <c r="F42" i="51"/>
  <c r="F37" i="51"/>
  <c r="F32" i="51"/>
  <c r="F31" i="51"/>
  <c r="F26" i="51"/>
  <c r="F21" i="51"/>
  <c r="F20" i="51"/>
  <c r="F14" i="51"/>
  <c r="F9" i="51"/>
  <c r="A7" i="51"/>
  <c r="F72" i="50"/>
  <c r="F67" i="50"/>
  <c r="F62" i="50"/>
  <c r="F57" i="50"/>
  <c r="F52" i="50"/>
  <c r="F47" i="50"/>
  <c r="F42" i="50"/>
  <c r="F37" i="50"/>
  <c r="F32" i="50"/>
  <c r="F31" i="50"/>
  <c r="F26" i="50"/>
  <c r="F21" i="50"/>
  <c r="F20" i="50"/>
  <c r="F14" i="50"/>
  <c r="F9" i="50"/>
  <c r="A7" i="50"/>
  <c r="F72" i="49"/>
  <c r="F67" i="49"/>
  <c r="F62" i="49"/>
  <c r="F57" i="49"/>
  <c r="F52" i="49"/>
  <c r="F47" i="49"/>
  <c r="F42" i="49"/>
  <c r="F37" i="49"/>
  <c r="F32" i="49"/>
  <c r="F31" i="49"/>
  <c r="F26" i="49"/>
  <c r="F21" i="49"/>
  <c r="F20" i="49"/>
  <c r="F14" i="49"/>
  <c r="F9" i="49"/>
  <c r="A7" i="49"/>
  <c r="A12" i="49" s="1"/>
  <c r="F86" i="51" l="1"/>
  <c r="F82" i="51"/>
  <c r="A12" i="51"/>
  <c r="F77" i="51"/>
  <c r="F86" i="50"/>
  <c r="F82" i="50"/>
  <c r="A12" i="50"/>
  <c r="F77" i="50"/>
  <c r="F82" i="49"/>
  <c r="F77" i="49"/>
  <c r="F86" i="49"/>
  <c r="A17" i="49"/>
  <c r="A24" i="49" s="1"/>
  <c r="F72" i="48"/>
  <c r="F67" i="48"/>
  <c r="F62" i="48"/>
  <c r="F57" i="48"/>
  <c r="F52" i="48"/>
  <c r="F47" i="48"/>
  <c r="F42" i="48"/>
  <c r="F37" i="48"/>
  <c r="F32" i="48"/>
  <c r="F31" i="48"/>
  <c r="F26" i="48"/>
  <c r="F21" i="48"/>
  <c r="F20" i="48"/>
  <c r="F14" i="48"/>
  <c r="F9" i="48"/>
  <c r="A7" i="48"/>
  <c r="A12" i="48" s="1"/>
  <c r="F71" i="47"/>
  <c r="F66" i="47"/>
  <c r="F61" i="47"/>
  <c r="F56" i="47"/>
  <c r="F51" i="47"/>
  <c r="F46" i="47"/>
  <c r="F41" i="47"/>
  <c r="F36" i="47"/>
  <c r="F32" i="47"/>
  <c r="F31" i="47"/>
  <c r="F26" i="47"/>
  <c r="F21" i="47"/>
  <c r="F20" i="47"/>
  <c r="F14" i="47"/>
  <c r="F9" i="47"/>
  <c r="A7" i="47"/>
  <c r="F88" i="51" l="1"/>
  <c r="G21" i="53" s="1"/>
  <c r="A17" i="51"/>
  <c r="F88" i="50"/>
  <c r="G20" i="53" s="1"/>
  <c r="A17" i="50"/>
  <c r="F88" i="49"/>
  <c r="G19" i="53" s="1"/>
  <c r="A29" i="49"/>
  <c r="A35" i="49" s="1"/>
  <c r="F82" i="48"/>
  <c r="F77" i="48"/>
  <c r="F86" i="48"/>
  <c r="A17" i="48"/>
  <c r="F85" i="47"/>
  <c r="F81" i="47"/>
  <c r="A12" i="47"/>
  <c r="F76" i="47"/>
  <c r="A24" i="51" l="1"/>
  <c r="A29" i="51" s="1"/>
  <c r="A35" i="51" s="1"/>
  <c r="A24" i="50"/>
  <c r="A29" i="50" s="1"/>
  <c r="A40" i="49"/>
  <c r="A45" i="49" s="1"/>
  <c r="F88" i="48"/>
  <c r="G18" i="53" s="1"/>
  <c r="A24" i="48"/>
  <c r="F87" i="47"/>
  <c r="G17" i="53" s="1"/>
  <c r="A17" i="47"/>
  <c r="A7" i="1"/>
  <c r="A40" i="51" l="1"/>
  <c r="A45" i="51" s="1"/>
  <c r="A50" i="51" s="1"/>
  <c r="A50" i="49"/>
  <c r="A55" i="49" s="1"/>
  <c r="A60" i="49" s="1"/>
  <c r="A65" i="49" s="1"/>
  <c r="A35" i="50"/>
  <c r="A40" i="50"/>
  <c r="A29" i="48"/>
  <c r="A24" i="47"/>
  <c r="A29" i="47" s="1"/>
  <c r="F72" i="1"/>
  <c r="F67" i="1"/>
  <c r="F62" i="1"/>
  <c r="F57" i="1"/>
  <c r="F52" i="1"/>
  <c r="F47" i="1"/>
  <c r="F42" i="1"/>
  <c r="F37" i="1"/>
  <c r="F32" i="1"/>
  <c r="F31" i="1"/>
  <c r="F26" i="1"/>
  <c r="F21" i="1"/>
  <c r="F20" i="1"/>
  <c r="F14" i="1"/>
  <c r="F9" i="1"/>
  <c r="A55" i="51" l="1"/>
  <c r="A60" i="51" s="1"/>
  <c r="A45" i="50"/>
  <c r="A50" i="50" s="1"/>
  <c r="A55" i="50" s="1"/>
  <c r="A70" i="49"/>
  <c r="A75" i="49"/>
  <c r="A80" i="49" s="1"/>
  <c r="A85" i="49" s="1"/>
  <c r="A35" i="48"/>
  <c r="A40" i="48"/>
  <c r="A34" i="47"/>
  <c r="F86" i="1"/>
  <c r="F82" i="1"/>
  <c r="F77" i="1"/>
  <c r="A65" i="51" l="1"/>
  <c r="A70" i="51" s="1"/>
  <c r="A75" i="51" s="1"/>
  <c r="A60" i="50"/>
  <c r="A65" i="50" s="1"/>
  <c r="A45" i="48"/>
  <c r="A39" i="47"/>
  <c r="A44" i="47" s="1"/>
  <c r="A49" i="47" s="1"/>
  <c r="A54" i="47" s="1"/>
  <c r="A59" i="47" s="1"/>
  <c r="A64" i="47" s="1"/>
  <c r="A69" i="47" s="1"/>
  <c r="A74" i="47" s="1"/>
  <c r="A79" i="47" s="1"/>
  <c r="A84" i="47" s="1"/>
  <c r="F88" i="1"/>
  <c r="G16" i="53" s="1"/>
  <c r="G22" i="53" s="1"/>
  <c r="G7" i="53" s="1"/>
  <c r="G6" i="53" s="1"/>
  <c r="A80" i="51" l="1"/>
  <c r="A85" i="51" s="1"/>
  <c r="A70" i="50"/>
  <c r="A75" i="50" s="1"/>
  <c r="A80" i="50" s="1"/>
  <c r="A85" i="50" s="1"/>
  <c r="A50" i="48"/>
  <c r="A55" i="48" l="1"/>
  <c r="A60" i="48"/>
  <c r="A65" i="48" s="1"/>
  <c r="A70" i="48" s="1"/>
  <c r="A75" i="48" s="1"/>
  <c r="A80" i="48" s="1"/>
  <c r="A85" i="48" s="1"/>
  <c r="A12" i="1" l="1"/>
  <c r="A17" i="1" l="1"/>
  <c r="A24" i="1" s="1"/>
  <c r="A29" i="1" s="1"/>
  <c r="A35" i="1" s="1"/>
  <c r="A40" i="1" s="1"/>
  <c r="A45" i="1" s="1"/>
  <c r="A50" i="1" s="1"/>
  <c r="A55" i="1" l="1"/>
  <c r="A60" i="1" s="1"/>
  <c r="A65" i="1" s="1"/>
  <c r="A70" i="1" s="1"/>
  <c r="A75" i="1" s="1"/>
  <c r="A80" i="1" s="1"/>
  <c r="A85" i="1" s="1"/>
  <c r="A7" i="56" l="1"/>
</calcChain>
</file>

<file path=xl/sharedStrings.xml><?xml version="1.0" encoding="utf-8"?>
<sst xmlns="http://schemas.openxmlformats.org/spreadsheetml/2006/main" count="585" uniqueCount="149">
  <si>
    <t>Z. ŠT.</t>
  </si>
  <si>
    <t>kos</t>
  </si>
  <si>
    <t>SKUPAJ:</t>
  </si>
  <si>
    <t xml:space="preserve">R E K A P I T U L A C I J A </t>
  </si>
  <si>
    <t>material plinovoda</t>
  </si>
  <si>
    <t>dimenzija
plinovoda</t>
  </si>
  <si>
    <t>investicija</t>
  </si>
  <si>
    <t>( m )</t>
  </si>
  <si>
    <t xml:space="preserve">POPIS MATERIALA IN DEL S PREDRAČUNOM </t>
  </si>
  <si>
    <t>GRADBENA DELA</t>
  </si>
  <si>
    <t>KOLIČINA</t>
  </si>
  <si>
    <t>ENOTA</t>
  </si>
  <si>
    <t>Zakoličba</t>
  </si>
  <si>
    <t>Asfalt na vozišču - rezanje in rušenje</t>
  </si>
  <si>
    <t>Planiranje dna jarka z natančnostjo +,- 3 cm.</t>
  </si>
  <si>
    <t>Planiranje dna jarka</t>
  </si>
  <si>
    <t>Odvoz odvečnega izkopanega materiala, z vsemi manipulacijami na stalno deponijo, vključno s pristojbino.</t>
  </si>
  <si>
    <t>Odvoz materiala</t>
  </si>
  <si>
    <t>Zasip - posteljica / plinovodi</t>
  </si>
  <si>
    <t>Opozorilni trak</t>
  </si>
  <si>
    <t>Prehod za pešce</t>
  </si>
  <si>
    <t>AB plošča</t>
  </si>
  <si>
    <t>Postavitev in obbetoniranje litoželezne kape.</t>
  </si>
  <si>
    <t>Obbetoniranje LŽ kape</t>
  </si>
  <si>
    <t>Zavarovanje in nadzor podzemnih instalacij</t>
  </si>
  <si>
    <t>Stroški zapore ceste, prometna signalizacija in osvetlitev zapore - ocena.
(obračun po dejanskih stroških oz. po m)</t>
  </si>
  <si>
    <t>Zapora ceste - signalizacija / plinovodi</t>
  </si>
  <si>
    <t>Nepredvidena dela odobrena s strani nadzora in obračunana po analizi cen v skladu s kalkulativnimi elementi.</t>
  </si>
  <si>
    <t>Rezanje, rušenje in odstranitev asfalta na vozišču, z vsemi manipulacijami, z odvozom na stalno deponijo in vključno s pristojbino.</t>
  </si>
  <si>
    <t>a) strojni izkop</t>
  </si>
  <si>
    <t>b) ročni izkop</t>
  </si>
  <si>
    <t xml:space="preserve">
OPIS POSTAVKE
</t>
  </si>
  <si>
    <r>
      <t xml:space="preserve">Dobava in polaganje opozorilnega PVC traku, rumene barve z oznako </t>
    </r>
    <r>
      <rPr>
        <b/>
        <sz val="10"/>
        <rFont val="Arial"/>
        <family val="2"/>
        <charset val="238"/>
      </rPr>
      <t>POZOR PLINOVOD</t>
    </r>
    <r>
      <rPr>
        <sz val="10"/>
        <rFont val="Arial"/>
        <family val="2"/>
        <charset val="238"/>
      </rPr>
      <t>.</t>
    </r>
  </si>
  <si>
    <r>
      <t>m</t>
    </r>
    <r>
      <rPr>
        <vertAlign val="superscript"/>
        <sz val="10"/>
        <rFont val="Arial"/>
        <family val="2"/>
        <charset val="238"/>
      </rPr>
      <t>1</t>
    </r>
  </si>
  <si>
    <t>CENA/ENOTO [EUR]</t>
  </si>
  <si>
    <t>CENA
[EUR]</t>
  </si>
  <si>
    <t>( EUR )</t>
  </si>
  <si>
    <t>EUR</t>
  </si>
  <si>
    <r>
      <t>m</t>
    </r>
    <r>
      <rPr>
        <vertAlign val="superscript"/>
        <sz val="10"/>
        <rFont val="Arial"/>
        <family val="2"/>
        <charset val="238"/>
      </rPr>
      <t>3</t>
    </r>
  </si>
  <si>
    <r>
      <t>m</t>
    </r>
    <r>
      <rPr>
        <vertAlign val="superscript"/>
        <sz val="10"/>
        <rFont val="Arial"/>
        <family val="2"/>
        <charset val="238"/>
      </rPr>
      <t>2</t>
    </r>
  </si>
  <si>
    <t>4.1 GRADBENA DELA</t>
  </si>
  <si>
    <t>A - GLAVNI PLINOVODI</t>
  </si>
  <si>
    <t>št.</t>
  </si>
  <si>
    <t>4.1.1</t>
  </si>
  <si>
    <t>4.1.2</t>
  </si>
  <si>
    <t>4.1.3</t>
  </si>
  <si>
    <t>4.1.4</t>
  </si>
  <si>
    <t>4.1.5</t>
  </si>
  <si>
    <t>4.0</t>
  </si>
  <si>
    <t>4.1</t>
  </si>
  <si>
    <t xml:space="preserve"> PE100</t>
  </si>
  <si>
    <t>Priprava gradbišča, zarisovanje trase, določitev globin izkopa in zakoličba trase, zavarovanje zakoličbe in izdelava zakoličbenega načrta.</t>
  </si>
  <si>
    <t>Asfalt - vgradnja vozišče 9 cm</t>
  </si>
  <si>
    <t>vozišče:</t>
  </si>
  <si>
    <t>Kombinirani izkop - odvoz na deponijo</t>
  </si>
  <si>
    <t>Dobava in vgradnja posteljice z dopeljanim peskom 0/4 mm za posteljico in obsip plinovoda, do višine 10 cm nad temenom cevi (po detajlu iz projekta), s planiranjem in utrjevanjem. Natančnost izdelave posteljice je +/- 1 cm.</t>
  </si>
  <si>
    <t>Zasip - tamponski material - 0/32 mm</t>
  </si>
  <si>
    <t>Zasip - tamponski material - 0/63 mm</t>
  </si>
  <si>
    <t>Dobava montažne armiranobetonske plošče iz C 12/15 za cestno kapo in postavitev na niveleto.</t>
  </si>
  <si>
    <t>Zazidava omarice - tip E</t>
  </si>
  <si>
    <t>Izdelava in zazidava utora v zunanjem zidu za jekleni priključek in izdelava odprtine za omarico za glavno plinsko zaprono pipo po priloženi skici.</t>
  </si>
  <si>
    <t>priključek DN 25 
omarica dimenzije: 350x600x250 mm</t>
  </si>
  <si>
    <t xml:space="preserve">Zakoličba obstoječih komunalnih naprav (križanja in približevanja) in nadzor upravljalca podzemnih instalacij (vodovod, kanalizacija, plin, vročevod, elektro, javna razsvetljava, TK voj, KTV), ki prečkajo ali kako drugače segajo v profil izkopa (glede na obsežnost objekta in po računu upravljalca). </t>
  </si>
  <si>
    <t>Nepredvidena dela</t>
  </si>
  <si>
    <t>Dobava in vgrajevanje dvoslojnega asfalta, odstranjevanje sloja tampona v debelini grobega in finega asfalta, fino planiranje in valjanje podlage, obrizg z emulzijo, obdelava stika med novim in starim asfaltom in (po potrebi) obnovitvitev horizontalne prometne signalizacije.</t>
  </si>
  <si>
    <t>asfaltbeton: vezana obrabno zaporna plast AC 8 surf B 70/100 A4, d = 3 cm</t>
  </si>
  <si>
    <t xml:space="preserve">Izdelava, vzdrževanje med gradnjo in odstranitev začasnih lesenih prehodov za pešce v širini 1.25 m, z zaščitno ograjo na obeh straneh prehoda. </t>
  </si>
  <si>
    <t xml:space="preserve">S K U P A J - A : </t>
  </si>
  <si>
    <t xml:space="preserve">S K U P A J - B : </t>
  </si>
  <si>
    <t>OZN.</t>
  </si>
  <si>
    <t xml:space="preserve"> PE100 / PE32x3.0</t>
  </si>
  <si>
    <t>( kos )</t>
  </si>
  <si>
    <t>število priključkov</t>
  </si>
  <si>
    <t>material / dimenzija
priključkov</t>
  </si>
  <si>
    <t>tip priključkov</t>
  </si>
  <si>
    <t>dolžina
plinovoda</t>
  </si>
  <si>
    <t>šifra plinovoda, ulica</t>
  </si>
  <si>
    <t>V</t>
  </si>
  <si>
    <t>IV</t>
  </si>
  <si>
    <t>II</t>
  </si>
  <si>
    <t>I</t>
  </si>
  <si>
    <t>vrednost
( EUR )</t>
  </si>
  <si>
    <t xml:space="preserve">Dobava in vgradnja tamponskega drobljenca, zrnatosti od 0 do 32 mm za nosilni sloj, s komprimiranjem po slojih v deb. 20 - 30 cm do predpisane zbitosti in planiranje površine s točnostjo +- 1.0 cm. Vgradnja 0,40 cm pod zgornjim ustrojem ceste. </t>
  </si>
  <si>
    <t xml:space="preserve">Dobava in vgradnja gramoza za tamponsko plast, zrnatosti od 0 do 63 mm, s komprimiranjem po slojih v deb. 20 - 30 cm do predpisane zbitosti in planiranje površine s točnostjo +- 1.0 cm. </t>
  </si>
  <si>
    <t>Objekt:</t>
  </si>
  <si>
    <t>Kombinirani izkop jarka za cevovod v terenu III-V kategorije, globine do 2,0 m z direktnim nakladanjem na kamion in odvozom na stalno deponijo, vključno s pristojbino.</t>
  </si>
  <si>
    <t>GRADNJA PLINOVODNEGA OMREŽJA ZBILJE - ZAHOD</t>
  </si>
  <si>
    <t>S-3079, Zbilje</t>
  </si>
  <si>
    <t>PE 63x5.8</t>
  </si>
  <si>
    <t>S-3080, Zbilje</t>
  </si>
  <si>
    <t>S-3083, Zbilje</t>
  </si>
  <si>
    <t>S-3084, Zbilje</t>
  </si>
  <si>
    <t>S-3085, Zbilje</t>
  </si>
  <si>
    <t>S-3086, Zbilje</t>
  </si>
  <si>
    <t>4.1.6</t>
  </si>
  <si>
    <t>4.1.7</t>
  </si>
  <si>
    <t>PLINOVOD S-3079, PE 63x5.8</t>
  </si>
  <si>
    <r>
      <rPr>
        <b/>
        <sz val="10"/>
        <rFont val="Arial"/>
        <family val="2"/>
        <charset val="238"/>
      </rPr>
      <t>bitudrobir:</t>
    </r>
    <r>
      <rPr>
        <sz val="10"/>
        <rFont val="Arial"/>
        <family val="2"/>
        <charset val="238"/>
      </rPr>
      <t xml:space="preserve"> vezana nosilna zmes AC 22 base B 50/70 A3, 
d = 6 cm</t>
    </r>
  </si>
  <si>
    <t>PLINOVOD S-3080, PE 63x5.8</t>
  </si>
  <si>
    <t>PLINOVOD S-3083, PE 63x5.8</t>
  </si>
  <si>
    <t>PLINOVOD S-3085, PE 63x5.8</t>
  </si>
  <si>
    <t>PLINOVOD S-3084, PE 63x5.8</t>
  </si>
  <si>
    <t>PLINOVOD S-3086, PE 63x5.8</t>
  </si>
  <si>
    <t>(1 - 7)</t>
  </si>
  <si>
    <t>(2 - 8)</t>
  </si>
  <si>
    <t>(3 - 9)</t>
  </si>
  <si>
    <t>(4 - 10)</t>
  </si>
  <si>
    <t>(5 - 11)</t>
  </si>
  <si>
    <t>(6 - 12)</t>
  </si>
  <si>
    <t>Betonski tlakovci - peščena podlaga - vgradnja obstoječih</t>
  </si>
  <si>
    <t>Odstranitev betonskih tlakovcev vseh vrst (prane plošče, tlakovci…), s čiščenjem, odlaganjem na deponijo ob gradbišču in ponovna vgradnja obstoječih tlakovcev v peščeno podlago.</t>
  </si>
  <si>
    <t>Površinski odkop humusa - rob jarka</t>
  </si>
  <si>
    <t xml:space="preserve">Površinski odkop humusa debeline do 30 cm, z odlaganjem na rob izkopa, premet do 10 m od gradbene jame z vsemi manipulacijami. Strojno razgrinjanje in fino ročno planiranje humusa, ponovna zatravitev v povprečni deb. 20 cm z odrivom ali s premetom materiala do 10 m. </t>
  </si>
  <si>
    <t xml:space="preserve">Asfalt -  rezanje, rušenje in vgradnja </t>
  </si>
  <si>
    <t>Dobava in vgrajevanje enoslojnega asfalta, odstranjevanje sloja tampona v debelini asfalta, fino planiranje in valjanje podlage, obrizg z emulzijo, obdelava stika med novim in starim asfaltom in (po potrebi) obnovitvitev horizontalne prometne signalizacije.</t>
  </si>
  <si>
    <t>AC16 surf B70/100 A4 , deb. 7 cm</t>
  </si>
  <si>
    <t>Betonski robniki - obstoječi</t>
  </si>
  <si>
    <t>Rušenje obrobe iz betonskih robnikov vseh vrst na betonski podlagi, s čiščenjem, odlaganjem na deponijo ob gradbišču in ponovna vgradnja obstoječih robnikov na betonsko podlago C 12/15 (0,05m3/m).</t>
  </si>
  <si>
    <t>4.1.8</t>
  </si>
  <si>
    <t xml:space="preserve">SKUPAJ  A + B + C </t>
  </si>
  <si>
    <t>C - PLINSKI PRIKLJUČKI - SON</t>
  </si>
  <si>
    <t xml:space="preserve">S K U P A J - C : </t>
  </si>
  <si>
    <t>PLINSKI PRIKLJUČKI - SON</t>
  </si>
  <si>
    <t>B - PLINSKI PRIKLJUČKI - TIP 1 + TIP 1 KPL</t>
  </si>
  <si>
    <t xml:space="preserve">B -  PLINSKI PRIKLJUČKI - TIP 1 in TIP 1 KPL </t>
  </si>
  <si>
    <t>OZNAKA</t>
  </si>
  <si>
    <t>PRIKLJUČEK  TIP 1 (v javni površini)</t>
  </si>
  <si>
    <t>PRIKLJUČEK I</t>
  </si>
  <si>
    <t>PE 32x3,0</t>
  </si>
  <si>
    <t>PRIKLJUČEK  TIP 1 KPL</t>
  </si>
  <si>
    <t>4.1.9</t>
  </si>
  <si>
    <t>PLINSKI PRIKLJUČKI - TIP 1 (v javni površini)</t>
  </si>
  <si>
    <t xml:space="preserve">Izvedba priključka v javni površini  - kot TIP 1 </t>
  </si>
  <si>
    <t xml:space="preserve">Izkop trase v javni površini z nalaganjem materiala na kamion in odvozom na stalno trajno deponijo s plačilom takse. Dobava in vgradnja posteljice z peskom 0/4 mm in obsip priključnega plinovoda, do višine 10 cm nad temenom cevi v celotni dolžini priključka. Natančnost izdelave posteljice je +/- 1 cm.  Zasip trase priključka nad posteljico do višine pred končno ureditvijo z novim materialom (v javni površini) in komprimiranjem v slojih deb. 20 - 30 cm do predpisane zbitosti in planiranje površine s točnostjo +/- 1.0 cm  (vključeno v ceno na meter trase) Dobava in polaganje opozorilnega PVC traku, rumene barve z oznako POZOR PLINOVOD po celotni dolžini priključka. </t>
  </si>
  <si>
    <t xml:space="preserve"> </t>
  </si>
  <si>
    <t>PLINSKI PRIKLJUČKI - TIP 1 KPL</t>
  </si>
  <si>
    <t>Strojni izkop in zasip</t>
  </si>
  <si>
    <t xml:space="preserve">Planiranje dna jarka, izvedba izkopa trase priključka s profilom izkopa globina 0,8 m širine dna jarka 0,2 m z izkopnim kotom 80⁰, odlaganjem materiala na rob jarka in zasip trase priključka nad posteljico do višine pred končno ureditvijo (0,3 m pod končno koto terena) z obstoječim materialom in komprimiranjem v slojih deb. 20 - 30 cm do predpisane zbitosti in planiranje površine s točnostjo +- 1.0 cm  (vključeno v ceno na meter trase) </t>
  </si>
  <si>
    <t>ZBILJE - ZAHOD</t>
  </si>
  <si>
    <t>dolžine</t>
  </si>
  <si>
    <t>m</t>
  </si>
  <si>
    <t xml:space="preserve">Izvedba priključka v javni površini  - kot SON TIP 1 </t>
  </si>
  <si>
    <t>Strojni izkop in zasip z obstoječim material</t>
  </si>
  <si>
    <r>
      <t xml:space="preserve">Ročno - strojni izkop in </t>
    </r>
    <r>
      <rPr>
        <b/>
        <u/>
        <sz val="10"/>
        <rFont val="Arial"/>
        <family val="2"/>
        <charset val="238"/>
      </rPr>
      <t>zasip z novim materialom</t>
    </r>
  </si>
  <si>
    <t xml:space="preserve">Izvedba izkopa trase priključka s profilom izkopa globine 0,8 m, širine dna jarka 0,2 m z izkopnim kotom 80⁰, planiranje dna jarka, nalaganjem materiala na kamjon in odvozom na trajno deponijo s plačilom takse. Zasip trase priključka nad izvedenim obsipom cevi do višine pred končno ureditvijo z novim materialom in komprimiranjem v slojih deb. 20 - 30 cm do predpisane zbitosti. Planiranje površine s točnostjo +- 1.0 cm  (vključeno v ceno na meter trase) </t>
  </si>
  <si>
    <t>Ročni izkop, zasip in transport obstoječega izkopanega materiala s samokolnico</t>
  </si>
  <si>
    <t>Ročni izkop jarka za cevovod v terenu III - IV. kategorije, z direktnim naklanjem na pomožno transportno sredtvo (samokolnica) in horizontalni transport gradbenega materiala (max. dolžine cca. 50 m) od gradbene jame do začasne deponije. Postavka vključuje tudi transport obstoječega materiala za zasip gradbene jame.</t>
  </si>
  <si>
    <t>priključek DN 25 
omarica dimenzije: 250x300x200 mm.</t>
  </si>
  <si>
    <t>PRIKLJUČEK - SON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</si>
</sst>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SIT&quot;_-;\-* #,##0.00\ &quot;SIT&quot;_-;_-* &quot;-&quot;??\ &quot;SIT&quot;_-;_-@_-"/>
    <numFmt numFmtId="165" formatCode=";;;"/>
  </numFmts>
  <fonts count="14" x14ac:knownFonts="1">
    <font>
      <sz val="10"/>
      <name val="Arial CE"/>
      <charset val="238"/>
    </font>
    <font>
      <sz val="10"/>
      <name val="Arial CE"/>
      <charset val="238"/>
    </font>
    <font>
      <sz val="10"/>
      <name val="Times New Roman"/>
      <family val="1"/>
      <charset val="238"/>
    </font>
    <font>
      <sz val="10"/>
      <name val="Arial"/>
      <family val="2"/>
      <charset val="238"/>
    </font>
    <font>
      <b/>
      <sz val="10"/>
      <name val="Arial"/>
      <family val="2"/>
      <charset val="238"/>
    </font>
    <font>
      <b/>
      <sz val="12"/>
      <name val="Arial"/>
      <family val="2"/>
      <charset val="238"/>
    </font>
    <font>
      <strike/>
      <sz val="10"/>
      <name val="Arial"/>
      <family val="2"/>
      <charset val="238"/>
    </font>
    <font>
      <vertAlign val="superscript"/>
      <sz val="10"/>
      <name val="Arial"/>
      <family val="2"/>
      <charset val="238"/>
    </font>
    <font>
      <b/>
      <sz val="14"/>
      <name val="Arial"/>
      <family val="2"/>
      <charset val="238"/>
    </font>
    <font>
      <sz val="10"/>
      <color theme="1"/>
      <name val="Arial"/>
      <family val="2"/>
      <charset val="238"/>
    </font>
    <font>
      <b/>
      <i/>
      <sz val="10"/>
      <name val="Arial"/>
      <family val="2"/>
      <charset val="238"/>
    </font>
    <font>
      <i/>
      <sz val="10"/>
      <color rgb="FF7F7F7F"/>
      <name val="Arial"/>
      <family val="2"/>
      <charset val="238"/>
    </font>
    <font>
      <sz val="10"/>
      <name val="Times New Roman CE"/>
      <charset val="238"/>
    </font>
    <font>
      <b/>
      <u/>
      <sz val="10"/>
      <name val="Arial"/>
      <family val="2"/>
      <charset val="238"/>
    </font>
  </fonts>
  <fills count="4">
    <fill>
      <patternFill patternType="none"/>
    </fill>
    <fill>
      <patternFill patternType="gray125"/>
    </fill>
    <fill>
      <patternFill patternType="solid">
        <fgColor indexed="47"/>
        <bgColor indexed="64"/>
      </patternFill>
    </fill>
    <fill>
      <patternFill patternType="solid">
        <fgColor theme="0" tint="-0.14996795556505021"/>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style="mediumDashDot">
        <color indexed="64"/>
      </bottom>
      <diagonal/>
    </border>
    <border>
      <left/>
      <right/>
      <top style="mediumDashDot">
        <color indexed="64"/>
      </top>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thin">
        <color indexed="64"/>
      </bottom>
      <diagonal/>
    </border>
  </borders>
  <cellStyleXfs count="15">
    <xf numFmtId="0" fontId="0" fillId="0" borderId="0"/>
    <xf numFmtId="0" fontId="2" fillId="0" borderId="0"/>
    <xf numFmtId="164" fontId="1" fillId="0" borderId="0" applyFont="0" applyFill="0" applyBorder="0" applyAlignment="0" applyProtection="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pplyNumberFormat="0" applyFill="0" applyBorder="0" applyAlignment="0" applyProtection="0"/>
    <xf numFmtId="0" fontId="12" fillId="0" borderId="0"/>
    <xf numFmtId="164" fontId="1" fillId="0" borderId="0" applyFont="0" applyFill="0" applyBorder="0" applyAlignment="0" applyProtection="0"/>
  </cellStyleXfs>
  <cellXfs count="163">
    <xf numFmtId="0" fontId="0" fillId="0" borderId="0" xfId="0"/>
    <xf numFmtId="0" fontId="3" fillId="0" borderId="0" xfId="0" applyFont="1" applyFill="1" applyProtection="1"/>
    <xf numFmtId="4" fontId="3" fillId="0" borderId="0" xfId="0" applyNumberFormat="1" applyFont="1" applyFill="1" applyAlignment="1" applyProtection="1">
      <alignment horizontal="right"/>
    </xf>
    <xf numFmtId="0" fontId="3" fillId="0" borderId="0" xfId="0" applyFont="1" applyFill="1" applyAlignment="1" applyProtection="1">
      <alignment horizontal="left" vertical="top" wrapText="1"/>
    </xf>
    <xf numFmtId="4" fontId="4" fillId="0" borderId="5" xfId="0" applyNumberFormat="1" applyFont="1" applyFill="1" applyBorder="1" applyAlignment="1" applyProtection="1">
      <alignment horizontal="center" vertical="center"/>
    </xf>
    <xf numFmtId="49" fontId="3" fillId="0" borderId="6" xfId="0" applyNumberFormat="1" applyFont="1" applyFill="1" applyBorder="1" applyAlignment="1" applyProtection="1">
      <alignment horizontal="center" vertical="center"/>
    </xf>
    <xf numFmtId="0" fontId="4" fillId="0" borderId="0" xfId="0" applyFont="1" applyAlignment="1" applyProtection="1">
      <alignment horizontal="left"/>
    </xf>
    <xf numFmtId="0" fontId="3" fillId="0" borderId="0" xfId="0" applyFont="1" applyProtection="1"/>
    <xf numFmtId="0" fontId="4" fillId="3" borderId="6" xfId="13" applyFont="1" applyFill="1" applyBorder="1" applyAlignment="1" applyProtection="1">
      <alignment horizontal="center" vertical="center"/>
    </xf>
    <xf numFmtId="0" fontId="4" fillId="0" borderId="6" xfId="13" applyFont="1" applyBorder="1" applyAlignment="1" applyProtection="1">
      <alignment horizontal="center" vertical="center"/>
    </xf>
    <xf numFmtId="0" fontId="4" fillId="0" borderId="6" xfId="13" applyFont="1" applyFill="1" applyBorder="1" applyAlignment="1" applyProtection="1">
      <alignment horizontal="center" vertical="center"/>
    </xf>
    <xf numFmtId="0" fontId="4" fillId="0" borderId="11" xfId="13" applyFont="1" applyBorder="1" applyAlignment="1" applyProtection="1">
      <alignment horizontal="center" vertical="center"/>
    </xf>
    <xf numFmtId="0" fontId="4" fillId="0" borderId="11" xfId="13" applyFont="1" applyBorder="1" applyAlignment="1" applyProtection="1">
      <alignment vertical="center" wrapText="1"/>
    </xf>
    <xf numFmtId="0" fontId="3" fillId="0" borderId="11" xfId="13" applyFont="1" applyBorder="1" applyAlignment="1" applyProtection="1">
      <alignment vertical="center" wrapText="1"/>
    </xf>
    <xf numFmtId="0" fontId="4" fillId="0" borderId="12" xfId="0" applyFont="1" applyFill="1" applyBorder="1" applyAlignment="1" applyProtection="1"/>
    <xf numFmtId="0" fontId="3" fillId="0" borderId="0" xfId="0" applyFont="1" applyFill="1" applyAlignment="1" applyProtection="1">
      <alignment horizont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3" fillId="0" borderId="6" xfId="0" applyFont="1" applyFill="1" applyBorder="1" applyAlignment="1" applyProtection="1">
      <alignment horizontal="center" vertical="center"/>
    </xf>
    <xf numFmtId="0" fontId="4" fillId="0" borderId="0" xfId="0" applyFont="1" applyFill="1" applyBorder="1" applyAlignment="1" applyProtection="1">
      <alignment horizontal="right"/>
    </xf>
    <xf numFmtId="0" fontId="3" fillId="0" borderId="0" xfId="0" applyFont="1" applyFill="1" applyBorder="1" applyAlignment="1" applyProtection="1">
      <alignment horizontal="center"/>
    </xf>
    <xf numFmtId="0" fontId="3" fillId="0" borderId="0" xfId="0" applyFont="1" applyFill="1" applyBorder="1" applyProtection="1"/>
    <xf numFmtId="0" fontId="4" fillId="0" borderId="0" xfId="0" applyFont="1" applyFill="1" applyBorder="1" applyProtection="1"/>
    <xf numFmtId="0" fontId="8" fillId="0" borderId="0" xfId="0" applyFont="1" applyFill="1" applyAlignment="1" applyProtection="1">
      <alignment vertical="center"/>
    </xf>
    <xf numFmtId="49" fontId="4" fillId="0" borderId="0" xfId="0" applyNumberFormat="1" applyFont="1" applyAlignment="1" applyProtection="1">
      <alignment horizontal="right" vertical="top"/>
    </xf>
    <xf numFmtId="0" fontId="4" fillId="0" borderId="0" xfId="0" applyFont="1" applyAlignment="1" applyProtection="1">
      <alignment horizontal="right" vertical="top"/>
    </xf>
    <xf numFmtId="0" fontId="4" fillId="0" borderId="0" xfId="0" applyFont="1" applyAlignment="1" applyProtection="1">
      <alignment horizontal="centerContinuous" vertical="top"/>
    </xf>
    <xf numFmtId="4" fontId="6" fillId="0" borderId="0" xfId="0" applyNumberFormat="1" applyFont="1" applyAlignment="1" applyProtection="1">
      <alignment horizontal="right" vertical="top"/>
    </xf>
    <xf numFmtId="0" fontId="3" fillId="0" borderId="0" xfId="0" applyFont="1" applyAlignment="1" applyProtection="1">
      <alignment horizontal="right" vertical="top"/>
    </xf>
    <xf numFmtId="0" fontId="3" fillId="0" borderId="0" xfId="0" applyFont="1" applyAlignment="1" applyProtection="1">
      <alignment vertical="top"/>
    </xf>
    <xf numFmtId="0" fontId="3" fillId="0" borderId="2" xfId="0" applyFont="1" applyBorder="1" applyAlignment="1" applyProtection="1">
      <alignment horizontal="left"/>
    </xf>
    <xf numFmtId="0" fontId="3" fillId="0" borderId="2" xfId="0" applyFont="1" applyBorder="1" applyAlignment="1" applyProtection="1">
      <alignment horizontal="right" vertical="top"/>
    </xf>
    <xf numFmtId="0" fontId="3" fillId="0" borderId="2" xfId="0" applyFont="1" applyBorder="1" applyAlignment="1" applyProtection="1">
      <alignment vertical="top"/>
    </xf>
    <xf numFmtId="4" fontId="6" fillId="0" borderId="2" xfId="0" applyNumberFormat="1" applyFont="1" applyBorder="1" applyAlignment="1" applyProtection="1">
      <alignment horizontal="right" vertical="top"/>
    </xf>
    <xf numFmtId="4" fontId="3" fillId="0" borderId="0" xfId="0" applyNumberFormat="1" applyFont="1" applyFill="1" applyBorder="1" applyAlignment="1" applyProtection="1">
      <alignment horizontal="right"/>
    </xf>
    <xf numFmtId="0" fontId="3" fillId="0" borderId="0" xfId="0" applyFont="1" applyFill="1" applyBorder="1" applyAlignment="1" applyProtection="1">
      <alignment horizontal="right"/>
    </xf>
    <xf numFmtId="0" fontId="3" fillId="0" borderId="0" xfId="0" applyFont="1" applyBorder="1" applyAlignment="1" applyProtection="1">
      <alignment horizontal="center"/>
    </xf>
    <xf numFmtId="4" fontId="3" fillId="0" borderId="0" xfId="0" applyNumberFormat="1" applyFont="1" applyBorder="1" applyAlignment="1" applyProtection="1">
      <alignment horizontal="right"/>
    </xf>
    <xf numFmtId="0" fontId="4"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4" fillId="0" borderId="3" xfId="0" applyFont="1" applyFill="1" applyBorder="1" applyAlignment="1" applyProtection="1">
      <alignment horizontal="right" vertical="top"/>
    </xf>
    <xf numFmtId="0" fontId="3" fillId="0" borderId="3" xfId="0" applyFont="1" applyFill="1" applyBorder="1" applyAlignment="1" applyProtection="1">
      <alignment horizontal="center" vertical="top"/>
    </xf>
    <xf numFmtId="4" fontId="4" fillId="0" borderId="3" xfId="0" applyNumberFormat="1" applyFont="1" applyFill="1" applyBorder="1" applyAlignment="1" applyProtection="1">
      <alignment horizontal="right" vertical="top"/>
    </xf>
    <xf numFmtId="0" fontId="3" fillId="0" borderId="0" xfId="0" applyFont="1" applyAlignment="1" applyProtection="1">
      <alignment horizontal="left"/>
    </xf>
    <xf numFmtId="4" fontId="3" fillId="0" borderId="16" xfId="0" applyNumberFormat="1" applyFont="1" applyFill="1" applyBorder="1" applyAlignment="1" applyProtection="1">
      <alignment horizontal="right"/>
      <protection locked="0"/>
    </xf>
    <xf numFmtId="4" fontId="3" fillId="0" borderId="16" xfId="0" applyNumberFormat="1" applyFont="1" applyBorder="1" applyAlignment="1" applyProtection="1">
      <alignment horizontal="right"/>
      <protection locked="0"/>
    </xf>
    <xf numFmtId="0" fontId="3" fillId="0" borderId="2" xfId="0" applyFont="1" applyFill="1" applyBorder="1" applyAlignment="1" applyProtection="1">
      <alignment horizontal="right"/>
    </xf>
    <xf numFmtId="0" fontId="3" fillId="0" borderId="2" xfId="0" applyFont="1" applyFill="1" applyBorder="1" applyAlignment="1" applyProtection="1">
      <alignment horizontal="center"/>
    </xf>
    <xf numFmtId="4" fontId="3" fillId="0" borderId="2" xfId="0" applyNumberFormat="1" applyFont="1" applyFill="1" applyBorder="1" applyAlignment="1" applyProtection="1">
      <alignment horizontal="right"/>
    </xf>
    <xf numFmtId="0" fontId="3" fillId="0" borderId="1" xfId="0" applyFont="1" applyFill="1" applyBorder="1" applyAlignment="1" applyProtection="1">
      <alignment horizontal="center"/>
    </xf>
    <xf numFmtId="4" fontId="3" fillId="0" borderId="1" xfId="0" applyNumberFormat="1" applyFont="1" applyFill="1" applyBorder="1" applyAlignment="1" applyProtection="1">
      <alignment horizontal="right"/>
    </xf>
    <xf numFmtId="0" fontId="3" fillId="0" borderId="0" xfId="5" applyFont="1" applyBorder="1" applyAlignment="1" applyProtection="1">
      <alignment horizontal="center"/>
    </xf>
    <xf numFmtId="4" fontId="6" fillId="0" borderId="0" xfId="0" applyNumberFormat="1" applyFont="1" applyFill="1" applyBorder="1" applyAlignment="1" applyProtection="1">
      <alignment horizontal="right"/>
    </xf>
    <xf numFmtId="9" fontId="3" fillId="0" borderId="0" xfId="0" applyNumberFormat="1" applyFont="1" applyFill="1" applyBorder="1" applyAlignment="1" applyProtection="1">
      <alignment horizontal="center"/>
    </xf>
    <xf numFmtId="0" fontId="3" fillId="0" borderId="1" xfId="0" applyFont="1" applyFill="1" applyBorder="1" applyAlignment="1" applyProtection="1">
      <alignment horizontal="right"/>
    </xf>
    <xf numFmtId="0" fontId="4" fillId="0" borderId="0" xfId="0" applyFont="1" applyAlignment="1" applyProtection="1">
      <alignment horizontal="left" vertical="top"/>
    </xf>
    <xf numFmtId="0" fontId="3" fillId="0" borderId="2" xfId="0" applyFont="1" applyBorder="1" applyAlignment="1" applyProtection="1">
      <alignment horizontal="left" vertical="top"/>
    </xf>
    <xf numFmtId="0" fontId="3" fillId="0" borderId="2"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4" fillId="0" borderId="3" xfId="0" applyFont="1" applyFill="1" applyBorder="1" applyAlignment="1" applyProtection="1">
      <alignment horizontal="left" vertical="top"/>
    </xf>
    <xf numFmtId="0" fontId="3" fillId="0" borderId="0" xfId="0" applyFont="1" applyAlignment="1" applyProtection="1">
      <alignment horizontal="left" vertical="top"/>
    </xf>
    <xf numFmtId="0" fontId="3" fillId="0" borderId="2" xfId="0" applyFont="1" applyFill="1" applyBorder="1" applyAlignment="1" applyProtection="1">
      <alignment horizontal="left" vertical="top"/>
    </xf>
    <xf numFmtId="0" fontId="3" fillId="0" borderId="2" xfId="0" applyFont="1" applyFill="1" applyBorder="1" applyAlignment="1" applyProtection="1">
      <alignment vertical="top"/>
    </xf>
    <xf numFmtId="0" fontId="3" fillId="0" borderId="1" xfId="0" applyFont="1" applyBorder="1" applyAlignment="1" applyProtection="1">
      <alignment horizontal="center"/>
    </xf>
    <xf numFmtId="4" fontId="3" fillId="0" borderId="1" xfId="0" applyNumberFormat="1" applyFont="1" applyBorder="1" applyAlignment="1" applyProtection="1">
      <alignment horizontal="right"/>
    </xf>
    <xf numFmtId="0" fontId="3" fillId="0" borderId="0" xfId="0" applyFont="1" applyBorder="1" applyAlignment="1" applyProtection="1">
      <alignment horizontal="left" vertical="top" wrapText="1"/>
    </xf>
    <xf numFmtId="0" fontId="3" fillId="0" borderId="2" xfId="0" applyFont="1" applyFill="1" applyBorder="1" applyAlignment="1" applyProtection="1">
      <alignment horizontal="center" vertical="top"/>
    </xf>
    <xf numFmtId="0" fontId="10" fillId="0" borderId="0" xfId="0" applyFont="1" applyFill="1" applyBorder="1" applyAlignment="1" applyProtection="1">
      <alignment horizontal="left" vertical="top" wrapText="1"/>
    </xf>
    <xf numFmtId="0" fontId="10" fillId="0" borderId="1" xfId="0" applyFont="1" applyFill="1" applyBorder="1" applyAlignment="1" applyProtection="1">
      <alignment horizontal="left" vertical="top" wrapText="1"/>
    </xf>
    <xf numFmtId="9" fontId="3" fillId="0" borderId="1" xfId="0" applyNumberFormat="1" applyFont="1" applyFill="1" applyBorder="1" applyAlignment="1" applyProtection="1">
      <alignment horizontal="center"/>
    </xf>
    <xf numFmtId="4" fontId="6" fillId="0" borderId="2" xfId="0" applyNumberFormat="1" applyFont="1" applyFill="1" applyBorder="1" applyAlignment="1" applyProtection="1">
      <alignment horizontal="right"/>
    </xf>
    <xf numFmtId="165" fontId="4" fillId="0" borderId="2" xfId="0" applyNumberFormat="1" applyFont="1" applyBorder="1" applyAlignment="1" applyProtection="1">
      <alignment horizontal="center" vertical="top"/>
    </xf>
    <xf numFmtId="0" fontId="4" fillId="0" borderId="0"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4" fillId="0" borderId="0" xfId="0" applyFont="1" applyFill="1" applyBorder="1" applyAlignment="1" applyProtection="1">
      <alignment horizontal="center" vertical="top"/>
    </xf>
    <xf numFmtId="0" fontId="4" fillId="0" borderId="2" xfId="0" applyFont="1" applyFill="1" applyBorder="1" applyAlignment="1" applyProtection="1">
      <alignment horizontal="center" vertical="top"/>
    </xf>
    <xf numFmtId="0" fontId="4" fillId="0" borderId="0" xfId="0" applyFont="1" applyBorder="1" applyAlignment="1" applyProtection="1">
      <alignment horizontal="center" vertical="top"/>
    </xf>
    <xf numFmtId="0" fontId="4" fillId="0" borderId="1" xfId="0" applyFont="1" applyBorder="1" applyAlignment="1" applyProtection="1">
      <alignment horizontal="center" vertical="top"/>
    </xf>
    <xf numFmtId="0" fontId="4" fillId="0" borderId="2" xfId="0" applyFont="1" applyBorder="1" applyAlignment="1" applyProtection="1">
      <alignment horizontal="center" vertical="top"/>
    </xf>
    <xf numFmtId="0" fontId="4" fillId="0" borderId="1" xfId="0" applyFont="1" applyFill="1" applyBorder="1" applyAlignment="1" applyProtection="1">
      <alignment horizontal="center" vertical="top"/>
    </xf>
    <xf numFmtId="0" fontId="3" fillId="0" borderId="2" xfId="0" applyFont="1" applyBorder="1" applyAlignment="1" applyProtection="1">
      <alignment horizontal="center" vertical="top"/>
    </xf>
    <xf numFmtId="49" fontId="4" fillId="0" borderId="17" xfId="0" applyNumberFormat="1" applyFont="1" applyBorder="1" applyAlignment="1" applyProtection="1">
      <alignment horizontal="center" vertical="center" textRotation="90"/>
    </xf>
    <xf numFmtId="0" fontId="4" fillId="0" borderId="17" xfId="0" applyFont="1" applyBorder="1" applyAlignment="1" applyProtection="1">
      <alignment horizontal="center" vertical="top" wrapText="1"/>
    </xf>
    <xf numFmtId="0" fontId="4" fillId="0" borderId="17" xfId="0" applyFont="1" applyBorder="1" applyAlignment="1" applyProtection="1">
      <alignment horizontal="center" vertical="center" textRotation="90"/>
    </xf>
    <xf numFmtId="4" fontId="4" fillId="0" borderId="17" xfId="0" applyNumberFormat="1" applyFont="1" applyBorder="1" applyAlignment="1" applyProtection="1">
      <alignment horizontal="right" vertical="center" textRotation="90" wrapText="1"/>
    </xf>
    <xf numFmtId="0" fontId="4" fillId="0" borderId="17" xfId="0" applyFont="1" applyBorder="1" applyAlignment="1" applyProtection="1">
      <alignment horizontal="center" vertical="center" wrapText="1"/>
    </xf>
    <xf numFmtId="0" fontId="4" fillId="0" borderId="12" xfId="0" applyFont="1" applyFill="1" applyBorder="1" applyAlignment="1" applyProtection="1">
      <alignment horizontal="center"/>
    </xf>
    <xf numFmtId="0" fontId="4" fillId="0" borderId="0" xfId="0" applyFont="1" applyFill="1" applyBorder="1" applyAlignment="1" applyProtection="1">
      <alignment horizontal="center"/>
    </xf>
    <xf numFmtId="0" fontId="8" fillId="0" borderId="0" xfId="0" applyFont="1" applyFill="1" applyAlignment="1" applyProtection="1">
      <alignment horizontal="left" vertical="center"/>
    </xf>
    <xf numFmtId="0" fontId="4" fillId="0" borderId="0" xfId="0" applyFont="1" applyAlignment="1" applyProtection="1">
      <alignment horizontal="center" vertical="top"/>
    </xf>
    <xf numFmtId="2" fontId="3" fillId="0" borderId="0" xfId="0" applyNumberFormat="1" applyFont="1" applyFill="1" applyAlignment="1" applyProtection="1">
      <alignment horizontal="center"/>
    </xf>
    <xf numFmtId="2" fontId="3" fillId="0" borderId="2" xfId="0" applyNumberFormat="1" applyFont="1" applyFill="1" applyBorder="1" applyAlignment="1" applyProtection="1">
      <alignment horizontal="center"/>
    </xf>
    <xf numFmtId="2" fontId="3" fillId="0" borderId="0" xfId="0" applyNumberFormat="1" applyFont="1" applyFill="1" applyBorder="1" applyAlignment="1" applyProtection="1">
      <alignment horizontal="center"/>
    </xf>
    <xf numFmtId="2" fontId="3" fillId="0" borderId="1" xfId="0" applyNumberFormat="1" applyFont="1" applyFill="1" applyBorder="1" applyAlignment="1" applyProtection="1">
      <alignment horizontal="center"/>
    </xf>
    <xf numFmtId="0" fontId="6" fillId="0" borderId="0" xfId="0" applyFont="1" applyFill="1" applyBorder="1" applyAlignment="1" applyProtection="1">
      <alignment horizontal="center"/>
    </xf>
    <xf numFmtId="0" fontId="6" fillId="0" borderId="1" xfId="0" applyFont="1" applyFill="1" applyBorder="1" applyAlignment="1" applyProtection="1">
      <alignment horizontal="center"/>
    </xf>
    <xf numFmtId="0" fontId="3" fillId="0" borderId="0" xfId="0" applyFont="1" applyAlignment="1" applyProtection="1">
      <alignment horizontal="center" vertical="top"/>
    </xf>
    <xf numFmtId="4" fontId="4" fillId="0" borderId="6" xfId="13" applyNumberFormat="1" applyFont="1" applyFill="1" applyBorder="1" applyAlignment="1" applyProtection="1">
      <alignment horizontal="center" vertical="center"/>
    </xf>
    <xf numFmtId="4" fontId="4" fillId="0" borderId="6" xfId="13" applyNumberFormat="1" applyFont="1" applyBorder="1" applyAlignment="1" applyProtection="1">
      <alignment horizontal="center" vertical="center"/>
    </xf>
    <xf numFmtId="4" fontId="3" fillId="0" borderId="6" xfId="2" applyNumberFormat="1" applyFont="1" applyFill="1" applyBorder="1" applyAlignment="1" applyProtection="1">
      <alignment horizontal="center" vertical="center"/>
    </xf>
    <xf numFmtId="4" fontId="4" fillId="0" borderId="6" xfId="2" applyNumberFormat="1" applyFont="1" applyFill="1" applyBorder="1" applyAlignment="1" applyProtection="1">
      <alignment horizontal="center"/>
    </xf>
    <xf numFmtId="0" fontId="4" fillId="0" borderId="0" xfId="0" applyFont="1" applyFill="1" applyAlignment="1" applyProtection="1">
      <alignment horizontal="left" vertical="top" wrapText="1"/>
    </xf>
    <xf numFmtId="0" fontId="4" fillId="0" borderId="2" xfId="0" applyFont="1" applyFill="1" applyBorder="1" applyAlignment="1" applyProtection="1">
      <alignment horizontal="center" vertical="top" wrapText="1"/>
    </xf>
    <xf numFmtId="2" fontId="3" fillId="0" borderId="2" xfId="0" applyNumberFormat="1" applyFont="1" applyFill="1" applyBorder="1" applyAlignment="1" applyProtection="1">
      <alignment horizontal="right"/>
    </xf>
    <xf numFmtId="2" fontId="3" fillId="0" borderId="0" xfId="0" applyNumberFormat="1" applyFont="1" applyFill="1" applyBorder="1" applyAlignment="1" applyProtection="1">
      <alignment horizontal="right"/>
    </xf>
    <xf numFmtId="2" fontId="3" fillId="0" borderId="0" xfId="0" applyNumberFormat="1" applyFont="1" applyFill="1" applyAlignment="1" applyProtection="1">
      <alignment horizontal="right"/>
    </xf>
    <xf numFmtId="2" fontId="3" fillId="0" borderId="1" xfId="0" applyNumberFormat="1" applyFont="1" applyFill="1" applyBorder="1" applyAlignment="1" applyProtection="1">
      <alignment horizontal="right"/>
    </xf>
    <xf numFmtId="0" fontId="4" fillId="0" borderId="0" xfId="9" applyFont="1" applyFill="1" applyBorder="1" applyAlignment="1" applyProtection="1">
      <alignment horizontal="left" vertical="top"/>
    </xf>
    <xf numFmtId="0" fontId="3" fillId="0" borderId="1" xfId="0" applyFont="1" applyBorder="1" applyAlignment="1" applyProtection="1">
      <alignment horizontal="left" vertical="top" wrapText="1"/>
    </xf>
    <xf numFmtId="0" fontId="4" fillId="0" borderId="4" xfId="0" applyFont="1" applyFill="1" applyBorder="1" applyAlignment="1" applyProtection="1">
      <alignment horizontal="center" vertical="center" wrapText="1"/>
    </xf>
    <xf numFmtId="0" fontId="4" fillId="3" borderId="6" xfId="13" applyFont="1" applyFill="1" applyBorder="1" applyAlignment="1" applyProtection="1">
      <alignment horizontal="center" vertical="center" wrapText="1"/>
    </xf>
    <xf numFmtId="0" fontId="8" fillId="0" borderId="0" xfId="0" applyFont="1" applyFill="1" applyAlignment="1" applyProtection="1">
      <alignment horizontal="center" vertical="center"/>
    </xf>
    <xf numFmtId="4" fontId="4" fillId="0" borderId="11" xfId="13" applyNumberFormat="1" applyFont="1" applyBorder="1" applyAlignment="1" applyProtection="1">
      <alignment horizontal="center" vertical="center"/>
    </xf>
    <xf numFmtId="0" fontId="5" fillId="0" borderId="0" xfId="0" applyFont="1" applyFill="1" applyBorder="1" applyAlignment="1" applyProtection="1">
      <alignment horizontal="center"/>
    </xf>
    <xf numFmtId="4" fontId="4" fillId="0" borderId="0" xfId="2" applyNumberFormat="1" applyFont="1" applyFill="1" applyBorder="1" applyAlignment="1" applyProtection="1">
      <alignment horizontal="center"/>
    </xf>
    <xf numFmtId="0" fontId="4" fillId="0" borderId="4" xfId="0" applyFont="1" applyFill="1" applyBorder="1" applyAlignment="1">
      <alignment horizontal="center" vertical="center" wrapText="1"/>
    </xf>
    <xf numFmtId="0" fontId="3" fillId="0" borderId="6" xfId="0" applyFont="1" applyFill="1" applyBorder="1" applyAlignment="1" applyProtection="1">
      <alignment horizontal="left" vertical="center"/>
    </xf>
    <xf numFmtId="0" fontId="4" fillId="0" borderId="0" xfId="0" applyFont="1" applyFill="1" applyBorder="1" applyAlignment="1" applyProtection="1">
      <alignment horizontal="right" vertical="top"/>
    </xf>
    <xf numFmtId="0" fontId="4" fillId="0" borderId="0" xfId="0" applyFont="1" applyFill="1" applyBorder="1" applyAlignment="1" applyProtection="1">
      <alignment horizontal="left" vertical="top"/>
    </xf>
    <xf numFmtId="0" fontId="3" fillId="0" borderId="0" xfId="0" applyFont="1" applyFill="1" applyBorder="1" applyAlignment="1" applyProtection="1">
      <alignment horizontal="center" vertical="top"/>
    </xf>
    <xf numFmtId="4" fontId="4" fillId="0" borderId="0" xfId="0" applyNumberFormat="1" applyFont="1" applyFill="1" applyBorder="1" applyAlignment="1" applyProtection="1">
      <alignment horizontal="right" vertical="top"/>
    </xf>
    <xf numFmtId="4" fontId="4" fillId="0" borderId="0" xfId="0" applyNumberFormat="1" applyFont="1" applyAlignment="1" applyProtection="1">
      <alignment horizontal="right" vertical="top"/>
    </xf>
    <xf numFmtId="0" fontId="4" fillId="0" borderId="1" xfId="0" applyFont="1" applyBorder="1" applyAlignment="1" applyProtection="1">
      <alignment horizontal="right" vertical="top"/>
    </xf>
    <xf numFmtId="0" fontId="3" fillId="0" borderId="1" xfId="0" applyFont="1" applyBorder="1" applyAlignment="1" applyProtection="1">
      <alignment horizontal="left" vertical="top"/>
    </xf>
    <xf numFmtId="0" fontId="3" fillId="0" borderId="1" xfId="0" applyFont="1" applyBorder="1" applyAlignment="1" applyProtection="1">
      <alignment horizontal="right" vertical="top"/>
    </xf>
    <xf numFmtId="0" fontId="3" fillId="0" borderId="1" xfId="0" applyFont="1" applyBorder="1" applyAlignment="1" applyProtection="1">
      <alignment vertical="top"/>
    </xf>
    <xf numFmtId="1" fontId="4" fillId="0" borderId="0" xfId="0" applyNumberFormat="1" applyFont="1" applyFill="1" applyBorder="1" applyAlignment="1" applyProtection="1">
      <alignment horizontal="center" vertical="top" wrapText="1"/>
    </xf>
    <xf numFmtId="0" fontId="3" fillId="0" borderId="0" xfId="0" applyFont="1" applyFill="1" applyBorder="1" applyAlignment="1" applyProtection="1">
      <alignment horizontal="left" vertical="center" wrapText="1"/>
    </xf>
    <xf numFmtId="0" fontId="4" fillId="0" borderId="0" xfId="5" applyFont="1" applyFill="1" applyBorder="1" applyAlignment="1" applyProtection="1">
      <alignment horizontal="left" vertical="top" wrapText="1"/>
    </xf>
    <xf numFmtId="4" fontId="3" fillId="0" borderId="0" xfId="5" applyNumberFormat="1" applyFont="1" applyBorder="1" applyAlignment="1" applyProtection="1">
      <alignment horizontal="center"/>
    </xf>
    <xf numFmtId="0" fontId="3" fillId="0" borderId="0" xfId="5" applyFont="1" applyFill="1" applyBorder="1" applyAlignment="1" applyProtection="1">
      <alignment horizontal="left" vertical="top" wrapText="1"/>
    </xf>
    <xf numFmtId="0" fontId="3" fillId="0" borderId="0" xfId="0" applyFont="1" applyBorder="1" applyAlignment="1" applyProtection="1">
      <alignment vertical="top"/>
    </xf>
    <xf numFmtId="4" fontId="6" fillId="0" borderId="0" xfId="0" applyNumberFormat="1" applyFont="1" applyBorder="1" applyAlignment="1" applyProtection="1">
      <alignment horizontal="right" vertical="top"/>
    </xf>
    <xf numFmtId="0" fontId="3" fillId="0" borderId="0" xfId="0" applyFont="1" applyBorder="1" applyAlignment="1" applyProtection="1">
      <alignment horizontal="right" vertical="top"/>
    </xf>
    <xf numFmtId="0" fontId="3" fillId="0" borderId="1" xfId="5" applyFont="1" applyFill="1" applyBorder="1" applyAlignment="1" applyProtection="1">
      <alignment horizontal="left" vertical="top" wrapText="1"/>
    </xf>
    <xf numFmtId="0" fontId="3" fillId="0" borderId="3" xfId="0" applyFont="1" applyFill="1" applyBorder="1" applyAlignment="1" applyProtection="1">
      <alignment horizontal="right" vertical="top"/>
    </xf>
    <xf numFmtId="0" fontId="3" fillId="0" borderId="0" xfId="0" applyFont="1" applyFill="1" applyBorder="1" applyAlignment="1" applyProtection="1">
      <alignment horizontal="right" vertical="top"/>
    </xf>
    <xf numFmtId="4" fontId="6" fillId="0" borderId="1" xfId="0" applyNumberFormat="1" applyFont="1" applyBorder="1" applyAlignment="1" applyProtection="1">
      <alignment horizontal="right" vertical="top"/>
    </xf>
    <xf numFmtId="0" fontId="3" fillId="0" borderId="7"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4" fillId="0" borderId="6" xfId="0" applyFont="1" applyFill="1" applyBorder="1" applyAlignment="1" applyProtection="1">
      <alignment horizontal="right"/>
    </xf>
    <xf numFmtId="0" fontId="3" fillId="0" borderId="7" xfId="0" applyFont="1" applyFill="1" applyBorder="1" applyAlignment="1" applyProtection="1">
      <alignment horizontal="left" vertical="center"/>
    </xf>
    <xf numFmtId="0" fontId="4" fillId="2" borderId="7" xfId="0" applyFont="1" applyFill="1" applyBorder="1" applyAlignment="1" applyProtection="1">
      <alignment horizontal="left"/>
    </xf>
    <xf numFmtId="0" fontId="4" fillId="2" borderId="8" xfId="0" applyFont="1" applyFill="1" applyBorder="1" applyAlignment="1" applyProtection="1">
      <alignment horizontal="left"/>
    </xf>
    <xf numFmtId="0" fontId="4" fillId="2" borderId="9" xfId="0" applyFont="1" applyFill="1" applyBorder="1" applyAlignment="1" applyProtection="1">
      <alignment horizontal="left"/>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13" applyFont="1" applyBorder="1" applyAlignment="1" applyProtection="1">
      <alignment vertical="center" wrapText="1"/>
    </xf>
    <xf numFmtId="0" fontId="3" fillId="0" borderId="6" xfId="13" applyFont="1" applyBorder="1" applyAlignment="1" applyProtection="1">
      <alignment vertical="center" wrapText="1"/>
    </xf>
    <xf numFmtId="0" fontId="4" fillId="0" borderId="0" xfId="0" applyFont="1" applyFill="1" applyAlignment="1" applyProtection="1">
      <alignment horizontal="left" vertical="top"/>
    </xf>
    <xf numFmtId="0" fontId="4" fillId="0" borderId="0" xfId="0" applyFont="1" applyFill="1" applyAlignment="1" applyProtection="1">
      <alignment horizontal="left" vertical="top" wrapText="1"/>
    </xf>
    <xf numFmtId="0" fontId="4" fillId="3" borderId="6" xfId="13" applyFont="1" applyFill="1" applyBorder="1" applyAlignment="1" applyProtection="1">
      <alignment horizontal="center" vertical="center" wrapText="1"/>
    </xf>
    <xf numFmtId="0" fontId="3" fillId="0" borderId="6" xfId="13" applyFont="1" applyBorder="1" applyAlignment="1" applyProtection="1">
      <alignment vertical="center"/>
    </xf>
    <xf numFmtId="0" fontId="4" fillId="0" borderId="6" xfId="13" applyFont="1" applyBorder="1" applyAlignment="1" applyProtection="1">
      <alignment horizontal="left" vertical="center" wrapText="1"/>
    </xf>
  </cellXfs>
  <cellStyles count="15">
    <cellStyle name="Navadno" xfId="0" builtinId="0"/>
    <cellStyle name="Navadno 15" xfId="3"/>
    <cellStyle name="Navadno 16" xfId="4"/>
    <cellStyle name="Navadno 2 50" xfId="5"/>
    <cellStyle name="Navadno 49" xfId="6"/>
    <cellStyle name="Navadno 50" xfId="7"/>
    <cellStyle name="Navadno 51" xfId="11"/>
    <cellStyle name="Navadno 52" xfId="9"/>
    <cellStyle name="Navadno 53" xfId="10"/>
    <cellStyle name="Navadno 54" xfId="8"/>
    <cellStyle name="Navadno_POPIS DEL ZA GRADBENA DELA ILOVICA1" xfId="13"/>
    <cellStyle name="Normal_N36023 (2)" xfId="1"/>
    <cellStyle name="Pojasnjevalno besedilo 2" xfId="12"/>
    <cellStyle name="Valuta" xfId="2" builtinId="4"/>
    <cellStyle name="Valuta 2"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RHOVC/_PLIN_ENERGETIKA_LJUBLJANA/Leto%202020/DGD/Zbilje_zahod/Zbilje%20-%20Jeprca%20II.faza/PP_SON_ZBILJE_ZAHOD_TV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pna rekapitulacija"/>
      <sheetName val="7D"/>
      <sheetName val="8N"/>
      <sheetName val="10D"/>
      <sheetName val="8F"/>
      <sheetName val="8S"/>
      <sheetName val="7i"/>
      <sheetName val="PP  (7)"/>
      <sheetName val="PP  (8)"/>
      <sheetName val="PP  (9)"/>
      <sheetName val="PP  (10)"/>
      <sheetName val="PP  (11)"/>
      <sheetName val="PP  (12)"/>
      <sheetName val="PP  (13)"/>
      <sheetName val="PP  (14)"/>
      <sheetName val="PP  (15)"/>
      <sheetName val="PP  (16)"/>
      <sheetName val="PP  (17)"/>
      <sheetName val="PP  (18)"/>
      <sheetName val="PP  (19)"/>
      <sheetName val="PP  (20)"/>
      <sheetName val="PP  (21)"/>
      <sheetName val="PP  (22)"/>
      <sheetName val="PP  (23)"/>
      <sheetName val="PP  (24)"/>
      <sheetName val="PP  (25)"/>
      <sheetName val="PP  (26)"/>
      <sheetName val="PP  (27)"/>
      <sheetName val="PP  (28)"/>
      <sheetName val="PP  (29)"/>
      <sheetName val="PP  (30)"/>
    </sheetNames>
    <sheetDataSet>
      <sheetData sheetId="0"/>
      <sheetData sheetId="1">
        <row r="4">
          <cell r="D4">
            <v>14.5</v>
          </cell>
        </row>
        <row r="45">
          <cell r="C45">
            <v>14.5</v>
          </cell>
        </row>
        <row r="90">
          <cell r="C90">
            <v>0</v>
          </cell>
        </row>
        <row r="110">
          <cell r="C110">
            <v>0</v>
          </cell>
        </row>
        <row r="125">
          <cell r="C125">
            <v>0</v>
          </cell>
        </row>
        <row r="140">
          <cell r="C140">
            <v>14.5</v>
          </cell>
        </row>
        <row r="150">
          <cell r="C150">
            <v>0</v>
          </cell>
        </row>
        <row r="180">
          <cell r="C180">
            <v>1</v>
          </cell>
        </row>
        <row r="181">
          <cell r="C181">
            <v>0</v>
          </cell>
        </row>
      </sheetData>
      <sheetData sheetId="2">
        <row r="4">
          <cell r="D4">
            <v>13</v>
          </cell>
        </row>
        <row r="45">
          <cell r="C45">
            <v>13</v>
          </cell>
        </row>
        <row r="90">
          <cell r="C90">
            <v>0</v>
          </cell>
        </row>
        <row r="110">
          <cell r="C110">
            <v>0</v>
          </cell>
        </row>
        <row r="125">
          <cell r="C125">
            <v>0</v>
          </cell>
        </row>
        <row r="140">
          <cell r="C140">
            <v>13</v>
          </cell>
        </row>
        <row r="150">
          <cell r="C150">
            <v>0</v>
          </cell>
        </row>
        <row r="180">
          <cell r="C180">
            <v>1</v>
          </cell>
        </row>
        <row r="181">
          <cell r="C181">
            <v>0</v>
          </cell>
        </row>
      </sheetData>
      <sheetData sheetId="3">
        <row r="4">
          <cell r="D4">
            <v>8</v>
          </cell>
        </row>
        <row r="45">
          <cell r="C45">
            <v>8</v>
          </cell>
        </row>
        <row r="90">
          <cell r="C90">
            <v>0</v>
          </cell>
        </row>
        <row r="110">
          <cell r="C110">
            <v>0</v>
          </cell>
        </row>
        <row r="125">
          <cell r="C125">
            <v>0</v>
          </cell>
        </row>
        <row r="140">
          <cell r="C140">
            <v>8</v>
          </cell>
        </row>
        <row r="150">
          <cell r="C150">
            <v>1</v>
          </cell>
        </row>
        <row r="180">
          <cell r="C180">
            <v>1</v>
          </cell>
        </row>
        <row r="181">
          <cell r="C181">
            <v>1</v>
          </cell>
        </row>
      </sheetData>
      <sheetData sheetId="4">
        <row r="4">
          <cell r="D4">
            <v>20.5</v>
          </cell>
        </row>
        <row r="45">
          <cell r="C45">
            <v>4</v>
          </cell>
        </row>
        <row r="90">
          <cell r="C90">
            <v>16.5</v>
          </cell>
        </row>
        <row r="110">
          <cell r="C110">
            <v>0</v>
          </cell>
        </row>
        <row r="125">
          <cell r="C125">
            <v>1</v>
          </cell>
        </row>
        <row r="140">
          <cell r="C140">
            <v>20.5</v>
          </cell>
        </row>
        <row r="150">
          <cell r="C150">
            <v>0</v>
          </cell>
        </row>
        <row r="180">
          <cell r="C180">
            <v>1</v>
          </cell>
        </row>
        <row r="181">
          <cell r="C181">
            <v>1</v>
          </cell>
        </row>
      </sheetData>
      <sheetData sheetId="5">
        <row r="4">
          <cell r="D4">
            <v>16</v>
          </cell>
        </row>
        <row r="45">
          <cell r="C45">
            <v>1</v>
          </cell>
        </row>
        <row r="90">
          <cell r="C90">
            <v>15</v>
          </cell>
        </row>
        <row r="110">
          <cell r="C110">
            <v>0</v>
          </cell>
        </row>
        <row r="125">
          <cell r="C125">
            <v>0</v>
          </cell>
        </row>
        <row r="140">
          <cell r="C140">
            <v>0</v>
          </cell>
        </row>
        <row r="150">
          <cell r="C150">
            <v>0</v>
          </cell>
        </row>
        <row r="180">
          <cell r="C180">
            <v>0</v>
          </cell>
        </row>
        <row r="181">
          <cell r="C181">
            <v>1</v>
          </cell>
        </row>
      </sheetData>
      <sheetData sheetId="6">
        <row r="4">
          <cell r="D4">
            <v>31</v>
          </cell>
        </row>
        <row r="45">
          <cell r="C45">
            <v>2</v>
          </cell>
        </row>
        <row r="90">
          <cell r="C90">
            <v>29</v>
          </cell>
        </row>
        <row r="110">
          <cell r="C110">
            <v>3</v>
          </cell>
        </row>
        <row r="125">
          <cell r="C125">
            <v>0</v>
          </cell>
        </row>
        <row r="140">
          <cell r="C140">
            <v>31</v>
          </cell>
        </row>
        <row r="150">
          <cell r="C150">
            <v>0</v>
          </cell>
        </row>
        <row r="180">
          <cell r="C180">
            <v>0</v>
          </cell>
        </row>
        <row r="181">
          <cell r="C181">
            <v>1</v>
          </cell>
        </row>
      </sheetData>
      <sheetData sheetId="7">
        <row r="4">
          <cell r="D4">
            <v>0</v>
          </cell>
        </row>
        <row r="45">
          <cell r="C45">
            <v>0</v>
          </cell>
        </row>
        <row r="90">
          <cell r="C90">
            <v>0</v>
          </cell>
        </row>
        <row r="110">
          <cell r="C110">
            <v>0</v>
          </cell>
        </row>
        <row r="125">
          <cell r="C125">
            <v>0</v>
          </cell>
        </row>
        <row r="140">
          <cell r="C140">
            <v>0</v>
          </cell>
        </row>
        <row r="150">
          <cell r="C150">
            <v>0</v>
          </cell>
        </row>
        <row r="180">
          <cell r="C180">
            <v>0</v>
          </cell>
        </row>
        <row r="181">
          <cell r="C181">
            <v>0</v>
          </cell>
        </row>
      </sheetData>
      <sheetData sheetId="8">
        <row r="4">
          <cell r="D4">
            <v>0</v>
          </cell>
        </row>
        <row r="45">
          <cell r="C45">
            <v>0</v>
          </cell>
        </row>
        <row r="90">
          <cell r="C90">
            <v>0</v>
          </cell>
        </row>
        <row r="110">
          <cell r="C110">
            <v>0</v>
          </cell>
        </row>
        <row r="125">
          <cell r="C125">
            <v>0</v>
          </cell>
        </row>
        <row r="140">
          <cell r="C140">
            <v>0</v>
          </cell>
        </row>
        <row r="150">
          <cell r="C150">
            <v>0</v>
          </cell>
        </row>
        <row r="180">
          <cell r="C180">
            <v>0</v>
          </cell>
        </row>
        <row r="181">
          <cell r="C181">
            <v>0</v>
          </cell>
        </row>
      </sheetData>
      <sheetData sheetId="9">
        <row r="4">
          <cell r="D4">
            <v>0</v>
          </cell>
        </row>
        <row r="45">
          <cell r="C45">
            <v>0</v>
          </cell>
        </row>
        <row r="90">
          <cell r="C90">
            <v>0</v>
          </cell>
        </row>
        <row r="110">
          <cell r="C110">
            <v>0</v>
          </cell>
        </row>
        <row r="125">
          <cell r="C125">
            <v>0</v>
          </cell>
        </row>
        <row r="140">
          <cell r="C140">
            <v>0</v>
          </cell>
        </row>
        <row r="150">
          <cell r="C150">
            <v>0</v>
          </cell>
        </row>
        <row r="180">
          <cell r="C180">
            <v>0</v>
          </cell>
        </row>
        <row r="181">
          <cell r="C181">
            <v>0</v>
          </cell>
        </row>
      </sheetData>
      <sheetData sheetId="10">
        <row r="4">
          <cell r="D4">
            <v>0</v>
          </cell>
        </row>
        <row r="45">
          <cell r="C45">
            <v>0</v>
          </cell>
        </row>
        <row r="90">
          <cell r="C90">
            <v>0</v>
          </cell>
        </row>
        <row r="110">
          <cell r="C110">
            <v>0</v>
          </cell>
        </row>
        <row r="125">
          <cell r="C125">
            <v>0</v>
          </cell>
        </row>
        <row r="140">
          <cell r="C140">
            <v>0</v>
          </cell>
        </row>
        <row r="150">
          <cell r="C150">
            <v>0</v>
          </cell>
        </row>
        <row r="180">
          <cell r="C180">
            <v>0</v>
          </cell>
        </row>
        <row r="181">
          <cell r="C181">
            <v>0</v>
          </cell>
        </row>
      </sheetData>
      <sheetData sheetId="11">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12">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13">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14">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15">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16">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17">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18">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19">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0">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1">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2">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3">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4">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5">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6">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7">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8">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29">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 sheetId="30">
        <row r="4">
          <cell r="D4">
            <v>0</v>
          </cell>
        </row>
        <row r="45">
          <cell r="C45">
            <v>0</v>
          </cell>
        </row>
        <row r="90">
          <cell r="C90">
            <v>0</v>
          </cell>
        </row>
        <row r="110">
          <cell r="C110">
            <v>0</v>
          </cell>
        </row>
        <row r="125">
          <cell r="C125">
            <v>0</v>
          </cell>
        </row>
        <row r="140">
          <cell r="C140">
            <v>0</v>
          </cell>
        </row>
        <row r="150">
          <cell r="C150">
            <v>0</v>
          </cell>
        </row>
        <row r="175">
          <cell r="C175">
            <v>0</v>
          </cell>
        </row>
        <row r="176">
          <cell r="C176">
            <v>0</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tabSelected="1" zoomScaleNormal="100" zoomScaleSheetLayoutView="100" workbookViewId="0">
      <selection activeCell="F35" sqref="F35"/>
    </sheetView>
  </sheetViews>
  <sheetFormatPr defaultColWidth="8.85546875" defaultRowHeight="12.75" x14ac:dyDescent="0.2"/>
  <cols>
    <col min="1" max="1" width="7.5703125" style="15" customWidth="1"/>
    <col min="2" max="2" width="5.5703125" style="1" customWidth="1"/>
    <col min="3" max="3" width="28.7109375" style="1" customWidth="1"/>
    <col min="4" max="4" width="10" style="1" customWidth="1"/>
    <col min="5" max="5" width="11.140625" style="1" bestFit="1" customWidth="1"/>
    <col min="6" max="6" width="12" style="1" customWidth="1"/>
    <col min="7" max="7" width="16.42578125" style="15" bestFit="1" customWidth="1"/>
    <col min="8" max="16384" width="8.85546875" style="1"/>
  </cols>
  <sheetData>
    <row r="1" spans="1:7" ht="27" customHeight="1" x14ac:dyDescent="0.2">
      <c r="A1" s="89" t="s">
        <v>3</v>
      </c>
      <c r="B1" s="23"/>
      <c r="C1" s="23"/>
      <c r="D1" s="23"/>
      <c r="E1" s="23"/>
      <c r="F1" s="23"/>
      <c r="G1" s="112"/>
    </row>
    <row r="2" spans="1:7" ht="15" customHeight="1" x14ac:dyDescent="0.2">
      <c r="A2" s="158" t="s">
        <v>84</v>
      </c>
      <c r="B2" s="158"/>
      <c r="C2" s="158"/>
      <c r="D2" s="158"/>
      <c r="E2" s="158"/>
      <c r="F2" s="158"/>
      <c r="G2" s="158"/>
    </row>
    <row r="3" spans="1:7" ht="15" customHeight="1" x14ac:dyDescent="0.2">
      <c r="A3" s="159" t="s">
        <v>86</v>
      </c>
      <c r="B3" s="158"/>
      <c r="C3" s="158"/>
      <c r="D3" s="158"/>
      <c r="E3" s="158"/>
      <c r="F3" s="158"/>
      <c r="G3" s="158"/>
    </row>
    <row r="4" spans="1:7" ht="15" customHeight="1" x14ac:dyDescent="0.2">
      <c r="A4" s="158"/>
      <c r="B4" s="158"/>
      <c r="C4" s="158"/>
      <c r="D4" s="158"/>
      <c r="E4" s="158"/>
      <c r="F4" s="158"/>
      <c r="G4" s="158"/>
    </row>
    <row r="5" spans="1:7" ht="25.5" x14ac:dyDescent="0.2">
      <c r="A5" s="8" t="s">
        <v>69</v>
      </c>
      <c r="B5" s="160" t="s">
        <v>9</v>
      </c>
      <c r="C5" s="160"/>
      <c r="D5" s="160"/>
      <c r="E5" s="160"/>
      <c r="F5" s="160"/>
      <c r="G5" s="111" t="s">
        <v>81</v>
      </c>
    </row>
    <row r="6" spans="1:7" x14ac:dyDescent="0.2">
      <c r="A6" s="9" t="s">
        <v>80</v>
      </c>
      <c r="B6" s="156" t="s">
        <v>119</v>
      </c>
      <c r="C6" s="157"/>
      <c r="D6" s="157"/>
      <c r="E6" s="157"/>
      <c r="F6" s="161"/>
      <c r="G6" s="98">
        <f>SUM(G7:G9)</f>
        <v>0</v>
      </c>
    </row>
    <row r="7" spans="1:7" x14ac:dyDescent="0.2">
      <c r="A7" s="9" t="s">
        <v>79</v>
      </c>
      <c r="B7" s="162" t="s">
        <v>41</v>
      </c>
      <c r="C7" s="162"/>
      <c r="D7" s="162"/>
      <c r="E7" s="162"/>
      <c r="F7" s="162"/>
      <c r="G7" s="99">
        <f>G22</f>
        <v>0</v>
      </c>
    </row>
    <row r="8" spans="1:7" x14ac:dyDescent="0.2">
      <c r="A8" s="10" t="s">
        <v>78</v>
      </c>
      <c r="B8" s="156" t="s">
        <v>123</v>
      </c>
      <c r="C8" s="157"/>
      <c r="D8" s="157"/>
      <c r="E8" s="157"/>
      <c r="F8" s="157"/>
      <c r="G8" s="99">
        <f>+G30</f>
        <v>0</v>
      </c>
    </row>
    <row r="9" spans="1:7" ht="12.75" customHeight="1" x14ac:dyDescent="0.2">
      <c r="A9" s="9" t="s">
        <v>77</v>
      </c>
      <c r="B9" s="156" t="s">
        <v>120</v>
      </c>
      <c r="C9" s="157"/>
      <c r="D9" s="157"/>
      <c r="E9" s="157"/>
      <c r="F9" s="157"/>
      <c r="G9" s="99">
        <f>+G36</f>
        <v>0</v>
      </c>
    </row>
    <row r="10" spans="1:7" ht="13.5" thickBot="1" x14ac:dyDescent="0.25">
      <c r="A10" s="11"/>
      <c r="B10" s="12"/>
      <c r="C10" s="13"/>
      <c r="D10" s="13"/>
      <c r="E10" s="13"/>
      <c r="F10" s="13"/>
      <c r="G10" s="113"/>
    </row>
    <row r="11" spans="1:7" x14ac:dyDescent="0.2">
      <c r="A11" s="87"/>
      <c r="B11" s="14"/>
      <c r="C11" s="14"/>
      <c r="D11" s="14"/>
      <c r="E11" s="14"/>
      <c r="F11" s="14"/>
      <c r="G11" s="87"/>
    </row>
    <row r="12" spans="1:7" ht="15.75" x14ac:dyDescent="0.25">
      <c r="A12" s="114" t="s">
        <v>40</v>
      </c>
      <c r="B12" s="21"/>
      <c r="C12" s="22"/>
      <c r="D12" s="22"/>
      <c r="E12" s="21"/>
      <c r="F12" s="21"/>
      <c r="G12" s="20"/>
    </row>
    <row r="13" spans="1:7" x14ac:dyDescent="0.2">
      <c r="A13" s="145" t="s">
        <v>41</v>
      </c>
      <c r="B13" s="146"/>
      <c r="C13" s="146"/>
      <c r="D13" s="146"/>
      <c r="E13" s="146"/>
      <c r="F13" s="146"/>
      <c r="G13" s="147"/>
    </row>
    <row r="14" spans="1:7" ht="25.5" x14ac:dyDescent="0.2">
      <c r="A14" s="148" t="s">
        <v>42</v>
      </c>
      <c r="B14" s="150" t="s">
        <v>76</v>
      </c>
      <c r="C14" s="151"/>
      <c r="D14" s="148" t="s">
        <v>4</v>
      </c>
      <c r="E14" s="148" t="s">
        <v>5</v>
      </c>
      <c r="F14" s="110" t="s">
        <v>75</v>
      </c>
      <c r="G14" s="110" t="s">
        <v>6</v>
      </c>
    </row>
    <row r="15" spans="1:7" x14ac:dyDescent="0.2">
      <c r="A15" s="149"/>
      <c r="B15" s="152"/>
      <c r="C15" s="153"/>
      <c r="D15" s="149"/>
      <c r="E15" s="149"/>
      <c r="F15" s="4" t="s">
        <v>7</v>
      </c>
      <c r="G15" s="4" t="s">
        <v>36</v>
      </c>
    </row>
    <row r="16" spans="1:7" x14ac:dyDescent="0.2">
      <c r="A16" s="5" t="s">
        <v>43</v>
      </c>
      <c r="B16" s="141" t="s">
        <v>87</v>
      </c>
      <c r="C16" s="142"/>
      <c r="D16" s="18" t="s">
        <v>50</v>
      </c>
      <c r="E16" s="18" t="s">
        <v>88</v>
      </c>
      <c r="F16" s="18">
        <v>91</v>
      </c>
      <c r="G16" s="100">
        <f>SUM('S-3079_GD'!F88)</f>
        <v>0</v>
      </c>
    </row>
    <row r="17" spans="1:8" x14ac:dyDescent="0.2">
      <c r="A17" s="5" t="s">
        <v>44</v>
      </c>
      <c r="B17" s="141" t="s">
        <v>89</v>
      </c>
      <c r="C17" s="142"/>
      <c r="D17" s="18" t="s">
        <v>50</v>
      </c>
      <c r="E17" s="18" t="s">
        <v>88</v>
      </c>
      <c r="F17" s="18">
        <v>224</v>
      </c>
      <c r="G17" s="100">
        <f>SUM('S-3080_GD'!F87)</f>
        <v>0</v>
      </c>
    </row>
    <row r="18" spans="1:8" x14ac:dyDescent="0.2">
      <c r="A18" s="5" t="s">
        <v>45</v>
      </c>
      <c r="B18" s="141" t="s">
        <v>90</v>
      </c>
      <c r="C18" s="142"/>
      <c r="D18" s="18" t="s">
        <v>50</v>
      </c>
      <c r="E18" s="18" t="s">
        <v>88</v>
      </c>
      <c r="F18" s="18">
        <v>164</v>
      </c>
      <c r="G18" s="100">
        <f>SUM('S-3083_GD'!F88)</f>
        <v>0</v>
      </c>
    </row>
    <row r="19" spans="1:8" x14ac:dyDescent="0.2">
      <c r="A19" s="5" t="s">
        <v>46</v>
      </c>
      <c r="B19" s="141" t="s">
        <v>91</v>
      </c>
      <c r="C19" s="142"/>
      <c r="D19" s="18" t="s">
        <v>50</v>
      </c>
      <c r="E19" s="18" t="s">
        <v>88</v>
      </c>
      <c r="F19" s="18">
        <v>116</v>
      </c>
      <c r="G19" s="100">
        <f>SUM('S-3084_GD'!F88)</f>
        <v>0</v>
      </c>
    </row>
    <row r="20" spans="1:8" x14ac:dyDescent="0.2">
      <c r="A20" s="5" t="s">
        <v>47</v>
      </c>
      <c r="B20" s="141" t="s">
        <v>92</v>
      </c>
      <c r="C20" s="142"/>
      <c r="D20" s="18" t="s">
        <v>50</v>
      </c>
      <c r="E20" s="18" t="s">
        <v>88</v>
      </c>
      <c r="F20" s="18">
        <v>135</v>
      </c>
      <c r="G20" s="100">
        <f>SUM('S-3085_GD'!F88)</f>
        <v>0</v>
      </c>
    </row>
    <row r="21" spans="1:8" x14ac:dyDescent="0.2">
      <c r="A21" s="5" t="s">
        <v>94</v>
      </c>
      <c r="B21" s="141" t="s">
        <v>93</v>
      </c>
      <c r="C21" s="142"/>
      <c r="D21" s="18" t="s">
        <v>50</v>
      </c>
      <c r="E21" s="18" t="s">
        <v>88</v>
      </c>
      <c r="F21" s="18">
        <v>100</v>
      </c>
      <c r="G21" s="100">
        <f>SUM('S-3086_GD'!F88)</f>
        <v>0</v>
      </c>
    </row>
    <row r="22" spans="1:8" x14ac:dyDescent="0.2">
      <c r="A22" s="143" t="s">
        <v>67</v>
      </c>
      <c r="B22" s="143"/>
      <c r="C22" s="143"/>
      <c r="D22" s="143"/>
      <c r="E22" s="143"/>
      <c r="F22" s="143"/>
      <c r="G22" s="101">
        <f>SUM(G16:G21)</f>
        <v>0</v>
      </c>
    </row>
    <row r="23" spans="1:8" x14ac:dyDescent="0.2">
      <c r="A23" s="88"/>
      <c r="B23" s="19"/>
      <c r="C23" s="19"/>
      <c r="D23" s="19"/>
      <c r="E23" s="19"/>
      <c r="F23" s="19"/>
      <c r="G23" s="115"/>
    </row>
    <row r="24" spans="1:8" x14ac:dyDescent="0.2">
      <c r="A24" s="88"/>
      <c r="B24" s="19"/>
      <c r="C24" s="19"/>
      <c r="D24" s="19"/>
      <c r="E24" s="19"/>
      <c r="F24" s="19"/>
      <c r="G24" s="115"/>
    </row>
    <row r="25" spans="1:8" x14ac:dyDescent="0.2">
      <c r="A25" s="145" t="s">
        <v>124</v>
      </c>
      <c r="B25" s="146"/>
      <c r="C25" s="146"/>
      <c r="D25" s="146"/>
      <c r="E25" s="146"/>
      <c r="F25" s="146"/>
      <c r="G25" s="147"/>
    </row>
    <row r="26" spans="1:8" ht="26.1" customHeight="1" x14ac:dyDescent="0.2">
      <c r="A26" s="148" t="s">
        <v>42</v>
      </c>
      <c r="B26" s="150" t="s">
        <v>125</v>
      </c>
      <c r="C26" s="151"/>
      <c r="D26" s="154" t="s">
        <v>4</v>
      </c>
      <c r="E26" s="154" t="s">
        <v>5</v>
      </c>
      <c r="F26" s="110" t="s">
        <v>72</v>
      </c>
      <c r="G26" s="116" t="s">
        <v>6</v>
      </c>
    </row>
    <row r="27" spans="1:8" x14ac:dyDescent="0.2">
      <c r="A27" s="149"/>
      <c r="B27" s="152"/>
      <c r="C27" s="153"/>
      <c r="D27" s="155"/>
      <c r="E27" s="155"/>
      <c r="F27" s="4" t="s">
        <v>71</v>
      </c>
      <c r="G27" s="4" t="s">
        <v>36</v>
      </c>
    </row>
    <row r="28" spans="1:8" ht="12.75" customHeight="1" x14ac:dyDescent="0.2">
      <c r="A28" s="5" t="s">
        <v>95</v>
      </c>
      <c r="B28" s="144" t="s">
        <v>126</v>
      </c>
      <c r="C28" s="140" t="s">
        <v>127</v>
      </c>
      <c r="D28" s="117" t="s">
        <v>50</v>
      </c>
      <c r="E28" s="18" t="s">
        <v>128</v>
      </c>
      <c r="F28" s="18">
        <v>2</v>
      </c>
      <c r="G28" s="100">
        <f>SUM('PRIKLJUCKI-TIP 1_GD'!F13)</f>
        <v>0</v>
      </c>
      <c r="H28" s="1" t="s">
        <v>134</v>
      </c>
    </row>
    <row r="29" spans="1:8" x14ac:dyDescent="0.2">
      <c r="A29" s="5" t="s">
        <v>118</v>
      </c>
      <c r="B29" s="144" t="s">
        <v>129</v>
      </c>
      <c r="C29" s="140" t="s">
        <v>127</v>
      </c>
      <c r="D29" s="117" t="s">
        <v>50</v>
      </c>
      <c r="E29" s="18" t="s">
        <v>128</v>
      </c>
      <c r="F29" s="18">
        <v>2</v>
      </c>
      <c r="G29" s="100">
        <f>SUM('PRIKLJUCKI-TIP 1_KPL_GD'!F36)</f>
        <v>0</v>
      </c>
    </row>
    <row r="30" spans="1:8" x14ac:dyDescent="0.2">
      <c r="A30" s="143" t="s">
        <v>68</v>
      </c>
      <c r="B30" s="143"/>
      <c r="C30" s="143"/>
      <c r="D30" s="143"/>
      <c r="E30" s="143"/>
      <c r="F30" s="143"/>
      <c r="G30" s="101">
        <f>SUM(G28:G29)</f>
        <v>0</v>
      </c>
    </row>
    <row r="32" spans="1:8" x14ac:dyDescent="0.2">
      <c r="A32" s="145" t="s">
        <v>120</v>
      </c>
      <c r="B32" s="146"/>
      <c r="C32" s="146"/>
      <c r="D32" s="146"/>
      <c r="E32" s="146"/>
      <c r="F32" s="146"/>
      <c r="G32" s="147"/>
    </row>
    <row r="33" spans="1:7" ht="25.5" x14ac:dyDescent="0.2">
      <c r="A33" s="148" t="s">
        <v>42</v>
      </c>
      <c r="B33" s="150" t="s">
        <v>74</v>
      </c>
      <c r="C33" s="151"/>
      <c r="D33" s="150" t="s">
        <v>73</v>
      </c>
      <c r="E33" s="151"/>
      <c r="F33" s="110" t="s">
        <v>72</v>
      </c>
      <c r="G33" s="110" t="s">
        <v>6</v>
      </c>
    </row>
    <row r="34" spans="1:7" x14ac:dyDescent="0.2">
      <c r="A34" s="149"/>
      <c r="B34" s="152"/>
      <c r="C34" s="153"/>
      <c r="D34" s="152"/>
      <c r="E34" s="153"/>
      <c r="F34" s="4" t="s">
        <v>71</v>
      </c>
      <c r="G34" s="4" t="s">
        <v>36</v>
      </c>
    </row>
    <row r="35" spans="1:7" s="16" customFormat="1" x14ac:dyDescent="0.2">
      <c r="A35" s="5" t="s">
        <v>130</v>
      </c>
      <c r="B35" s="139" t="s">
        <v>148</v>
      </c>
      <c r="C35" s="140"/>
      <c r="D35" s="141" t="s">
        <v>70</v>
      </c>
      <c r="E35" s="142"/>
      <c r="F35" s="18">
        <v>6</v>
      </c>
      <c r="G35" s="100">
        <f>+'PRIKLJUCKI-SON_GD'!F52</f>
        <v>0</v>
      </c>
    </row>
    <row r="36" spans="1:7" s="17" customFormat="1" x14ac:dyDescent="0.2">
      <c r="A36" s="143" t="s">
        <v>121</v>
      </c>
      <c r="B36" s="143"/>
      <c r="C36" s="143"/>
      <c r="D36" s="143"/>
      <c r="E36" s="143"/>
      <c r="F36" s="143"/>
      <c r="G36" s="101">
        <f>SUM('PRIKLJUCKI-SON_GD'!F52)</f>
        <v>0</v>
      </c>
    </row>
  </sheetData>
  <sheetProtection algorithmName="SHA-512" hashValue="vnetFbbz4eU376J81m/0g+kYhKxqvxkTFZxHV3oef3gSolDsWMsbdhb9bZ/idqDHqI6ZlTCIscjspokvRb+5WA==" saltValue="iyVN3qC4/JZWZsbB5XwKpA==" spinCount="100000" sheet="1" objects="1" scenarios="1"/>
  <mergeCells count="34">
    <mergeCell ref="B8:F8"/>
    <mergeCell ref="A2:G2"/>
    <mergeCell ref="A3:G4"/>
    <mergeCell ref="B5:F5"/>
    <mergeCell ref="B6:F6"/>
    <mergeCell ref="B7:F7"/>
    <mergeCell ref="B21:C21"/>
    <mergeCell ref="B9:F9"/>
    <mergeCell ref="A13:G13"/>
    <mergeCell ref="A14:A15"/>
    <mergeCell ref="B14:C15"/>
    <mergeCell ref="D14:D15"/>
    <mergeCell ref="E14:E15"/>
    <mergeCell ref="B16:C16"/>
    <mergeCell ref="B17:C17"/>
    <mergeCell ref="B18:C18"/>
    <mergeCell ref="B19:C19"/>
    <mergeCell ref="B20:C20"/>
    <mergeCell ref="A22:F22"/>
    <mergeCell ref="A25:G25"/>
    <mergeCell ref="A26:A27"/>
    <mergeCell ref="B26:C27"/>
    <mergeCell ref="D26:D27"/>
    <mergeCell ref="E26:E27"/>
    <mergeCell ref="B35:C35"/>
    <mergeCell ref="D35:E35"/>
    <mergeCell ref="A36:F36"/>
    <mergeCell ref="B28:C28"/>
    <mergeCell ref="B29:C29"/>
    <mergeCell ref="A30:F30"/>
    <mergeCell ref="A32:G32"/>
    <mergeCell ref="A33:A34"/>
    <mergeCell ref="B33:C34"/>
    <mergeCell ref="D33:E34"/>
  </mergeCells>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zoomScaleNormal="100" zoomScaleSheetLayoutView="100" workbookViewId="0">
      <selection activeCell="F9" sqref="F9"/>
    </sheetView>
  </sheetViews>
  <sheetFormatPr defaultColWidth="9.140625" defaultRowHeight="12.75" x14ac:dyDescent="0.2"/>
  <cols>
    <col min="1" max="1" width="6.7109375" style="25" customWidth="1"/>
    <col min="2" max="2" width="37.7109375" style="61" customWidth="1"/>
    <col min="3" max="3" width="6.7109375" style="28" customWidth="1"/>
    <col min="4" max="4" width="6.7109375" style="29" customWidth="1"/>
    <col min="5" max="5" width="14.7109375" style="27" customWidth="1"/>
    <col min="6" max="6" width="14.7109375" style="28" customWidth="1"/>
    <col min="7" max="16384" width="9.140625" style="29"/>
  </cols>
  <sheetData>
    <row r="1" spans="1:6" x14ac:dyDescent="0.2">
      <c r="A1" s="24" t="s">
        <v>48</v>
      </c>
      <c r="B1" s="55" t="s">
        <v>8</v>
      </c>
      <c r="C1" s="25"/>
      <c r="D1" s="26"/>
    </row>
    <row r="2" spans="1:6" x14ac:dyDescent="0.2">
      <c r="A2" s="24" t="s">
        <v>49</v>
      </c>
      <c r="B2" s="55" t="s">
        <v>9</v>
      </c>
      <c r="C2" s="25"/>
      <c r="D2" s="26"/>
    </row>
    <row r="3" spans="1:6" x14ac:dyDescent="0.2">
      <c r="A3" s="24" t="s">
        <v>130</v>
      </c>
      <c r="B3" s="55" t="s">
        <v>122</v>
      </c>
      <c r="C3" s="25" t="s">
        <v>1</v>
      </c>
      <c r="D3" s="26"/>
      <c r="E3" s="122">
        <v>6</v>
      </c>
    </row>
    <row r="4" spans="1:6" x14ac:dyDescent="0.2">
      <c r="A4" s="24"/>
      <c r="B4" s="55" t="s">
        <v>138</v>
      </c>
      <c r="C4" s="25" t="s">
        <v>139</v>
      </c>
      <c r="D4" s="26"/>
      <c r="E4" s="122">
        <f>+'[1]7D'!D4+'[1]8N'!D4+'[1]10D'!D4+'[1]8F'!D4+'[1]8S'!D4+'[1]7i'!D4+'[1]PP  (7)'!D4+'[1]PP  (8)'!D4+'[1]PP  (9)'!D4+'[1]PP  (10)'!D4+'[1]PP  (11)'!D4+'[1]PP  (12)'!D4+'[1]PP  (13)'!D4+'[1]PP  (14)'!D4+'[1]PP  (15)'!D4+'[1]PP  (16)'!D4+'[1]PP  (17)'!D4+'[1]PP  (18)'!D4+'[1]PP  (19)'!D4+'[1]PP  (20)'!D4+'[1]PP  (21)'!D4+'[1]PP  (22)'!D4+'[1]PP  (23)'!D4+'[1]PP  (24)'!D4+'[1]PP  (25)'!D4+'[1]PP  (26)'!D4+'[1]PP  (27)'!D4+'[1]PP  (28)'!D4+'[1]PP  (29)'!D4+'[1]PP  (30)'!D4</f>
        <v>103</v>
      </c>
      <c r="F4" s="61" t="s">
        <v>140</v>
      </c>
    </row>
    <row r="5" spans="1:6" ht="82.5" customHeight="1" x14ac:dyDescent="0.2">
      <c r="A5" s="82" t="s">
        <v>0</v>
      </c>
      <c r="B5" s="83" t="s">
        <v>31</v>
      </c>
      <c r="C5" s="84" t="s">
        <v>10</v>
      </c>
      <c r="D5" s="84" t="s">
        <v>11</v>
      </c>
      <c r="E5" s="85" t="s">
        <v>34</v>
      </c>
      <c r="F5" s="85" t="s">
        <v>35</v>
      </c>
    </row>
    <row r="6" spans="1:6" x14ac:dyDescent="0.2">
      <c r="A6" s="79"/>
      <c r="B6" s="57"/>
      <c r="C6" s="104"/>
      <c r="D6" s="47"/>
      <c r="E6" s="48"/>
      <c r="F6" s="48"/>
    </row>
    <row r="7" spans="1:6" ht="25.5" x14ac:dyDescent="0.2">
      <c r="A7" s="73">
        <f ca="1">COUNT($A6:A$11)+1</f>
        <v>1</v>
      </c>
      <c r="B7" s="38" t="s">
        <v>141</v>
      </c>
      <c r="C7" s="105"/>
      <c r="D7" s="20"/>
      <c r="E7" s="34"/>
      <c r="F7" s="34"/>
    </row>
    <row r="8" spans="1:6" ht="216.75" x14ac:dyDescent="0.2">
      <c r="A8" s="77"/>
      <c r="B8" s="39" t="s">
        <v>133</v>
      </c>
      <c r="C8" s="105"/>
      <c r="D8" s="20"/>
      <c r="E8" s="34"/>
      <c r="F8" s="34"/>
    </row>
    <row r="9" spans="1:6" x14ac:dyDescent="0.2">
      <c r="A9" s="77"/>
      <c r="B9" s="39"/>
      <c r="C9" s="106">
        <v>6</v>
      </c>
      <c r="D9" s="20" t="s">
        <v>1</v>
      </c>
      <c r="E9" s="44"/>
      <c r="F9" s="34">
        <f>C9*E9</f>
        <v>0</v>
      </c>
    </row>
    <row r="10" spans="1:6" x14ac:dyDescent="0.2">
      <c r="A10" s="123"/>
      <c r="B10" s="124"/>
      <c r="C10" s="125"/>
      <c r="D10" s="126"/>
      <c r="E10" s="138"/>
      <c r="F10" s="125"/>
    </row>
    <row r="11" spans="1:6" x14ac:dyDescent="0.2">
      <c r="A11" s="103"/>
      <c r="B11" s="57"/>
      <c r="C11" s="104"/>
      <c r="D11" s="47"/>
      <c r="E11" s="48"/>
      <c r="F11" s="46"/>
    </row>
    <row r="12" spans="1:6" ht="25.5" x14ac:dyDescent="0.2">
      <c r="A12" s="73">
        <v>2</v>
      </c>
      <c r="B12" s="38" t="s">
        <v>109</v>
      </c>
      <c r="C12" s="105"/>
      <c r="D12" s="20"/>
      <c r="E12" s="34"/>
      <c r="F12" s="34"/>
    </row>
    <row r="13" spans="1:6" ht="63.75" x14ac:dyDescent="0.2">
      <c r="A13" s="73"/>
      <c r="B13" s="39" t="s">
        <v>110</v>
      </c>
      <c r="C13" s="105"/>
      <c r="D13" s="20"/>
      <c r="E13" s="34"/>
      <c r="F13" s="35"/>
    </row>
    <row r="14" spans="1:6" ht="14.25" x14ac:dyDescent="0.2">
      <c r="A14" s="73"/>
      <c r="B14" s="39"/>
      <c r="C14" s="106">
        <f>'[1]7D'!$C45+'[1]8N'!$C45+'[1]10D'!$C45+'[1]8F'!$C45+'[1]8S'!$C45+'[1]7i'!$C45+'[1]PP  (7)'!$C45+'[1]PP  (8)'!$C45+'[1]PP  (9)'!$C45+'[1]PP  (10)'!$C45+'[1]PP  (11)'!$C45+'[1]PP  (12)'!$C45+'[1]PP  (13)'!$C45+'[1]PP  (14)'!$C45+'[1]PP  (15)'!$C45+'[1]PP  (16)'!$C45+'[1]PP  (17)'!$C45+'[1]PP  (18)'!$C45+'[1]PP  (19)'!$C45+'[1]PP  (20)'!$C45+'[1]PP  (21)'!$C45+'[1]PP  (22)'!$C45+'[1]PP  (23)'!$C45+'[1]PP  (24)'!$C45+'[1]PP  (25)'!$C45+'[1]PP  (26)'!$C45+'[1]PP  (27)'!$C45+'[1]PP  (28)'!$C45+'[1]PP  (29)'!$C45+'[1]PP  (30)'!$C45</f>
        <v>42.5</v>
      </c>
      <c r="D14" s="20" t="s">
        <v>39</v>
      </c>
      <c r="E14" s="44"/>
      <c r="F14" s="34">
        <f>C14*E14</f>
        <v>0</v>
      </c>
    </row>
    <row r="15" spans="1:6" x14ac:dyDescent="0.2">
      <c r="A15" s="73"/>
      <c r="B15" s="39"/>
      <c r="C15" s="105"/>
      <c r="D15" s="20"/>
      <c r="E15" s="34"/>
      <c r="F15" s="34"/>
    </row>
    <row r="16" spans="1:6" x14ac:dyDescent="0.2">
      <c r="A16" s="103"/>
      <c r="B16" s="57"/>
      <c r="C16" s="104"/>
      <c r="D16" s="47"/>
      <c r="E16" s="48"/>
      <c r="F16" s="48"/>
    </row>
    <row r="17" spans="1:6" x14ac:dyDescent="0.2">
      <c r="A17" s="73">
        <v>3</v>
      </c>
      <c r="B17" s="108" t="s">
        <v>111</v>
      </c>
      <c r="C17" s="105"/>
      <c r="D17" s="20"/>
      <c r="E17" s="34"/>
      <c r="F17" s="34"/>
    </row>
    <row r="18" spans="1:6" ht="89.25" x14ac:dyDescent="0.2">
      <c r="A18" s="73"/>
      <c r="B18" s="39" t="s">
        <v>112</v>
      </c>
      <c r="C18" s="105"/>
      <c r="D18" s="20"/>
      <c r="E18" s="34"/>
      <c r="F18" s="34"/>
    </row>
    <row r="19" spans="1:6" ht="14.25" x14ac:dyDescent="0.2">
      <c r="A19" s="73"/>
      <c r="B19" s="39"/>
      <c r="C19" s="106">
        <f>'[1]7D'!$C90+'[1]8N'!$C90+'[1]10D'!$C90+'[1]8F'!$C90+'[1]8S'!$C90+'[1]7i'!$C90+'[1]PP  (7)'!$C90+'[1]PP  (8)'!$C90+'[1]PP  (9)'!$C90+'[1]PP  (10)'!$C90+'[1]PP  (11)'!$C90+'[1]PP  (12)'!$C90+'[1]PP  (13)'!$C90+'[1]PP  (14)'!$C90+'[1]PP  (15)'!$C90+'[1]PP  (16)'!$C90+'[1]PP  (17)'!$C90+'[1]PP  (18)'!$C90+'[1]PP  (19)'!$C90+'[1]PP  (20)'!$C90+'[1]PP  (21)'!$C90+'[1]PP  (22)'!$C90+'[1]PP  (23)'!$C90+'[1]PP  (24)'!$C90+'[1]PP  (25)'!$C90+'[1]PP  (26)'!$C90+'[1]PP  (27)'!$C90+'[1]PP  (28)'!$C90+'[1]PP  (29)'!$C90+'[1]PP  (30)'!$C90</f>
        <v>60.5</v>
      </c>
      <c r="D19" s="20" t="s">
        <v>39</v>
      </c>
      <c r="E19" s="44"/>
      <c r="F19" s="34">
        <f>C19*E19</f>
        <v>0</v>
      </c>
    </row>
    <row r="20" spans="1:6" x14ac:dyDescent="0.2">
      <c r="A20" s="74"/>
      <c r="B20" s="58"/>
      <c r="C20" s="107"/>
      <c r="D20" s="49"/>
      <c r="E20" s="50"/>
      <c r="F20" s="50"/>
    </row>
    <row r="21" spans="1:6" x14ac:dyDescent="0.2">
      <c r="A21" s="79"/>
      <c r="B21" s="57"/>
      <c r="C21" s="104"/>
      <c r="D21" s="47"/>
      <c r="E21" s="48"/>
      <c r="F21" s="46"/>
    </row>
    <row r="22" spans="1:6" x14ac:dyDescent="0.2">
      <c r="A22" s="73">
        <v>4</v>
      </c>
      <c r="B22" s="38" t="s">
        <v>113</v>
      </c>
      <c r="C22" s="105"/>
      <c r="D22" s="20"/>
      <c r="E22" s="34"/>
      <c r="F22" s="35"/>
    </row>
    <row r="23" spans="1:6" ht="81.599999999999994" customHeight="1" x14ac:dyDescent="0.2">
      <c r="A23" s="77"/>
      <c r="B23" s="39" t="s">
        <v>114</v>
      </c>
      <c r="C23" s="105"/>
      <c r="D23" s="20"/>
      <c r="E23" s="34"/>
      <c r="F23" s="35"/>
    </row>
    <row r="24" spans="1:6" ht="14.25" x14ac:dyDescent="0.2">
      <c r="A24" s="77"/>
      <c r="B24" s="66" t="s">
        <v>115</v>
      </c>
      <c r="C24" s="106">
        <f>'[1]7D'!$C110+'[1]8N'!$C110+'[1]10D'!$C110+'[1]8F'!$C110+'[1]8S'!$C110+'[1]7i'!$C110+'[1]PP  (7)'!$C110+'[1]PP  (8)'!$C110+'[1]PP  (9)'!$C110+'[1]PP  (10)'!$C110+'[1]PP  (11)'!$C110+'[1]PP  (12)'!$C110+'[1]PP  (13)'!$C110+'[1]PP  (14)'!$C110+'[1]PP  (15)'!$C110+'[1]PP  (16)'!$C110+'[1]PP  (17)'!$C110+'[1]PP  (18)'!$C110+'[1]PP  (19)'!$C110+'[1]PP  (20)'!$C110+'[1]PP  (21)'!$C110+'[1]PP  (22)'!$C110+'[1]PP  (23)'!$C110+'[1]PP  (24)'!$C110+'[1]PP  (25)'!$C110+'[1]PP  (26)'!$C110+'[1]PP  (27)'!$C110+'[1]PP  (28)'!$C110+'[1]PP  (29)'!$C110+'[1]PP  (30)'!$C110</f>
        <v>3</v>
      </c>
      <c r="D24" s="36" t="s">
        <v>39</v>
      </c>
      <c r="E24" s="45"/>
      <c r="F24" s="37">
        <f>C24*E24</f>
        <v>0</v>
      </c>
    </row>
    <row r="25" spans="1:6" x14ac:dyDescent="0.2">
      <c r="A25" s="78"/>
      <c r="B25" s="109"/>
      <c r="C25" s="107"/>
      <c r="D25" s="64"/>
      <c r="E25" s="65"/>
      <c r="F25" s="65"/>
    </row>
    <row r="26" spans="1:6" x14ac:dyDescent="0.2">
      <c r="A26" s="79"/>
      <c r="B26" s="57"/>
      <c r="C26" s="104"/>
      <c r="D26" s="47"/>
      <c r="E26" s="48"/>
      <c r="F26" s="46"/>
    </row>
    <row r="27" spans="1:6" x14ac:dyDescent="0.2">
      <c r="A27" s="73">
        <v>5</v>
      </c>
      <c r="B27" s="38" t="s">
        <v>116</v>
      </c>
      <c r="C27" s="105"/>
      <c r="D27" s="20"/>
      <c r="E27" s="34"/>
      <c r="F27" s="34"/>
    </row>
    <row r="28" spans="1:6" ht="63.75" x14ac:dyDescent="0.2">
      <c r="A28" s="77"/>
      <c r="B28" s="39" t="s">
        <v>117</v>
      </c>
      <c r="C28" s="105"/>
      <c r="D28" s="20"/>
      <c r="E28" s="34"/>
      <c r="F28" s="35"/>
    </row>
    <row r="29" spans="1:6" ht="14.25" x14ac:dyDescent="0.2">
      <c r="A29" s="77"/>
      <c r="B29" s="39"/>
      <c r="C29" s="106">
        <f>'[1]7D'!$C125+'[1]8N'!$C125+'[1]10D'!$C125+'[1]8F'!$C125+'[1]8S'!$C125+'[1]7i'!$C125+'[1]PP  (7)'!$C125+'[1]PP  (8)'!$C125+'[1]PP  (9)'!$C125+'[1]PP  (10)'!$C125+'[1]PP  (11)'!$C125+'[1]PP  (12)'!$C125+'[1]PP  (13)'!$C125+'[1]PP  (14)'!$C125+'[1]PP  (15)'!$C125+'[1]PP  (16)'!$C125+'[1]PP  (17)'!$C125+'[1]PP  (18)'!$C125+'[1]PP  (19)'!$C125+'[1]PP  (20)'!$C125+'[1]PP  (21)'!$C125+'[1]PP  (22)'!$C125+'[1]PP  (23)'!$C125+'[1]PP  (24)'!$C125+'[1]PP  (25)'!$C125+'[1]PP  (26)'!$C125+'[1]PP  (27)'!$C125+'[1]PP  (28)'!$C125+'[1]PP  (29)'!$C125+'[1]PP  (30)'!$C125</f>
        <v>1</v>
      </c>
      <c r="D29" s="20" t="s">
        <v>33</v>
      </c>
      <c r="E29" s="44"/>
      <c r="F29" s="34">
        <f>C29*E29</f>
        <v>0</v>
      </c>
    </row>
    <row r="30" spans="1:6" x14ac:dyDescent="0.2">
      <c r="A30" s="78"/>
      <c r="B30" s="58"/>
      <c r="C30" s="107"/>
      <c r="D30" s="49"/>
      <c r="E30" s="50"/>
      <c r="F30" s="50"/>
    </row>
    <row r="31" spans="1:6" x14ac:dyDescent="0.2">
      <c r="A31" s="77"/>
      <c r="B31" s="39"/>
      <c r="C31" s="105"/>
      <c r="D31" s="20"/>
      <c r="E31" s="34"/>
      <c r="F31" s="34"/>
    </row>
    <row r="32" spans="1:6" ht="25.5" x14ac:dyDescent="0.2">
      <c r="A32" s="73">
        <v>6</v>
      </c>
      <c r="B32" s="38" t="s">
        <v>142</v>
      </c>
      <c r="C32" s="105"/>
      <c r="D32" s="20"/>
      <c r="E32" s="34"/>
      <c r="F32" s="34"/>
    </row>
    <row r="33" spans="1:6" ht="140.25" x14ac:dyDescent="0.2">
      <c r="A33" s="77"/>
      <c r="B33" s="39" t="s">
        <v>137</v>
      </c>
      <c r="C33" s="105"/>
      <c r="D33" s="20"/>
      <c r="E33" s="34"/>
      <c r="F33" s="34"/>
    </row>
    <row r="34" spans="1:6" ht="14.25" x14ac:dyDescent="0.2">
      <c r="A34" s="77"/>
      <c r="B34" s="39"/>
      <c r="C34" s="106">
        <f>'[1]7D'!$C140+'[1]8N'!$C140+'[1]10D'!$C140+'[1]8F'!$C140+'[1]8S'!$C140+'[1]7i'!$C140+'[1]PP  (7)'!$C140+'[1]PP  (8)'!$C140+'[1]PP  (9)'!$C140+'[1]PP  (10)'!$C140+'[1]PP  (11)'!$C140+'[1]PP  (12)'!$C140+'[1]PP  (13)'!$C140+'[1]PP  (14)'!$C140+'[1]PP  (15)'!$C140+'[1]PP  (16)'!$C140+'[1]PP  (17)'!$C140+'[1]PP  (18)'!$C140+'[1]PP  (19)'!$C140+'[1]PP  (20)'!$C140+'[1]PP  (21)'!$C140+'[1]PP  (22)'!$C140+'[1]PP  (23)'!$C140+'[1]PP  (24)'!$C140+'[1]PP  (25)'!$C140+'[1]PP  (26)'!$C140+'[1]PP  (27)'!$C140+'[1]PP  (28)'!$C140+'[1]PP  (29)'!$C140+'[1]PP  (30)'!$C140</f>
        <v>87</v>
      </c>
      <c r="D34" s="20" t="s">
        <v>33</v>
      </c>
      <c r="E34" s="44"/>
      <c r="F34" s="34">
        <f>C34*E34</f>
        <v>0</v>
      </c>
    </row>
    <row r="35" spans="1:6" x14ac:dyDescent="0.2">
      <c r="A35" s="77"/>
      <c r="B35" s="39"/>
      <c r="C35" s="105"/>
      <c r="D35" s="20"/>
      <c r="E35" s="34"/>
      <c r="F35" s="34"/>
    </row>
    <row r="36" spans="1:6" x14ac:dyDescent="0.2">
      <c r="A36" s="79"/>
      <c r="B36" s="57"/>
      <c r="C36" s="104"/>
      <c r="D36" s="47"/>
      <c r="E36" s="48"/>
      <c r="F36" s="48"/>
    </row>
    <row r="37" spans="1:6" ht="25.5" x14ac:dyDescent="0.2">
      <c r="A37" s="127">
        <v>7</v>
      </c>
      <c r="B37" s="38" t="s">
        <v>143</v>
      </c>
      <c r="C37" s="105"/>
      <c r="D37" s="20"/>
      <c r="E37" s="34"/>
      <c r="F37" s="34"/>
    </row>
    <row r="38" spans="1:6" ht="135" customHeight="1" x14ac:dyDescent="0.2">
      <c r="A38" s="77"/>
      <c r="B38" s="128" t="s">
        <v>144</v>
      </c>
      <c r="C38" s="105"/>
      <c r="D38" s="20"/>
      <c r="E38" s="34"/>
      <c r="F38" s="34"/>
    </row>
    <row r="39" spans="1:6" ht="14.25" x14ac:dyDescent="0.2">
      <c r="A39" s="77"/>
      <c r="B39" s="39"/>
      <c r="C39" s="106">
        <v>3</v>
      </c>
      <c r="D39" s="20" t="s">
        <v>33</v>
      </c>
      <c r="E39" s="44"/>
      <c r="F39" s="34">
        <f>C39*E39</f>
        <v>0</v>
      </c>
    </row>
    <row r="40" spans="1:6" x14ac:dyDescent="0.2">
      <c r="A40" s="123"/>
      <c r="B40" s="124"/>
      <c r="C40" s="125"/>
      <c r="D40" s="126"/>
      <c r="E40" s="138"/>
      <c r="F40" s="125"/>
    </row>
    <row r="41" spans="1:6" x14ac:dyDescent="0.2">
      <c r="A41" s="79"/>
      <c r="B41" s="57"/>
      <c r="C41" s="104"/>
      <c r="D41" s="47"/>
      <c r="E41" s="48"/>
      <c r="F41" s="48"/>
    </row>
    <row r="42" spans="1:6" ht="38.25" x14ac:dyDescent="0.2">
      <c r="A42" s="73">
        <v>8</v>
      </c>
      <c r="B42" s="129" t="s">
        <v>145</v>
      </c>
      <c r="C42" s="105"/>
      <c r="D42" s="51"/>
      <c r="E42" s="130"/>
      <c r="F42" s="34"/>
    </row>
    <row r="43" spans="1:6" ht="114.75" x14ac:dyDescent="0.2">
      <c r="A43" s="77"/>
      <c r="B43" s="131" t="s">
        <v>146</v>
      </c>
      <c r="C43" s="105"/>
      <c r="D43" s="132"/>
      <c r="E43" s="133"/>
      <c r="F43" s="134"/>
    </row>
    <row r="44" spans="1:6" ht="14.25" x14ac:dyDescent="0.2">
      <c r="A44" s="77"/>
      <c r="B44" s="131"/>
      <c r="C44" s="106">
        <f>'[1]7D'!$C150+'[1]8N'!$C150+'[1]10D'!$C150+'[1]8F'!$C150+'[1]8S'!$C150+'[1]7i'!$C150+'[1]PP  (7)'!$C150+'[1]PP  (8)'!$C150+'[1]PP  (9)'!$C150+'[1]PP  (10)'!$C150+'[1]PP  (11)'!$C150+'[1]PP  (12)'!$C150+'[1]PP  (13)'!$C150+'[1]PP  (14)'!$C150+'[1]PP  (15)'!$C150+'[1]PP  (16)'!$C150+'[1]PP  (17)'!$C150+'[1]PP  (18)'!$C150+'[1]PP  (19)'!$C150+'[1]PP  (20)'!$C150+'[1]PP  (21)'!$C150+'[1]PP  (22)'!$C150+'[1]PP  (23)'!$C150+'[1]PP  (24)'!$C150+'[1]PP  (25)'!$C150+'[1]PP  (26)'!$C150+'[1]PP  (27)'!$C150+'[1]PP  (28)'!$C150+'[1]PP  (29)'!$C150+'[1]PP  (30)'!$C150</f>
        <v>1</v>
      </c>
      <c r="D44" s="20" t="s">
        <v>38</v>
      </c>
      <c r="E44" s="44"/>
      <c r="F44" s="34">
        <f>C44*E44</f>
        <v>0</v>
      </c>
    </row>
    <row r="45" spans="1:6" x14ac:dyDescent="0.2">
      <c r="A45" s="78"/>
      <c r="B45" s="135"/>
      <c r="C45" s="107"/>
      <c r="D45" s="49"/>
      <c r="E45" s="50"/>
      <c r="F45" s="50"/>
    </row>
    <row r="46" spans="1:6" x14ac:dyDescent="0.2">
      <c r="A46" s="79"/>
      <c r="B46" s="57"/>
      <c r="C46" s="104"/>
      <c r="D46" s="47"/>
      <c r="E46" s="48"/>
      <c r="F46" s="46"/>
    </row>
    <row r="47" spans="1:6" x14ac:dyDescent="0.2">
      <c r="A47" s="73">
        <v>9</v>
      </c>
      <c r="B47" s="38" t="s">
        <v>59</v>
      </c>
      <c r="C47" s="105"/>
      <c r="D47" s="20"/>
      <c r="E47" s="34"/>
      <c r="F47" s="35"/>
    </row>
    <row r="48" spans="1:6" ht="51" x14ac:dyDescent="0.2">
      <c r="A48" s="77"/>
      <c r="B48" s="39" t="s">
        <v>60</v>
      </c>
      <c r="C48" s="105"/>
      <c r="D48" s="20"/>
      <c r="E48" s="34"/>
      <c r="F48" s="35"/>
    </row>
    <row r="49" spans="1:6" ht="25.5" x14ac:dyDescent="0.2">
      <c r="A49" s="77"/>
      <c r="B49" s="39" t="s">
        <v>147</v>
      </c>
      <c r="C49" s="106">
        <f>'[1]7D'!$C180+'[1]8N'!$C180+'[1]10D'!$C180+'[1]8F'!$C180+'[1]8S'!$C180+'[1]7i'!$C180+'[1]PP  (7)'!$C180+'[1]PP  (8)'!$C180+'[1]PP  (9)'!$C180+'[1]PP  (10)'!$C180+'[1]PP  (11)'!$C175+'[1]PP  (12)'!$C175+'[1]PP  (13)'!$C175+'[1]PP  (14)'!$C175+'[1]PP  (15)'!$C175+'[1]PP  (16)'!$C175+'[1]PP  (17)'!$C175+'[1]PP  (18)'!$C175+'[1]PP  (19)'!$C175+'[1]PP  (20)'!$C175+'[1]PP  (21)'!$C175+'[1]PP  (22)'!$C175+'[1]PP  (23)'!$C175+'[1]PP  (24)'!$C175+'[1]PP  (25)'!$C175+'[1]PP  (26)'!$C175+'[1]PP  (27)'!$C175+'[1]PP  (28)'!$C175+'[1]PP  (29)'!$C175+'[1]PP  (30)'!$C175</f>
        <v>4</v>
      </c>
      <c r="D49" s="20" t="s">
        <v>1</v>
      </c>
      <c r="E49" s="44"/>
      <c r="F49" s="34">
        <f t="shared" ref="F49:F50" si="0">C49*E49</f>
        <v>0</v>
      </c>
    </row>
    <row r="50" spans="1:6" ht="25.5" x14ac:dyDescent="0.2">
      <c r="A50" s="77"/>
      <c r="B50" s="39" t="s">
        <v>61</v>
      </c>
      <c r="C50" s="106">
        <f>'[1]7D'!$C181+'[1]8N'!$C181+'[1]10D'!$C181+'[1]8F'!$C181+'[1]8S'!$C181+'[1]7i'!$C181+'[1]PP  (7)'!$C181+'[1]PP  (8)'!$C181+'[1]PP  (9)'!$C181+'[1]PP  (10)'!$C181+'[1]PP  (11)'!$C176+'[1]PP  (12)'!$C176+'[1]PP  (13)'!$C176+'[1]PP  (14)'!$C176+'[1]PP  (15)'!$C176+'[1]PP  (16)'!$C176+'[1]PP  (17)'!$C176+'[1]PP  (18)'!$C176+'[1]PP  (19)'!$C176+'[1]PP  (20)'!$C176+'[1]PP  (21)'!$C176+'[1]PP  (22)'!$C176+'[1]PP  (23)'!$C176+'[1]PP  (24)'!$C176+'[1]PP  (25)'!$C176+'[1]PP  (26)'!$C176+'[1]PP  (27)'!$C176+'[1]PP  (28)'!$C176+'[1]PP  (29)'!$C176+'[1]PP  (30)'!$C176</f>
        <v>4</v>
      </c>
      <c r="D50" s="20" t="s">
        <v>1</v>
      </c>
      <c r="E50" s="44"/>
      <c r="F50" s="34">
        <f t="shared" si="0"/>
        <v>0</v>
      </c>
    </row>
    <row r="51" spans="1:6" x14ac:dyDescent="0.2">
      <c r="A51" s="78"/>
      <c r="B51" s="58"/>
      <c r="C51" s="107"/>
      <c r="D51" s="49"/>
      <c r="E51" s="50"/>
      <c r="F51" s="50"/>
    </row>
    <row r="52" spans="1:6" x14ac:dyDescent="0.2">
      <c r="A52" s="40"/>
      <c r="B52" s="60" t="s">
        <v>2</v>
      </c>
      <c r="C52" s="136"/>
      <c r="D52" s="41"/>
      <c r="E52" s="42" t="s">
        <v>37</v>
      </c>
      <c r="F52" s="42">
        <f>SUM(F9:F51)</f>
        <v>0</v>
      </c>
    </row>
    <row r="56" spans="1:6" x14ac:dyDescent="0.2">
      <c r="C56" s="106"/>
    </row>
    <row r="57" spans="1:6" x14ac:dyDescent="0.2">
      <c r="C57" s="106"/>
    </row>
    <row r="58" spans="1:6" x14ac:dyDescent="0.2">
      <c r="C58" s="106"/>
    </row>
  </sheetData>
  <sheetProtection algorithmName="SHA-512" hashValue="jlpRANnI/zXn0TCogp416XCSzIJ9BiLRWnte53OD94mFfjyqq7oyEsTyJrxYQJa4CaZ5flPSnsLQOCzsRlxdsA==" saltValue="8IJgkbo3wlOokQ50kar9dQ==" spinCount="100000" sheet="1" objects="1" scenarios="1"/>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rowBreaks count="2" manualBreakCount="2">
    <brk id="20"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topLeftCell="A61" zoomScaleNormal="100" zoomScaleSheetLayoutView="100" workbookViewId="0">
      <selection activeCell="E73" sqref="E73"/>
    </sheetView>
  </sheetViews>
  <sheetFormatPr defaultColWidth="9.140625" defaultRowHeight="12.75" x14ac:dyDescent="0.2"/>
  <cols>
    <col min="1" max="1" width="5.7109375" style="25" customWidth="1"/>
    <col min="2" max="2" width="50.7109375" style="61" customWidth="1"/>
    <col min="3" max="3" width="7.7109375" style="97" customWidth="1"/>
    <col min="4" max="4" width="4.7109375" style="29" customWidth="1"/>
    <col min="5" max="5" width="11.7109375" style="27" customWidth="1"/>
    <col min="6" max="6" width="12.7109375" style="28" customWidth="1"/>
    <col min="7" max="16384" width="9.140625" style="29"/>
  </cols>
  <sheetData>
    <row r="1" spans="1:6" x14ac:dyDescent="0.2">
      <c r="A1" s="24" t="s">
        <v>48</v>
      </c>
      <c r="B1" s="55" t="s">
        <v>8</v>
      </c>
      <c r="C1" s="90"/>
      <c r="D1" s="26"/>
    </row>
    <row r="2" spans="1:6" x14ac:dyDescent="0.2">
      <c r="A2" s="24" t="s">
        <v>49</v>
      </c>
      <c r="B2" s="55" t="s">
        <v>9</v>
      </c>
      <c r="C2" s="90"/>
      <c r="D2" s="26"/>
    </row>
    <row r="3" spans="1:6" x14ac:dyDescent="0.2">
      <c r="A3" s="24" t="s">
        <v>43</v>
      </c>
      <c r="B3" s="6" t="s">
        <v>96</v>
      </c>
      <c r="C3" s="90"/>
      <c r="D3" s="26"/>
    </row>
    <row r="4" spans="1:6" x14ac:dyDescent="0.2">
      <c r="A4" s="24"/>
      <c r="B4" s="55" t="s">
        <v>103</v>
      </c>
      <c r="C4" s="90"/>
      <c r="D4" s="26"/>
    </row>
    <row r="5" spans="1:6" ht="76.5" x14ac:dyDescent="0.2">
      <c r="A5" s="82" t="s">
        <v>0</v>
      </c>
      <c r="B5" s="83" t="s">
        <v>31</v>
      </c>
      <c r="C5" s="84" t="s">
        <v>10</v>
      </c>
      <c r="D5" s="84" t="s">
        <v>11</v>
      </c>
      <c r="E5" s="85" t="s">
        <v>34</v>
      </c>
      <c r="F5" s="85" t="s">
        <v>35</v>
      </c>
    </row>
    <row r="6" spans="1:6" x14ac:dyDescent="0.2">
      <c r="A6" s="72">
        <v>1</v>
      </c>
      <c r="B6" s="56"/>
      <c r="C6" s="81"/>
      <c r="D6" s="32"/>
      <c r="E6" s="33"/>
      <c r="F6" s="31"/>
    </row>
    <row r="7" spans="1:6" x14ac:dyDescent="0.2">
      <c r="A7" s="73">
        <f>COUNT(A6+1)</f>
        <v>1</v>
      </c>
      <c r="B7" s="102" t="s">
        <v>12</v>
      </c>
      <c r="C7" s="15"/>
      <c r="D7" s="15"/>
      <c r="E7" s="2"/>
      <c r="F7" s="2"/>
    </row>
    <row r="8" spans="1:6" ht="38.25" x14ac:dyDescent="0.2">
      <c r="A8" s="73"/>
      <c r="B8" s="3" t="s">
        <v>51</v>
      </c>
      <c r="C8" s="15"/>
      <c r="D8" s="15"/>
      <c r="E8" s="2"/>
      <c r="F8" s="2"/>
    </row>
    <row r="9" spans="1:6" ht="14.25" x14ac:dyDescent="0.2">
      <c r="A9" s="73"/>
      <c r="B9" s="3"/>
      <c r="C9" s="91">
        <v>91</v>
      </c>
      <c r="D9" s="15" t="s">
        <v>33</v>
      </c>
      <c r="E9" s="44"/>
      <c r="F9" s="2">
        <f>C9*E9</f>
        <v>0</v>
      </c>
    </row>
    <row r="10" spans="1:6" x14ac:dyDescent="0.2">
      <c r="A10" s="73"/>
      <c r="B10" s="3"/>
      <c r="C10" s="91"/>
      <c r="D10" s="15"/>
      <c r="E10" s="34"/>
      <c r="F10" s="2"/>
    </row>
    <row r="11" spans="1:6" x14ac:dyDescent="0.2">
      <c r="A11" s="79"/>
      <c r="B11" s="57"/>
      <c r="C11" s="92"/>
      <c r="D11" s="47"/>
      <c r="E11" s="48"/>
      <c r="F11" s="46"/>
    </row>
    <row r="12" spans="1:6" x14ac:dyDescent="0.2">
      <c r="A12" s="73">
        <f>COUNT($A$7:A11)+1</f>
        <v>2</v>
      </c>
      <c r="B12" s="38" t="s">
        <v>13</v>
      </c>
      <c r="C12" s="93"/>
      <c r="D12" s="20"/>
      <c r="E12" s="34"/>
      <c r="F12" s="35"/>
    </row>
    <row r="13" spans="1:6" ht="38.25" x14ac:dyDescent="0.2">
      <c r="A13" s="77"/>
      <c r="B13" s="39" t="s">
        <v>28</v>
      </c>
      <c r="C13" s="93"/>
      <c r="D13" s="20"/>
      <c r="E13" s="34"/>
      <c r="F13" s="35"/>
    </row>
    <row r="14" spans="1:6" ht="14.25" x14ac:dyDescent="0.2">
      <c r="A14" s="77"/>
      <c r="B14" s="39"/>
      <c r="C14" s="93">
        <v>190</v>
      </c>
      <c r="D14" s="20" t="s">
        <v>39</v>
      </c>
      <c r="E14" s="44"/>
      <c r="F14" s="34">
        <f>C14*E14</f>
        <v>0</v>
      </c>
    </row>
    <row r="15" spans="1:6" x14ac:dyDescent="0.2">
      <c r="A15" s="78"/>
      <c r="B15" s="58"/>
      <c r="C15" s="94"/>
      <c r="D15" s="49"/>
      <c r="E15" s="50"/>
      <c r="F15" s="50"/>
    </row>
    <row r="16" spans="1:6" x14ac:dyDescent="0.2">
      <c r="A16" s="79"/>
      <c r="B16" s="57"/>
      <c r="C16" s="92"/>
      <c r="D16" s="47"/>
      <c r="E16" s="48"/>
      <c r="F16" s="46"/>
    </row>
    <row r="17" spans="1:6" x14ac:dyDescent="0.2">
      <c r="A17" s="73">
        <f>COUNT($A$7:A16)+1</f>
        <v>3</v>
      </c>
      <c r="B17" s="38" t="s">
        <v>52</v>
      </c>
      <c r="C17" s="93"/>
      <c r="D17" s="20"/>
      <c r="E17" s="34"/>
      <c r="F17" s="35"/>
    </row>
    <row r="18" spans="1:6" ht="63.75" x14ac:dyDescent="0.2">
      <c r="A18" s="77"/>
      <c r="B18" s="39" t="s">
        <v>64</v>
      </c>
      <c r="C18" s="93"/>
      <c r="D18" s="20"/>
      <c r="E18" s="34"/>
      <c r="F18" s="35"/>
    </row>
    <row r="19" spans="1:6" x14ac:dyDescent="0.2">
      <c r="A19" s="77"/>
      <c r="B19" s="38" t="s">
        <v>53</v>
      </c>
      <c r="C19" s="93"/>
      <c r="D19" s="20"/>
      <c r="E19" s="34"/>
      <c r="F19" s="35"/>
    </row>
    <row r="20" spans="1:6" ht="25.5" x14ac:dyDescent="0.2">
      <c r="A20" s="77"/>
      <c r="B20" s="39" t="s">
        <v>97</v>
      </c>
      <c r="C20" s="93">
        <v>190</v>
      </c>
      <c r="D20" s="36" t="s">
        <v>39</v>
      </c>
      <c r="E20" s="45"/>
      <c r="F20" s="37">
        <f>C20*E20</f>
        <v>0</v>
      </c>
    </row>
    <row r="21" spans="1:6" ht="25.5" x14ac:dyDescent="0.2">
      <c r="A21" s="77"/>
      <c r="B21" s="39" t="s">
        <v>65</v>
      </c>
      <c r="C21" s="93">
        <v>190</v>
      </c>
      <c r="D21" s="36" t="s">
        <v>39</v>
      </c>
      <c r="E21" s="45"/>
      <c r="F21" s="37">
        <f>C21*E21</f>
        <v>0</v>
      </c>
    </row>
    <row r="22" spans="1:6" x14ac:dyDescent="0.2">
      <c r="A22" s="78"/>
      <c r="B22" s="58"/>
      <c r="C22" s="94"/>
      <c r="D22" s="64"/>
      <c r="E22" s="65"/>
      <c r="F22" s="65"/>
    </row>
    <row r="23" spans="1:6" x14ac:dyDescent="0.2">
      <c r="A23" s="79"/>
      <c r="B23" s="62"/>
      <c r="C23" s="92"/>
      <c r="D23" s="47"/>
      <c r="E23" s="48"/>
      <c r="F23" s="48"/>
    </row>
    <row r="24" spans="1:6" x14ac:dyDescent="0.2">
      <c r="A24" s="73">
        <f>COUNT($A$7:A23)+1</f>
        <v>4</v>
      </c>
      <c r="B24" s="38" t="s">
        <v>15</v>
      </c>
      <c r="C24" s="93"/>
      <c r="D24" s="20"/>
      <c r="E24" s="34"/>
      <c r="F24" s="34"/>
    </row>
    <row r="25" spans="1:6" x14ac:dyDescent="0.2">
      <c r="A25" s="77"/>
      <c r="B25" s="39" t="s">
        <v>14</v>
      </c>
      <c r="C25" s="93"/>
      <c r="D25" s="20"/>
      <c r="E25" s="34"/>
      <c r="F25" s="35"/>
    </row>
    <row r="26" spans="1:6" ht="14.25" x14ac:dyDescent="0.2">
      <c r="A26" s="77"/>
      <c r="B26" s="39"/>
      <c r="C26" s="93">
        <v>73</v>
      </c>
      <c r="D26" s="20" t="s">
        <v>39</v>
      </c>
      <c r="E26" s="44"/>
      <c r="F26" s="34">
        <f>C26*E26</f>
        <v>0</v>
      </c>
    </row>
    <row r="27" spans="1:6" x14ac:dyDescent="0.2">
      <c r="A27" s="78"/>
      <c r="B27" s="58"/>
      <c r="C27" s="94"/>
      <c r="D27" s="49"/>
      <c r="E27" s="50"/>
      <c r="F27" s="50"/>
    </row>
    <row r="28" spans="1:6" x14ac:dyDescent="0.2">
      <c r="A28" s="79"/>
      <c r="B28" s="57"/>
      <c r="C28" s="92"/>
      <c r="D28" s="47"/>
      <c r="E28" s="48"/>
      <c r="F28" s="48"/>
    </row>
    <row r="29" spans="1:6" x14ac:dyDescent="0.2">
      <c r="A29" s="73">
        <f>COUNT($A$7:A28)+1</f>
        <v>5</v>
      </c>
      <c r="B29" s="38" t="s">
        <v>54</v>
      </c>
      <c r="C29" s="93"/>
      <c r="D29" s="20"/>
      <c r="E29" s="34"/>
      <c r="F29" s="35"/>
    </row>
    <row r="30" spans="1:6" ht="51" x14ac:dyDescent="0.2">
      <c r="A30" s="77"/>
      <c r="B30" s="39" t="s">
        <v>85</v>
      </c>
      <c r="C30" s="93"/>
      <c r="D30" s="20"/>
      <c r="E30" s="34"/>
      <c r="F30" s="35"/>
    </row>
    <row r="31" spans="1:6" ht="14.25" x14ac:dyDescent="0.2">
      <c r="A31" s="77"/>
      <c r="B31" s="39" t="s">
        <v>29</v>
      </c>
      <c r="C31" s="93">
        <v>115</v>
      </c>
      <c r="D31" s="20" t="s">
        <v>38</v>
      </c>
      <c r="E31" s="44"/>
      <c r="F31" s="34">
        <f>C31*E31</f>
        <v>0</v>
      </c>
    </row>
    <row r="32" spans="1:6" ht="14.25" x14ac:dyDescent="0.2">
      <c r="A32" s="77"/>
      <c r="B32" s="39" t="s">
        <v>30</v>
      </c>
      <c r="C32" s="93">
        <v>29</v>
      </c>
      <c r="D32" s="20" t="s">
        <v>38</v>
      </c>
      <c r="E32" s="44"/>
      <c r="F32" s="34">
        <f>C32*E32</f>
        <v>0</v>
      </c>
    </row>
    <row r="33" spans="1:6" x14ac:dyDescent="0.2">
      <c r="A33" s="78"/>
      <c r="B33" s="58"/>
      <c r="C33" s="94"/>
      <c r="D33" s="49"/>
      <c r="E33" s="50"/>
      <c r="F33" s="50"/>
    </row>
    <row r="34" spans="1:6" x14ac:dyDescent="0.2">
      <c r="A34" s="79"/>
      <c r="B34" s="57"/>
      <c r="C34" s="92"/>
      <c r="D34" s="47"/>
      <c r="E34" s="48"/>
      <c r="F34" s="48"/>
    </row>
    <row r="35" spans="1:6" x14ac:dyDescent="0.2">
      <c r="A35" s="73">
        <f>COUNT($A$7:A34)+1</f>
        <v>6</v>
      </c>
      <c r="B35" s="38" t="s">
        <v>18</v>
      </c>
      <c r="C35" s="93"/>
      <c r="D35" s="20"/>
      <c r="E35" s="34"/>
      <c r="F35" s="34"/>
    </row>
    <row r="36" spans="1:6" ht="51" x14ac:dyDescent="0.2">
      <c r="A36" s="77"/>
      <c r="B36" s="39" t="s">
        <v>55</v>
      </c>
      <c r="C36" s="93"/>
      <c r="D36" s="20"/>
      <c r="E36" s="34"/>
      <c r="F36" s="34"/>
    </row>
    <row r="37" spans="1:6" ht="14.25" x14ac:dyDescent="0.2">
      <c r="A37" s="77"/>
      <c r="B37" s="39"/>
      <c r="C37" s="93">
        <v>21</v>
      </c>
      <c r="D37" s="20" t="s">
        <v>38</v>
      </c>
      <c r="E37" s="44"/>
      <c r="F37" s="34">
        <f>C37*E37</f>
        <v>0</v>
      </c>
    </row>
    <row r="38" spans="1:6" x14ac:dyDescent="0.2">
      <c r="A38" s="78"/>
      <c r="B38" s="58"/>
      <c r="C38" s="94"/>
      <c r="D38" s="49"/>
      <c r="E38" s="50"/>
      <c r="F38" s="50"/>
    </row>
    <row r="39" spans="1:6" x14ac:dyDescent="0.2">
      <c r="A39" s="79"/>
      <c r="B39" s="57"/>
      <c r="C39" s="92"/>
      <c r="D39" s="47"/>
      <c r="E39" s="48"/>
      <c r="F39" s="48"/>
    </row>
    <row r="40" spans="1:6" x14ac:dyDescent="0.2">
      <c r="A40" s="73">
        <f>COUNT($A$7:A39)+1</f>
        <v>7</v>
      </c>
      <c r="B40" s="38" t="s">
        <v>56</v>
      </c>
      <c r="C40" s="93"/>
      <c r="D40" s="20"/>
      <c r="E40" s="34"/>
      <c r="F40" s="34"/>
    </row>
    <row r="41" spans="1:6" ht="63.75" x14ac:dyDescent="0.2">
      <c r="A41" s="77"/>
      <c r="B41" s="39" t="s">
        <v>82</v>
      </c>
      <c r="C41" s="93"/>
      <c r="D41" s="20"/>
      <c r="E41" s="34"/>
      <c r="F41" s="34"/>
    </row>
    <row r="42" spans="1:6" ht="14.25" x14ac:dyDescent="0.2">
      <c r="A42" s="77"/>
      <c r="B42" s="39"/>
      <c r="C42" s="93">
        <v>52</v>
      </c>
      <c r="D42" s="20" t="s">
        <v>38</v>
      </c>
      <c r="E42" s="44"/>
      <c r="F42" s="34">
        <f>C42*E42</f>
        <v>0</v>
      </c>
    </row>
    <row r="43" spans="1:6" x14ac:dyDescent="0.2">
      <c r="A43" s="78"/>
      <c r="B43" s="58"/>
      <c r="C43" s="94"/>
      <c r="D43" s="49"/>
      <c r="E43" s="50"/>
      <c r="F43" s="50"/>
    </row>
    <row r="44" spans="1:6" x14ac:dyDescent="0.2">
      <c r="A44" s="79"/>
      <c r="B44" s="57"/>
      <c r="C44" s="92"/>
      <c r="D44" s="47"/>
      <c r="E44" s="48"/>
      <c r="F44" s="48"/>
    </row>
    <row r="45" spans="1:6" x14ac:dyDescent="0.2">
      <c r="A45" s="73">
        <f>COUNT($A$7:A44)+1</f>
        <v>8</v>
      </c>
      <c r="B45" s="38" t="s">
        <v>57</v>
      </c>
      <c r="C45" s="93"/>
      <c r="D45" s="20"/>
      <c r="E45" s="34"/>
      <c r="F45" s="35"/>
    </row>
    <row r="46" spans="1:6" ht="51" x14ac:dyDescent="0.2">
      <c r="A46" s="77"/>
      <c r="B46" s="39" t="s">
        <v>83</v>
      </c>
      <c r="C46" s="93"/>
      <c r="D46" s="20"/>
      <c r="E46" s="34"/>
      <c r="F46" s="35"/>
    </row>
    <row r="47" spans="1:6" ht="14.25" x14ac:dyDescent="0.2">
      <c r="A47" s="77"/>
      <c r="B47" s="39"/>
      <c r="C47" s="93">
        <v>72</v>
      </c>
      <c r="D47" s="20" t="s">
        <v>38</v>
      </c>
      <c r="E47" s="44"/>
      <c r="F47" s="34">
        <f>C47*E47</f>
        <v>0</v>
      </c>
    </row>
    <row r="48" spans="1:6" x14ac:dyDescent="0.2">
      <c r="A48" s="78"/>
      <c r="B48" s="58"/>
      <c r="C48" s="94"/>
      <c r="D48" s="49"/>
      <c r="E48" s="50"/>
      <c r="F48" s="50"/>
    </row>
    <row r="49" spans="1:6" x14ac:dyDescent="0.2">
      <c r="A49" s="79"/>
      <c r="B49" s="62"/>
      <c r="C49" s="92"/>
      <c r="D49" s="67"/>
      <c r="E49" s="63"/>
      <c r="F49" s="63"/>
    </row>
    <row r="50" spans="1:6" x14ac:dyDescent="0.2">
      <c r="A50" s="73">
        <f>COUNT($A$7:A49)+1</f>
        <v>9</v>
      </c>
      <c r="B50" s="38" t="s">
        <v>17</v>
      </c>
      <c r="C50" s="93"/>
      <c r="D50" s="20"/>
      <c r="E50" s="34"/>
      <c r="F50" s="34"/>
    </row>
    <row r="51" spans="1:6" ht="25.5" x14ac:dyDescent="0.2">
      <c r="A51" s="77"/>
      <c r="B51" s="39" t="s">
        <v>16</v>
      </c>
      <c r="C51" s="93"/>
      <c r="D51" s="20"/>
      <c r="E51" s="34"/>
      <c r="F51" s="35"/>
    </row>
    <row r="52" spans="1:6" ht="14.25" x14ac:dyDescent="0.2">
      <c r="A52" s="77"/>
      <c r="B52" s="39"/>
      <c r="C52" s="93">
        <v>180</v>
      </c>
      <c r="D52" s="20" t="s">
        <v>38</v>
      </c>
      <c r="E52" s="44"/>
      <c r="F52" s="34">
        <f>C52*E52</f>
        <v>0</v>
      </c>
    </row>
    <row r="53" spans="1:6" x14ac:dyDescent="0.2">
      <c r="A53" s="78"/>
      <c r="B53" s="58"/>
      <c r="C53" s="94"/>
      <c r="D53" s="49"/>
      <c r="E53" s="50"/>
      <c r="F53" s="50"/>
    </row>
    <row r="54" spans="1:6" x14ac:dyDescent="0.2">
      <c r="A54" s="79"/>
      <c r="B54" s="57"/>
      <c r="C54" s="92"/>
      <c r="D54" s="47"/>
      <c r="E54" s="48"/>
      <c r="F54" s="48"/>
    </row>
    <row r="55" spans="1:6" x14ac:dyDescent="0.2">
      <c r="A55" s="73">
        <f>COUNT($A$7:A54)+1</f>
        <v>10</v>
      </c>
      <c r="B55" s="38" t="s">
        <v>19</v>
      </c>
      <c r="C55" s="93"/>
      <c r="D55" s="20"/>
      <c r="E55" s="34"/>
      <c r="F55" s="34"/>
    </row>
    <row r="56" spans="1:6" ht="25.5" x14ac:dyDescent="0.2">
      <c r="A56" s="77"/>
      <c r="B56" s="39" t="s">
        <v>32</v>
      </c>
      <c r="C56" s="93"/>
      <c r="D56" s="20"/>
      <c r="E56" s="34"/>
      <c r="F56" s="35"/>
    </row>
    <row r="57" spans="1:6" ht="14.25" x14ac:dyDescent="0.2">
      <c r="A57" s="77"/>
      <c r="B57" s="39"/>
      <c r="C57" s="93">
        <v>91</v>
      </c>
      <c r="D57" s="20" t="s">
        <v>33</v>
      </c>
      <c r="E57" s="44"/>
      <c r="F57" s="34">
        <f>C57*E57</f>
        <v>0</v>
      </c>
    </row>
    <row r="58" spans="1:6" x14ac:dyDescent="0.2">
      <c r="A58" s="78"/>
      <c r="B58" s="58"/>
      <c r="C58" s="94"/>
      <c r="D58" s="49"/>
      <c r="E58" s="50"/>
      <c r="F58" s="50"/>
    </row>
    <row r="59" spans="1:6" x14ac:dyDescent="0.2">
      <c r="A59" s="79"/>
      <c r="B59" s="57"/>
      <c r="C59" s="92"/>
      <c r="D59" s="47"/>
      <c r="E59" s="48"/>
      <c r="F59" s="48"/>
    </row>
    <row r="60" spans="1:6" x14ac:dyDescent="0.2">
      <c r="A60" s="73">
        <f>COUNT($A$7:A59)+1</f>
        <v>11</v>
      </c>
      <c r="B60" s="38" t="s">
        <v>21</v>
      </c>
      <c r="C60" s="93"/>
      <c r="D60" s="20"/>
      <c r="E60" s="34"/>
      <c r="F60" s="35"/>
    </row>
    <row r="61" spans="1:6" ht="25.5" x14ac:dyDescent="0.2">
      <c r="A61" s="77"/>
      <c r="B61" s="39" t="s">
        <v>58</v>
      </c>
      <c r="C61" s="93"/>
      <c r="D61" s="20"/>
      <c r="E61" s="34"/>
      <c r="F61" s="35"/>
    </row>
    <row r="62" spans="1:6" x14ac:dyDescent="0.2">
      <c r="A62" s="77"/>
      <c r="B62" s="39"/>
      <c r="C62" s="93">
        <v>2</v>
      </c>
      <c r="D62" s="20" t="s">
        <v>1</v>
      </c>
      <c r="E62" s="44"/>
      <c r="F62" s="34">
        <f>C62*E62</f>
        <v>0</v>
      </c>
    </row>
    <row r="63" spans="1:6" x14ac:dyDescent="0.2">
      <c r="A63" s="78"/>
      <c r="B63" s="58"/>
      <c r="C63" s="94"/>
      <c r="D63" s="49"/>
      <c r="E63" s="50"/>
      <c r="F63" s="50"/>
    </row>
    <row r="64" spans="1:6" x14ac:dyDescent="0.2">
      <c r="A64" s="79"/>
      <c r="B64" s="57"/>
      <c r="C64" s="92"/>
      <c r="D64" s="47"/>
      <c r="E64" s="48"/>
      <c r="F64" s="48"/>
    </row>
    <row r="65" spans="1:6" x14ac:dyDescent="0.2">
      <c r="A65" s="73">
        <f>COUNT($A$7:A64)+1</f>
        <v>12</v>
      </c>
      <c r="B65" s="38" t="s">
        <v>23</v>
      </c>
      <c r="C65" s="93"/>
      <c r="D65" s="20"/>
      <c r="E65" s="34"/>
      <c r="F65" s="34"/>
    </row>
    <row r="66" spans="1:6" x14ac:dyDescent="0.2">
      <c r="A66" s="77"/>
      <c r="B66" s="39" t="s">
        <v>22</v>
      </c>
      <c r="C66" s="93"/>
      <c r="D66" s="20"/>
      <c r="E66" s="34"/>
      <c r="F66" s="35"/>
    </row>
    <row r="67" spans="1:6" x14ac:dyDescent="0.2">
      <c r="A67" s="77"/>
      <c r="B67" s="39"/>
      <c r="C67" s="93">
        <v>2</v>
      </c>
      <c r="D67" s="20" t="s">
        <v>1</v>
      </c>
      <c r="E67" s="44"/>
      <c r="F67" s="34">
        <f>C67*E67</f>
        <v>0</v>
      </c>
    </row>
    <row r="68" spans="1:6" x14ac:dyDescent="0.2">
      <c r="A68" s="78"/>
      <c r="B68" s="58"/>
      <c r="C68" s="94"/>
      <c r="D68" s="49"/>
      <c r="E68" s="50"/>
      <c r="F68" s="50"/>
    </row>
    <row r="69" spans="1:6" x14ac:dyDescent="0.2">
      <c r="A69" s="79"/>
      <c r="B69" s="57"/>
      <c r="C69" s="92"/>
      <c r="D69" s="47"/>
      <c r="E69" s="48"/>
      <c r="F69" s="46"/>
    </row>
    <row r="70" spans="1:6" x14ac:dyDescent="0.2">
      <c r="A70" s="73">
        <f>COUNT($A$7:A69)+1</f>
        <v>13</v>
      </c>
      <c r="B70" s="38" t="s">
        <v>20</v>
      </c>
      <c r="C70" s="93"/>
      <c r="D70" s="20"/>
      <c r="E70" s="34"/>
      <c r="F70" s="35"/>
    </row>
    <row r="71" spans="1:6" ht="38.25" x14ac:dyDescent="0.2">
      <c r="A71" s="77"/>
      <c r="B71" s="39" t="s">
        <v>66</v>
      </c>
      <c r="C71" s="93"/>
      <c r="D71" s="20"/>
      <c r="E71" s="34"/>
      <c r="F71" s="35"/>
    </row>
    <row r="72" spans="1:6" x14ac:dyDescent="0.2">
      <c r="A72" s="77"/>
      <c r="B72" s="39"/>
      <c r="C72" s="93">
        <v>1</v>
      </c>
      <c r="D72" s="20" t="s">
        <v>1</v>
      </c>
      <c r="E72" s="44"/>
      <c r="F72" s="34">
        <f>C72*E72</f>
        <v>0</v>
      </c>
    </row>
    <row r="73" spans="1:6" x14ac:dyDescent="0.2">
      <c r="A73" s="78"/>
      <c r="B73" s="58"/>
      <c r="C73" s="94"/>
      <c r="D73" s="49"/>
      <c r="E73" s="50"/>
      <c r="F73" s="50"/>
    </row>
    <row r="74" spans="1:6" x14ac:dyDescent="0.2">
      <c r="A74" s="79"/>
      <c r="B74" s="62"/>
      <c r="C74" s="81"/>
      <c r="D74" s="32"/>
      <c r="E74" s="33"/>
      <c r="F74" s="31"/>
    </row>
    <row r="75" spans="1:6" x14ac:dyDescent="0.2">
      <c r="A75" s="73">
        <f>COUNT($A$7:A74)+1</f>
        <v>14</v>
      </c>
      <c r="B75" s="38" t="s">
        <v>24</v>
      </c>
      <c r="C75" s="20"/>
      <c r="D75" s="20"/>
      <c r="E75" s="52"/>
      <c r="F75" s="35"/>
    </row>
    <row r="76" spans="1:6" ht="76.5" x14ac:dyDescent="0.2">
      <c r="A76" s="75"/>
      <c r="B76" s="39" t="s">
        <v>62</v>
      </c>
      <c r="C76" s="20"/>
      <c r="D76" s="20"/>
      <c r="E76" s="34"/>
      <c r="F76" s="35"/>
    </row>
    <row r="77" spans="1:6" x14ac:dyDescent="0.2">
      <c r="A77" s="73"/>
      <c r="B77" s="68"/>
      <c r="C77" s="95"/>
      <c r="D77" s="53">
        <v>0.02</v>
      </c>
      <c r="E77" s="35"/>
      <c r="F77" s="34">
        <f>SUM(F7:F76)*D77</f>
        <v>0</v>
      </c>
    </row>
    <row r="78" spans="1:6" x14ac:dyDescent="0.2">
      <c r="A78" s="74"/>
      <c r="B78" s="69"/>
      <c r="C78" s="96"/>
      <c r="D78" s="70"/>
      <c r="E78" s="54"/>
      <c r="F78" s="50"/>
    </row>
    <row r="79" spans="1:6" x14ac:dyDescent="0.2">
      <c r="A79" s="76"/>
      <c r="B79" s="57"/>
      <c r="C79" s="47"/>
      <c r="D79" s="47"/>
      <c r="E79" s="71"/>
      <c r="F79" s="48"/>
    </row>
    <row r="80" spans="1:6" x14ac:dyDescent="0.2">
      <c r="A80" s="73">
        <f>COUNT($A$7:A79)+1</f>
        <v>15</v>
      </c>
      <c r="B80" s="38" t="s">
        <v>26</v>
      </c>
      <c r="C80" s="20"/>
      <c r="D80" s="20"/>
      <c r="E80" s="52"/>
      <c r="F80" s="34"/>
    </row>
    <row r="81" spans="1:6" ht="38.25" x14ac:dyDescent="0.2">
      <c r="A81" s="75"/>
      <c r="B81" s="39" t="s">
        <v>25</v>
      </c>
      <c r="C81" s="20"/>
      <c r="D81" s="20"/>
      <c r="E81" s="35"/>
      <c r="F81" s="34"/>
    </row>
    <row r="82" spans="1:6" x14ac:dyDescent="0.2">
      <c r="A82" s="75"/>
      <c r="B82" s="39"/>
      <c r="C82" s="95"/>
      <c r="D82" s="53">
        <v>0.05</v>
      </c>
      <c r="E82" s="35"/>
      <c r="F82" s="34">
        <f>SUM(F7:F75)*D82</f>
        <v>0</v>
      </c>
    </row>
    <row r="83" spans="1:6" x14ac:dyDescent="0.2">
      <c r="A83" s="80"/>
      <c r="B83" s="58"/>
      <c r="C83" s="49"/>
      <c r="D83" s="49"/>
      <c r="E83" s="54"/>
      <c r="F83" s="54"/>
    </row>
    <row r="84" spans="1:6" x14ac:dyDescent="0.2">
      <c r="A84" s="75"/>
      <c r="B84" s="39"/>
      <c r="C84" s="20"/>
      <c r="D84" s="20"/>
      <c r="E84" s="35"/>
      <c r="F84" s="35"/>
    </row>
    <row r="85" spans="1:6" x14ac:dyDescent="0.2">
      <c r="A85" s="73">
        <f>COUNT($A$7:A83)+1</f>
        <v>16</v>
      </c>
      <c r="B85" s="38" t="s">
        <v>63</v>
      </c>
      <c r="C85" s="20"/>
      <c r="D85" s="20"/>
      <c r="E85" s="35"/>
      <c r="F85" s="35"/>
    </row>
    <row r="86" spans="1:6" ht="38.25" x14ac:dyDescent="0.2">
      <c r="A86" s="75"/>
      <c r="B86" s="39" t="s">
        <v>27</v>
      </c>
      <c r="C86" s="95"/>
      <c r="D86" s="53">
        <v>0.1</v>
      </c>
      <c r="E86" s="35"/>
      <c r="F86" s="34">
        <f>SUM(F7:F75)*D86</f>
        <v>0</v>
      </c>
    </row>
    <row r="87" spans="1:6" x14ac:dyDescent="0.2">
      <c r="A87" s="80"/>
      <c r="B87" s="59"/>
      <c r="C87" s="20"/>
      <c r="D87" s="20"/>
      <c r="E87" s="52"/>
      <c r="F87" s="35"/>
    </row>
    <row r="88" spans="1:6" x14ac:dyDescent="0.2">
      <c r="A88" s="40"/>
      <c r="B88" s="60" t="s">
        <v>2</v>
      </c>
      <c r="C88" s="41"/>
      <c r="D88" s="41"/>
      <c r="E88" s="42" t="s">
        <v>37</v>
      </c>
      <c r="F88" s="42">
        <f>SUM(F9:F87)</f>
        <v>0</v>
      </c>
    </row>
  </sheetData>
  <sheetProtection algorithmName="SHA-512" hashValue="A8nB+hYV8IulLiYEHizXdVUJ1eTpsl0RIiTjf9wfbakjlFK1PJBZa4/maM11RN7OYI43Nv06JouMV+2wQYIsVA==" saltValue="GzifVVHkIBzgwlzrQu0/tg==" spinCount="100000" sheet="1" objects="1" scenarios="1"/>
  <phoneticPr fontId="0" type="noConversion"/>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rowBreaks count="2" manualBreakCount="2">
    <brk id="33" max="5" man="1"/>
    <brk id="6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zoomScaleNormal="100" zoomScaleSheetLayoutView="100" workbookViewId="0">
      <selection activeCell="E9" sqref="E9"/>
    </sheetView>
  </sheetViews>
  <sheetFormatPr defaultColWidth="9.140625" defaultRowHeight="12.75" x14ac:dyDescent="0.2"/>
  <cols>
    <col min="1" max="1" width="5.7109375" style="25" customWidth="1"/>
    <col min="2" max="2" width="50.7109375" style="61" customWidth="1"/>
    <col min="3" max="3" width="7.7109375" style="97" customWidth="1"/>
    <col min="4" max="4" width="4.7109375" style="29" customWidth="1"/>
    <col min="5" max="5" width="11.7109375" style="27" customWidth="1"/>
    <col min="6" max="6" width="12.7109375" style="28" customWidth="1"/>
    <col min="7" max="16384" width="9.140625" style="29"/>
  </cols>
  <sheetData>
    <row r="1" spans="1:6" x14ac:dyDescent="0.2">
      <c r="A1" s="24" t="s">
        <v>48</v>
      </c>
      <c r="B1" s="55" t="s">
        <v>8</v>
      </c>
      <c r="C1" s="90"/>
      <c r="D1" s="26"/>
    </row>
    <row r="2" spans="1:6" x14ac:dyDescent="0.2">
      <c r="A2" s="24" t="s">
        <v>49</v>
      </c>
      <c r="B2" s="55" t="s">
        <v>9</v>
      </c>
      <c r="C2" s="90"/>
      <c r="D2" s="26"/>
    </row>
    <row r="3" spans="1:6" x14ac:dyDescent="0.2">
      <c r="A3" s="24" t="s">
        <v>44</v>
      </c>
      <c r="B3" s="6" t="s">
        <v>98</v>
      </c>
      <c r="C3" s="90"/>
      <c r="D3" s="26"/>
    </row>
    <row r="4" spans="1:6" x14ac:dyDescent="0.2">
      <c r="A4" s="24"/>
      <c r="B4" s="55" t="s">
        <v>104</v>
      </c>
      <c r="C4" s="90"/>
      <c r="D4" s="26"/>
    </row>
    <row r="5" spans="1:6" ht="76.5" x14ac:dyDescent="0.2">
      <c r="A5" s="82" t="s">
        <v>0</v>
      </c>
      <c r="B5" s="83" t="s">
        <v>31</v>
      </c>
      <c r="C5" s="84" t="s">
        <v>10</v>
      </c>
      <c r="D5" s="84" t="s">
        <v>11</v>
      </c>
      <c r="E5" s="85" t="s">
        <v>34</v>
      </c>
      <c r="F5" s="85" t="s">
        <v>35</v>
      </c>
    </row>
    <row r="6" spans="1:6" ht="10.5" customHeight="1" x14ac:dyDescent="0.2">
      <c r="A6" s="72">
        <v>1</v>
      </c>
      <c r="B6" s="56"/>
      <c r="C6" s="81"/>
      <c r="D6" s="32"/>
      <c r="E6" s="33"/>
      <c r="F6" s="31"/>
    </row>
    <row r="7" spans="1:6" x14ac:dyDescent="0.2">
      <c r="A7" s="73">
        <f>COUNT(A6+1)</f>
        <v>1</v>
      </c>
      <c r="B7" s="102" t="s">
        <v>12</v>
      </c>
      <c r="C7" s="15"/>
      <c r="D7" s="15"/>
      <c r="E7" s="2"/>
      <c r="F7" s="2"/>
    </row>
    <row r="8" spans="1:6" ht="38.25" x14ac:dyDescent="0.2">
      <c r="A8" s="73"/>
      <c r="B8" s="3" t="s">
        <v>51</v>
      </c>
      <c r="C8" s="15"/>
      <c r="D8" s="15"/>
      <c r="E8" s="2"/>
      <c r="F8" s="2"/>
    </row>
    <row r="9" spans="1:6" ht="14.25" x14ac:dyDescent="0.2">
      <c r="A9" s="73"/>
      <c r="B9" s="3"/>
      <c r="C9" s="91">
        <v>224</v>
      </c>
      <c r="D9" s="15" t="s">
        <v>33</v>
      </c>
      <c r="E9" s="44"/>
      <c r="F9" s="2">
        <f>C9*E9</f>
        <v>0</v>
      </c>
    </row>
    <row r="10" spans="1:6" x14ac:dyDescent="0.2">
      <c r="A10" s="73"/>
      <c r="B10" s="3"/>
      <c r="C10" s="91"/>
      <c r="D10" s="15"/>
      <c r="E10" s="34"/>
      <c r="F10" s="2"/>
    </row>
    <row r="11" spans="1:6" x14ac:dyDescent="0.2">
      <c r="A11" s="79"/>
      <c r="B11" s="57"/>
      <c r="C11" s="92"/>
      <c r="D11" s="47"/>
      <c r="E11" s="48"/>
      <c r="F11" s="46"/>
    </row>
    <row r="12" spans="1:6" x14ac:dyDescent="0.2">
      <c r="A12" s="73">
        <f>COUNT($A$7:A11)+1</f>
        <v>2</v>
      </c>
      <c r="B12" s="38" t="s">
        <v>13</v>
      </c>
      <c r="C12" s="93"/>
      <c r="D12" s="20"/>
      <c r="E12" s="34"/>
      <c r="F12" s="35"/>
    </row>
    <row r="13" spans="1:6" ht="38.25" x14ac:dyDescent="0.2">
      <c r="A13" s="77"/>
      <c r="B13" s="39" t="s">
        <v>28</v>
      </c>
      <c r="C13" s="93"/>
      <c r="D13" s="20"/>
      <c r="E13" s="34"/>
      <c r="F13" s="35"/>
    </row>
    <row r="14" spans="1:6" ht="14.25" x14ac:dyDescent="0.2">
      <c r="A14" s="77"/>
      <c r="B14" s="39"/>
      <c r="C14" s="93">
        <v>360</v>
      </c>
      <c r="D14" s="20" t="s">
        <v>39</v>
      </c>
      <c r="E14" s="44"/>
      <c r="F14" s="34">
        <f>C14*E14</f>
        <v>0</v>
      </c>
    </row>
    <row r="15" spans="1:6" x14ac:dyDescent="0.2">
      <c r="A15" s="78"/>
      <c r="B15" s="58"/>
      <c r="C15" s="94"/>
      <c r="D15" s="49"/>
      <c r="E15" s="50"/>
      <c r="F15" s="50"/>
    </row>
    <row r="16" spans="1:6" x14ac:dyDescent="0.2">
      <c r="A16" s="79"/>
      <c r="B16" s="57"/>
      <c r="C16" s="92"/>
      <c r="D16" s="47"/>
      <c r="E16" s="48"/>
      <c r="F16" s="46"/>
    </row>
    <row r="17" spans="1:6" x14ac:dyDescent="0.2">
      <c r="A17" s="73">
        <f>COUNT($A$7:A16)+1</f>
        <v>3</v>
      </c>
      <c r="B17" s="38" t="s">
        <v>52</v>
      </c>
      <c r="C17" s="93"/>
      <c r="D17" s="20"/>
      <c r="E17" s="34"/>
      <c r="F17" s="35"/>
    </row>
    <row r="18" spans="1:6" ht="63.75" x14ac:dyDescent="0.2">
      <c r="A18" s="77"/>
      <c r="B18" s="39" t="s">
        <v>64</v>
      </c>
      <c r="C18" s="93"/>
      <c r="D18" s="20"/>
      <c r="E18" s="34"/>
      <c r="F18" s="35"/>
    </row>
    <row r="19" spans="1:6" x14ac:dyDescent="0.2">
      <c r="A19" s="77"/>
      <c r="B19" s="38" t="s">
        <v>53</v>
      </c>
      <c r="C19" s="93"/>
      <c r="D19" s="20"/>
      <c r="E19" s="34"/>
      <c r="F19" s="35"/>
    </row>
    <row r="20" spans="1:6" ht="25.5" x14ac:dyDescent="0.2">
      <c r="A20" s="77"/>
      <c r="B20" s="39" t="s">
        <v>97</v>
      </c>
      <c r="C20" s="93">
        <v>360</v>
      </c>
      <c r="D20" s="36" t="s">
        <v>39</v>
      </c>
      <c r="E20" s="45"/>
      <c r="F20" s="37">
        <f>C20*E20</f>
        <v>0</v>
      </c>
    </row>
    <row r="21" spans="1:6" ht="25.5" x14ac:dyDescent="0.2">
      <c r="A21" s="77"/>
      <c r="B21" s="39" t="s">
        <v>65</v>
      </c>
      <c r="C21" s="93">
        <v>360</v>
      </c>
      <c r="D21" s="36" t="s">
        <v>39</v>
      </c>
      <c r="E21" s="45"/>
      <c r="F21" s="37">
        <f>C21*E21</f>
        <v>0</v>
      </c>
    </row>
    <row r="22" spans="1:6" x14ac:dyDescent="0.2">
      <c r="A22" s="78"/>
      <c r="B22" s="58"/>
      <c r="C22" s="94"/>
      <c r="D22" s="64"/>
      <c r="E22" s="65"/>
      <c r="F22" s="65"/>
    </row>
    <row r="23" spans="1:6" x14ac:dyDescent="0.2">
      <c r="A23" s="79"/>
      <c r="B23" s="62"/>
      <c r="C23" s="92"/>
      <c r="D23" s="47"/>
      <c r="E23" s="48"/>
      <c r="F23" s="48"/>
    </row>
    <row r="24" spans="1:6" x14ac:dyDescent="0.2">
      <c r="A24" s="73">
        <f>COUNT($A$7:A23)+1</f>
        <v>4</v>
      </c>
      <c r="B24" s="38" t="s">
        <v>15</v>
      </c>
      <c r="C24" s="93"/>
      <c r="D24" s="20"/>
      <c r="E24" s="34"/>
      <c r="F24" s="34"/>
    </row>
    <row r="25" spans="1:6" x14ac:dyDescent="0.2">
      <c r="A25" s="77"/>
      <c r="B25" s="39" t="s">
        <v>14</v>
      </c>
      <c r="C25" s="93"/>
      <c r="D25" s="20"/>
      <c r="E25" s="34"/>
      <c r="F25" s="35"/>
    </row>
    <row r="26" spans="1:6" ht="14.25" x14ac:dyDescent="0.2">
      <c r="A26" s="77"/>
      <c r="B26" s="39"/>
      <c r="C26" s="93">
        <v>179</v>
      </c>
      <c r="D26" s="20" t="s">
        <v>39</v>
      </c>
      <c r="E26" s="44"/>
      <c r="F26" s="34">
        <f>C26*E26</f>
        <v>0</v>
      </c>
    </row>
    <row r="27" spans="1:6" x14ac:dyDescent="0.2">
      <c r="A27" s="78"/>
      <c r="B27" s="58"/>
      <c r="C27" s="94"/>
      <c r="D27" s="49"/>
      <c r="E27" s="50"/>
      <c r="F27" s="50"/>
    </row>
    <row r="28" spans="1:6" x14ac:dyDescent="0.2">
      <c r="A28" s="79"/>
      <c r="B28" s="57"/>
      <c r="C28" s="92"/>
      <c r="D28" s="47"/>
      <c r="E28" s="48"/>
      <c r="F28" s="48"/>
    </row>
    <row r="29" spans="1:6" x14ac:dyDescent="0.2">
      <c r="A29" s="73">
        <f>COUNT($A$7:A28)+1</f>
        <v>5</v>
      </c>
      <c r="B29" s="38" t="s">
        <v>54</v>
      </c>
      <c r="C29" s="93"/>
      <c r="D29" s="20"/>
      <c r="E29" s="34"/>
      <c r="F29" s="35"/>
    </row>
    <row r="30" spans="1:6" ht="51" x14ac:dyDescent="0.2">
      <c r="A30" s="77"/>
      <c r="B30" s="39" t="s">
        <v>85</v>
      </c>
      <c r="C30" s="93"/>
      <c r="D30" s="20"/>
      <c r="E30" s="34"/>
      <c r="F30" s="35"/>
    </row>
    <row r="31" spans="1:6" ht="14.25" x14ac:dyDescent="0.2">
      <c r="A31" s="77"/>
      <c r="B31" s="39" t="s">
        <v>29</v>
      </c>
      <c r="C31" s="93">
        <v>284</v>
      </c>
      <c r="D31" s="20" t="s">
        <v>38</v>
      </c>
      <c r="E31" s="44"/>
      <c r="F31" s="34">
        <f>C31*E31</f>
        <v>0</v>
      </c>
    </row>
    <row r="32" spans="1:6" ht="14.25" x14ac:dyDescent="0.2">
      <c r="A32" s="77"/>
      <c r="B32" s="39" t="s">
        <v>30</v>
      </c>
      <c r="C32" s="93">
        <v>71</v>
      </c>
      <c r="D32" s="20" t="s">
        <v>38</v>
      </c>
      <c r="E32" s="44"/>
      <c r="F32" s="34">
        <f>C32*E32</f>
        <v>0</v>
      </c>
    </row>
    <row r="33" spans="1:6" x14ac:dyDescent="0.2">
      <c r="A33" s="78"/>
      <c r="B33" s="58"/>
      <c r="C33" s="94"/>
      <c r="D33" s="49"/>
      <c r="E33" s="50"/>
      <c r="F33" s="50"/>
    </row>
    <row r="34" spans="1:6" x14ac:dyDescent="0.2">
      <c r="A34" s="73">
        <f>COUNT($A$7:A33)+1</f>
        <v>6</v>
      </c>
      <c r="B34" s="38" t="s">
        <v>18</v>
      </c>
      <c r="C34" s="93"/>
      <c r="D34" s="20"/>
      <c r="E34" s="34"/>
      <c r="F34" s="34"/>
    </row>
    <row r="35" spans="1:6" ht="51" x14ac:dyDescent="0.2">
      <c r="A35" s="77"/>
      <c r="B35" s="39" t="s">
        <v>55</v>
      </c>
      <c r="C35" s="93"/>
      <c r="D35" s="20"/>
      <c r="E35" s="34"/>
      <c r="F35" s="34"/>
    </row>
    <row r="36" spans="1:6" ht="14.25" x14ac:dyDescent="0.2">
      <c r="A36" s="77"/>
      <c r="B36" s="39"/>
      <c r="C36" s="93">
        <v>51</v>
      </c>
      <c r="D36" s="20" t="s">
        <v>38</v>
      </c>
      <c r="E36" s="44"/>
      <c r="F36" s="34">
        <f>C36*E36</f>
        <v>0</v>
      </c>
    </row>
    <row r="37" spans="1:6" x14ac:dyDescent="0.2">
      <c r="A37" s="78"/>
      <c r="B37" s="58"/>
      <c r="C37" s="94"/>
      <c r="D37" s="49"/>
      <c r="E37" s="50"/>
      <c r="F37" s="50"/>
    </row>
    <row r="38" spans="1:6" x14ac:dyDescent="0.2">
      <c r="A38" s="79"/>
      <c r="B38" s="57"/>
      <c r="C38" s="92"/>
      <c r="D38" s="47"/>
      <c r="E38" s="48"/>
      <c r="F38" s="48"/>
    </row>
    <row r="39" spans="1:6" x14ac:dyDescent="0.2">
      <c r="A39" s="73">
        <f>COUNT($A$7:A38)+1</f>
        <v>7</v>
      </c>
      <c r="B39" s="38" t="s">
        <v>56</v>
      </c>
      <c r="C39" s="93"/>
      <c r="D39" s="20"/>
      <c r="E39" s="34"/>
      <c r="F39" s="34"/>
    </row>
    <row r="40" spans="1:6" ht="63.75" x14ac:dyDescent="0.2">
      <c r="A40" s="77"/>
      <c r="B40" s="39" t="s">
        <v>82</v>
      </c>
      <c r="C40" s="93"/>
      <c r="D40" s="20"/>
      <c r="E40" s="34"/>
      <c r="F40" s="34"/>
    </row>
    <row r="41" spans="1:6" ht="14.25" x14ac:dyDescent="0.2">
      <c r="A41" s="77"/>
      <c r="B41" s="39"/>
      <c r="C41" s="93">
        <v>128</v>
      </c>
      <c r="D41" s="20" t="s">
        <v>38</v>
      </c>
      <c r="E41" s="44"/>
      <c r="F41" s="34">
        <f>C41*E41</f>
        <v>0</v>
      </c>
    </row>
    <row r="42" spans="1:6" x14ac:dyDescent="0.2">
      <c r="A42" s="78"/>
      <c r="B42" s="58"/>
      <c r="C42" s="94"/>
      <c r="D42" s="49"/>
      <c r="E42" s="50"/>
      <c r="F42" s="50"/>
    </row>
    <row r="43" spans="1:6" x14ac:dyDescent="0.2">
      <c r="A43" s="79"/>
      <c r="B43" s="57"/>
      <c r="C43" s="92"/>
      <c r="D43" s="47"/>
      <c r="E43" s="48"/>
      <c r="F43" s="48"/>
    </row>
    <row r="44" spans="1:6" x14ac:dyDescent="0.2">
      <c r="A44" s="73">
        <f>COUNT($A$7:A43)+1</f>
        <v>8</v>
      </c>
      <c r="B44" s="38" t="s">
        <v>57</v>
      </c>
      <c r="C44" s="93"/>
      <c r="D44" s="20"/>
      <c r="E44" s="34"/>
      <c r="F44" s="35"/>
    </row>
    <row r="45" spans="1:6" ht="51" x14ac:dyDescent="0.2">
      <c r="A45" s="77"/>
      <c r="B45" s="39" t="s">
        <v>83</v>
      </c>
      <c r="C45" s="93"/>
      <c r="D45" s="20"/>
      <c r="E45" s="34"/>
      <c r="F45" s="35"/>
    </row>
    <row r="46" spans="1:6" ht="14.25" x14ac:dyDescent="0.2">
      <c r="A46" s="77"/>
      <c r="B46" s="39"/>
      <c r="C46" s="93">
        <v>177</v>
      </c>
      <c r="D46" s="20" t="s">
        <v>38</v>
      </c>
      <c r="E46" s="44"/>
      <c r="F46" s="34">
        <f>C46*E46</f>
        <v>0</v>
      </c>
    </row>
    <row r="47" spans="1:6" x14ac:dyDescent="0.2">
      <c r="A47" s="78"/>
      <c r="B47" s="58"/>
      <c r="C47" s="94"/>
      <c r="D47" s="49"/>
      <c r="E47" s="50"/>
      <c r="F47" s="50"/>
    </row>
    <row r="48" spans="1:6" x14ac:dyDescent="0.2">
      <c r="A48" s="79"/>
      <c r="B48" s="62"/>
      <c r="C48" s="92"/>
      <c r="D48" s="67"/>
      <c r="E48" s="63"/>
      <c r="F48" s="63"/>
    </row>
    <row r="49" spans="1:6" x14ac:dyDescent="0.2">
      <c r="A49" s="73">
        <f>COUNT($A$7:A48)+1</f>
        <v>9</v>
      </c>
      <c r="B49" s="38" t="s">
        <v>17</v>
      </c>
      <c r="C49" s="93"/>
      <c r="D49" s="20"/>
      <c r="E49" s="34"/>
      <c r="F49" s="34"/>
    </row>
    <row r="50" spans="1:6" ht="25.5" x14ac:dyDescent="0.2">
      <c r="A50" s="77"/>
      <c r="B50" s="39" t="s">
        <v>16</v>
      </c>
      <c r="C50" s="93"/>
      <c r="D50" s="20"/>
      <c r="E50" s="34"/>
      <c r="F50" s="35"/>
    </row>
    <row r="51" spans="1:6" ht="14.25" x14ac:dyDescent="0.2">
      <c r="A51" s="77"/>
      <c r="B51" s="39"/>
      <c r="C51" s="93">
        <v>444</v>
      </c>
      <c r="D51" s="20" t="s">
        <v>38</v>
      </c>
      <c r="E51" s="44"/>
      <c r="F51" s="34">
        <f>C51*E51</f>
        <v>0</v>
      </c>
    </row>
    <row r="52" spans="1:6" x14ac:dyDescent="0.2">
      <c r="A52" s="78"/>
      <c r="B52" s="58"/>
      <c r="C52" s="94"/>
      <c r="D52" s="49"/>
      <c r="E52" s="50"/>
      <c r="F52" s="50"/>
    </row>
    <row r="53" spans="1:6" x14ac:dyDescent="0.2">
      <c r="A53" s="79"/>
      <c r="B53" s="57"/>
      <c r="C53" s="92"/>
      <c r="D53" s="47"/>
      <c r="E53" s="48"/>
      <c r="F53" s="48"/>
    </row>
    <row r="54" spans="1:6" x14ac:dyDescent="0.2">
      <c r="A54" s="73">
        <f>COUNT($A$7:A53)+1</f>
        <v>10</v>
      </c>
      <c r="B54" s="38" t="s">
        <v>19</v>
      </c>
      <c r="C54" s="93"/>
      <c r="D54" s="20"/>
      <c r="E54" s="34"/>
      <c r="F54" s="34"/>
    </row>
    <row r="55" spans="1:6" ht="25.5" x14ac:dyDescent="0.2">
      <c r="A55" s="77"/>
      <c r="B55" s="39" t="s">
        <v>32</v>
      </c>
      <c r="C55" s="93"/>
      <c r="D55" s="20"/>
      <c r="E55" s="34"/>
      <c r="F55" s="35"/>
    </row>
    <row r="56" spans="1:6" ht="14.25" x14ac:dyDescent="0.2">
      <c r="A56" s="77"/>
      <c r="B56" s="39"/>
      <c r="C56" s="93">
        <v>224</v>
      </c>
      <c r="D56" s="20" t="s">
        <v>33</v>
      </c>
      <c r="E56" s="44"/>
      <c r="F56" s="34">
        <f>C56*E56</f>
        <v>0</v>
      </c>
    </row>
    <row r="57" spans="1:6" x14ac:dyDescent="0.2">
      <c r="A57" s="78"/>
      <c r="B57" s="58"/>
      <c r="C57" s="94"/>
      <c r="D57" s="49"/>
      <c r="E57" s="50"/>
      <c r="F57" s="50"/>
    </row>
    <row r="58" spans="1:6" x14ac:dyDescent="0.2">
      <c r="A58" s="79"/>
      <c r="B58" s="57"/>
      <c r="C58" s="92"/>
      <c r="D58" s="47"/>
      <c r="E58" s="48"/>
      <c r="F58" s="48"/>
    </row>
    <row r="59" spans="1:6" x14ac:dyDescent="0.2">
      <c r="A59" s="73">
        <f>COUNT($A$7:A58)+1</f>
        <v>11</v>
      </c>
      <c r="B59" s="38" t="s">
        <v>21</v>
      </c>
      <c r="C59" s="93"/>
      <c r="D59" s="20"/>
      <c r="E59" s="34"/>
      <c r="F59" s="35"/>
    </row>
    <row r="60" spans="1:6" ht="25.5" x14ac:dyDescent="0.2">
      <c r="A60" s="77"/>
      <c r="B60" s="39" t="s">
        <v>58</v>
      </c>
      <c r="C60" s="93"/>
      <c r="D60" s="20"/>
      <c r="E60" s="34"/>
      <c r="F60" s="35"/>
    </row>
    <row r="61" spans="1:6" x14ac:dyDescent="0.2">
      <c r="A61" s="77"/>
      <c r="B61" s="39"/>
      <c r="C61" s="93">
        <v>2</v>
      </c>
      <c r="D61" s="20" t="s">
        <v>1</v>
      </c>
      <c r="E61" s="44"/>
      <c r="F61" s="34">
        <f>C61*E61</f>
        <v>0</v>
      </c>
    </row>
    <row r="62" spans="1:6" x14ac:dyDescent="0.2">
      <c r="A62" s="78"/>
      <c r="B62" s="58"/>
      <c r="C62" s="94"/>
      <c r="D62" s="49"/>
      <c r="E62" s="50"/>
      <c r="F62" s="50"/>
    </row>
    <row r="63" spans="1:6" x14ac:dyDescent="0.2">
      <c r="A63" s="79"/>
      <c r="B63" s="57"/>
      <c r="C63" s="92"/>
      <c r="D63" s="47"/>
      <c r="E63" s="48"/>
      <c r="F63" s="48"/>
    </row>
    <row r="64" spans="1:6" x14ac:dyDescent="0.2">
      <c r="A64" s="73">
        <f>COUNT($A$7:A63)+1</f>
        <v>12</v>
      </c>
      <c r="B64" s="38" t="s">
        <v>23</v>
      </c>
      <c r="C64" s="93"/>
      <c r="D64" s="20"/>
      <c r="E64" s="34"/>
      <c r="F64" s="34"/>
    </row>
    <row r="65" spans="1:6" x14ac:dyDescent="0.2">
      <c r="A65" s="77"/>
      <c r="B65" s="39" t="s">
        <v>22</v>
      </c>
      <c r="C65" s="93"/>
      <c r="D65" s="20"/>
      <c r="E65" s="34"/>
      <c r="F65" s="35"/>
    </row>
    <row r="66" spans="1:6" x14ac:dyDescent="0.2">
      <c r="A66" s="77"/>
      <c r="B66" s="39"/>
      <c r="C66" s="93">
        <v>2</v>
      </c>
      <c r="D66" s="20" t="s">
        <v>1</v>
      </c>
      <c r="E66" s="44"/>
      <c r="F66" s="34">
        <f>C66*E66</f>
        <v>0</v>
      </c>
    </row>
    <row r="67" spans="1:6" x14ac:dyDescent="0.2">
      <c r="A67" s="78"/>
      <c r="B67" s="58"/>
      <c r="C67" s="94"/>
      <c r="D67" s="49"/>
      <c r="E67" s="50"/>
      <c r="F67" s="50"/>
    </row>
    <row r="68" spans="1:6" x14ac:dyDescent="0.2">
      <c r="A68" s="77"/>
      <c r="B68" s="39"/>
      <c r="C68" s="93"/>
      <c r="D68" s="20"/>
      <c r="E68" s="34"/>
      <c r="F68" s="34"/>
    </row>
    <row r="69" spans="1:6" x14ac:dyDescent="0.2">
      <c r="A69" s="73">
        <f>COUNT($A$7:A68)+1</f>
        <v>13</v>
      </c>
      <c r="B69" s="38" t="s">
        <v>20</v>
      </c>
      <c r="C69" s="93"/>
      <c r="D69" s="20"/>
      <c r="E69" s="34"/>
      <c r="F69" s="35"/>
    </row>
    <row r="70" spans="1:6" ht="38.25" x14ac:dyDescent="0.2">
      <c r="A70" s="77"/>
      <c r="B70" s="39" t="s">
        <v>66</v>
      </c>
      <c r="C70" s="93"/>
      <c r="D70" s="20"/>
      <c r="E70" s="34"/>
      <c r="F70" s="35"/>
    </row>
    <row r="71" spans="1:6" x14ac:dyDescent="0.2">
      <c r="A71" s="77"/>
      <c r="B71" s="39"/>
      <c r="C71" s="93">
        <v>1</v>
      </c>
      <c r="D71" s="20" t="s">
        <v>1</v>
      </c>
      <c r="E71" s="44"/>
      <c r="F71" s="34">
        <f>C71*E71</f>
        <v>0</v>
      </c>
    </row>
    <row r="72" spans="1:6" x14ac:dyDescent="0.2">
      <c r="A72" s="78"/>
      <c r="B72" s="58"/>
      <c r="C72" s="94"/>
      <c r="D72" s="49"/>
      <c r="E72" s="50"/>
      <c r="F72" s="50"/>
    </row>
    <row r="73" spans="1:6" x14ac:dyDescent="0.2">
      <c r="A73" s="79"/>
      <c r="B73" s="62"/>
      <c r="C73" s="81"/>
      <c r="D73" s="32"/>
      <c r="E73" s="33"/>
      <c r="F73" s="31"/>
    </row>
    <row r="74" spans="1:6" x14ac:dyDescent="0.2">
      <c r="A74" s="73">
        <f>COUNT($A$7:A73)+1</f>
        <v>14</v>
      </c>
      <c r="B74" s="38" t="s">
        <v>24</v>
      </c>
      <c r="C74" s="20"/>
      <c r="D74" s="20"/>
      <c r="E74" s="52"/>
      <c r="F74" s="35"/>
    </row>
    <row r="75" spans="1:6" ht="76.5" x14ac:dyDescent="0.2">
      <c r="A75" s="75"/>
      <c r="B75" s="39" t="s">
        <v>62</v>
      </c>
      <c r="C75" s="20"/>
      <c r="D75" s="20"/>
      <c r="E75" s="34"/>
      <c r="F75" s="35"/>
    </row>
    <row r="76" spans="1:6" x14ac:dyDescent="0.2">
      <c r="A76" s="73"/>
      <c r="B76" s="68"/>
      <c r="C76" s="95"/>
      <c r="D76" s="53">
        <v>0.02</v>
      </c>
      <c r="E76" s="35"/>
      <c r="F76" s="34">
        <f>SUM(F7:F75)*D76</f>
        <v>0</v>
      </c>
    </row>
    <row r="77" spans="1:6" x14ac:dyDescent="0.2">
      <c r="A77" s="74"/>
      <c r="B77" s="69"/>
      <c r="C77" s="96"/>
      <c r="D77" s="70"/>
      <c r="E77" s="54"/>
      <c r="F77" s="50"/>
    </row>
    <row r="78" spans="1:6" x14ac:dyDescent="0.2">
      <c r="A78" s="76"/>
      <c r="B78" s="57"/>
      <c r="C78" s="47"/>
      <c r="D78" s="47"/>
      <c r="E78" s="71"/>
      <c r="F78" s="48"/>
    </row>
    <row r="79" spans="1:6" x14ac:dyDescent="0.2">
      <c r="A79" s="73">
        <f>COUNT($A$7:A78)+1</f>
        <v>15</v>
      </c>
      <c r="B79" s="38" t="s">
        <v>26</v>
      </c>
      <c r="C79" s="20"/>
      <c r="D79" s="20"/>
      <c r="E79" s="52"/>
      <c r="F79" s="34"/>
    </row>
    <row r="80" spans="1:6" ht="38.25" x14ac:dyDescent="0.2">
      <c r="A80" s="75"/>
      <c r="B80" s="39" t="s">
        <v>25</v>
      </c>
      <c r="C80" s="20"/>
      <c r="D80" s="20"/>
      <c r="E80" s="35"/>
      <c r="F80" s="34"/>
    </row>
    <row r="81" spans="1:6" x14ac:dyDescent="0.2">
      <c r="A81" s="75"/>
      <c r="B81" s="39"/>
      <c r="C81" s="95"/>
      <c r="D81" s="53">
        <v>0.05</v>
      </c>
      <c r="E81" s="35"/>
      <c r="F81" s="34">
        <f>SUM(F7:F74)*D81</f>
        <v>0</v>
      </c>
    </row>
    <row r="82" spans="1:6" x14ac:dyDescent="0.2">
      <c r="A82" s="80"/>
      <c r="B82" s="58"/>
      <c r="C82" s="49"/>
      <c r="D82" s="49"/>
      <c r="E82" s="54"/>
      <c r="F82" s="54"/>
    </row>
    <row r="83" spans="1:6" x14ac:dyDescent="0.2">
      <c r="A83" s="75"/>
      <c r="B83" s="39"/>
      <c r="C83" s="20"/>
      <c r="D83" s="20"/>
      <c r="E83" s="35"/>
      <c r="F83" s="35"/>
    </row>
    <row r="84" spans="1:6" x14ac:dyDescent="0.2">
      <c r="A84" s="73">
        <f>COUNT($A$7:A82)+1</f>
        <v>16</v>
      </c>
      <c r="B84" s="38" t="s">
        <v>63</v>
      </c>
      <c r="C84" s="20"/>
      <c r="D84" s="20"/>
      <c r="E84" s="35"/>
      <c r="F84" s="35"/>
    </row>
    <row r="85" spans="1:6" ht="38.25" x14ac:dyDescent="0.2">
      <c r="A85" s="75"/>
      <c r="B85" s="39" t="s">
        <v>27</v>
      </c>
      <c r="C85" s="95"/>
      <c r="D85" s="53">
        <v>0.1</v>
      </c>
      <c r="E85" s="35"/>
      <c r="F85" s="34">
        <f>SUM(F7:F74)*D85</f>
        <v>0</v>
      </c>
    </row>
    <row r="86" spans="1:6" x14ac:dyDescent="0.2">
      <c r="A86" s="80"/>
      <c r="B86" s="59"/>
      <c r="C86" s="20"/>
      <c r="D86" s="20"/>
      <c r="E86" s="52"/>
      <c r="F86" s="35"/>
    </row>
    <row r="87" spans="1:6" x14ac:dyDescent="0.2">
      <c r="A87" s="40"/>
      <c r="B87" s="60" t="s">
        <v>2</v>
      </c>
      <c r="C87" s="41"/>
      <c r="D87" s="41"/>
      <c r="E87" s="42" t="s">
        <v>37</v>
      </c>
      <c r="F87" s="42">
        <f>SUM(F9:F86)</f>
        <v>0</v>
      </c>
    </row>
  </sheetData>
  <sheetProtection algorithmName="SHA-512" hashValue="vWkIa4gRMMJ/9uhf3mTv7SwUUtH1giCitS6DwLMqUBi1R7fU5UvN0DMaiTzdBxNZLrVxfxtrwe5qkfXXKaqzjQ==" saltValue="9cAShP4LN3tT/T0kAvQC7g==" spinCount="100000" sheet="1" objects="1" scenarios="1"/>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rowBreaks count="1" manualBreakCount="1">
    <brk id="7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zoomScaleNormal="100" zoomScaleSheetLayoutView="100" workbookViewId="0">
      <selection activeCell="E9" sqref="E9"/>
    </sheetView>
  </sheetViews>
  <sheetFormatPr defaultColWidth="9.140625" defaultRowHeight="12.75" x14ac:dyDescent="0.2"/>
  <cols>
    <col min="1" max="1" width="5.7109375" style="25" customWidth="1"/>
    <col min="2" max="2" width="50.7109375" style="61" customWidth="1"/>
    <col min="3" max="3" width="7.7109375" style="97" customWidth="1"/>
    <col min="4" max="4" width="4.7109375" style="29" customWidth="1"/>
    <col min="5" max="5" width="11.7109375" style="27" customWidth="1"/>
    <col min="6" max="6" width="12.7109375" style="28" customWidth="1"/>
    <col min="7" max="16384" width="9.140625" style="29"/>
  </cols>
  <sheetData>
    <row r="1" spans="1:6" x14ac:dyDescent="0.2">
      <c r="A1" s="24" t="s">
        <v>48</v>
      </c>
      <c r="B1" s="55" t="s">
        <v>8</v>
      </c>
      <c r="C1" s="90"/>
      <c r="D1" s="26"/>
    </row>
    <row r="2" spans="1:6" x14ac:dyDescent="0.2">
      <c r="A2" s="24" t="s">
        <v>49</v>
      </c>
      <c r="B2" s="55" t="s">
        <v>9</v>
      </c>
      <c r="C2" s="90"/>
      <c r="D2" s="26"/>
    </row>
    <row r="3" spans="1:6" x14ac:dyDescent="0.2">
      <c r="A3" s="24" t="s">
        <v>45</v>
      </c>
      <c r="B3" s="6" t="s">
        <v>99</v>
      </c>
      <c r="C3" s="90"/>
      <c r="D3" s="26"/>
    </row>
    <row r="4" spans="1:6" x14ac:dyDescent="0.2">
      <c r="A4" s="24"/>
      <c r="B4" s="55" t="s">
        <v>105</v>
      </c>
      <c r="C4" s="90"/>
      <c r="D4" s="26"/>
    </row>
    <row r="5" spans="1:6" ht="76.5" x14ac:dyDescent="0.2">
      <c r="A5" s="82" t="s">
        <v>0</v>
      </c>
      <c r="B5" s="83" t="s">
        <v>31</v>
      </c>
      <c r="C5" s="84" t="s">
        <v>10</v>
      </c>
      <c r="D5" s="84" t="s">
        <v>11</v>
      </c>
      <c r="E5" s="85" t="s">
        <v>34</v>
      </c>
      <c r="F5" s="85" t="s">
        <v>35</v>
      </c>
    </row>
    <row r="6" spans="1:6" ht="10.5" customHeight="1" x14ac:dyDescent="0.2">
      <c r="A6" s="72">
        <v>1</v>
      </c>
      <c r="B6" s="56"/>
      <c r="C6" s="81"/>
      <c r="D6" s="32"/>
      <c r="E6" s="33"/>
      <c r="F6" s="31"/>
    </row>
    <row r="7" spans="1:6" x14ac:dyDescent="0.2">
      <c r="A7" s="73">
        <f>COUNT(A6+1)</f>
        <v>1</v>
      </c>
      <c r="B7" s="102" t="s">
        <v>12</v>
      </c>
      <c r="C7" s="15"/>
      <c r="D7" s="15"/>
      <c r="E7" s="2"/>
      <c r="F7" s="2"/>
    </row>
    <row r="8" spans="1:6" ht="38.25" x14ac:dyDescent="0.2">
      <c r="A8" s="73"/>
      <c r="B8" s="3" t="s">
        <v>51</v>
      </c>
      <c r="C8" s="15"/>
      <c r="D8" s="15"/>
      <c r="E8" s="2"/>
      <c r="F8" s="2"/>
    </row>
    <row r="9" spans="1:6" ht="14.25" x14ac:dyDescent="0.2">
      <c r="A9" s="73"/>
      <c r="B9" s="3"/>
      <c r="C9" s="91">
        <v>164</v>
      </c>
      <c r="D9" s="15" t="s">
        <v>33</v>
      </c>
      <c r="E9" s="44"/>
      <c r="F9" s="2">
        <f>C9*E9</f>
        <v>0</v>
      </c>
    </row>
    <row r="10" spans="1:6" x14ac:dyDescent="0.2">
      <c r="A10" s="73"/>
      <c r="B10" s="3"/>
      <c r="C10" s="91"/>
      <c r="D10" s="15"/>
      <c r="E10" s="34"/>
      <c r="F10" s="2"/>
    </row>
    <row r="11" spans="1:6" x14ac:dyDescent="0.2">
      <c r="A11" s="79"/>
      <c r="B11" s="57"/>
      <c r="C11" s="92"/>
      <c r="D11" s="47"/>
      <c r="E11" s="48"/>
      <c r="F11" s="46"/>
    </row>
    <row r="12" spans="1:6" x14ac:dyDescent="0.2">
      <c r="A12" s="73">
        <f>COUNT($A$7:A11)+1</f>
        <v>2</v>
      </c>
      <c r="B12" s="38" t="s">
        <v>13</v>
      </c>
      <c r="C12" s="93"/>
      <c r="D12" s="20"/>
      <c r="E12" s="34"/>
      <c r="F12" s="35"/>
    </row>
    <row r="13" spans="1:6" ht="38.25" x14ac:dyDescent="0.2">
      <c r="A13" s="77"/>
      <c r="B13" s="39" t="s">
        <v>28</v>
      </c>
      <c r="C13" s="93"/>
      <c r="D13" s="20"/>
      <c r="E13" s="34"/>
      <c r="F13" s="35"/>
    </row>
    <row r="14" spans="1:6" ht="14.25" x14ac:dyDescent="0.2">
      <c r="A14" s="77"/>
      <c r="B14" s="39"/>
      <c r="C14" s="93">
        <v>328</v>
      </c>
      <c r="D14" s="20" t="s">
        <v>39</v>
      </c>
      <c r="E14" s="44"/>
      <c r="F14" s="34">
        <f>C14*E14</f>
        <v>0</v>
      </c>
    </row>
    <row r="15" spans="1:6" x14ac:dyDescent="0.2">
      <c r="A15" s="78"/>
      <c r="B15" s="58"/>
      <c r="C15" s="94"/>
      <c r="D15" s="49"/>
      <c r="E15" s="50"/>
      <c r="F15" s="50"/>
    </row>
    <row r="16" spans="1:6" x14ac:dyDescent="0.2">
      <c r="A16" s="79"/>
      <c r="B16" s="57"/>
      <c r="C16" s="92"/>
      <c r="D16" s="47"/>
      <c r="E16" s="48"/>
      <c r="F16" s="46"/>
    </row>
    <row r="17" spans="1:6" x14ac:dyDescent="0.2">
      <c r="A17" s="73">
        <f>COUNT($A$7:A16)+1</f>
        <v>3</v>
      </c>
      <c r="B17" s="38" t="s">
        <v>52</v>
      </c>
      <c r="C17" s="93"/>
      <c r="D17" s="20"/>
      <c r="E17" s="34"/>
      <c r="F17" s="35"/>
    </row>
    <row r="18" spans="1:6" ht="63.75" x14ac:dyDescent="0.2">
      <c r="A18" s="77"/>
      <c r="B18" s="39" t="s">
        <v>64</v>
      </c>
      <c r="C18" s="93"/>
      <c r="D18" s="20"/>
      <c r="E18" s="34"/>
      <c r="F18" s="35"/>
    </row>
    <row r="19" spans="1:6" x14ac:dyDescent="0.2">
      <c r="A19" s="77"/>
      <c r="B19" s="38" t="s">
        <v>53</v>
      </c>
      <c r="C19" s="93"/>
      <c r="D19" s="20"/>
      <c r="E19" s="34"/>
      <c r="F19" s="35"/>
    </row>
    <row r="20" spans="1:6" ht="25.5" x14ac:dyDescent="0.2">
      <c r="A20" s="77"/>
      <c r="B20" s="39" t="s">
        <v>97</v>
      </c>
      <c r="C20" s="93">
        <v>328</v>
      </c>
      <c r="D20" s="36" t="s">
        <v>39</v>
      </c>
      <c r="E20" s="45"/>
      <c r="F20" s="37">
        <f>C20*E20</f>
        <v>0</v>
      </c>
    </row>
    <row r="21" spans="1:6" ht="25.5" x14ac:dyDescent="0.2">
      <c r="A21" s="77"/>
      <c r="B21" s="39" t="s">
        <v>65</v>
      </c>
      <c r="C21" s="93">
        <v>328</v>
      </c>
      <c r="D21" s="36" t="s">
        <v>39</v>
      </c>
      <c r="E21" s="45"/>
      <c r="F21" s="37">
        <f>C21*E21</f>
        <v>0</v>
      </c>
    </row>
    <row r="22" spans="1:6" x14ac:dyDescent="0.2">
      <c r="A22" s="78"/>
      <c r="B22" s="58"/>
      <c r="C22" s="94"/>
      <c r="D22" s="64"/>
      <c r="E22" s="65"/>
      <c r="F22" s="65"/>
    </row>
    <row r="23" spans="1:6" x14ac:dyDescent="0.2">
      <c r="A23" s="79"/>
      <c r="B23" s="62"/>
      <c r="C23" s="92"/>
      <c r="D23" s="47"/>
      <c r="E23" s="48"/>
      <c r="F23" s="48"/>
    </row>
    <row r="24" spans="1:6" x14ac:dyDescent="0.2">
      <c r="A24" s="73">
        <f>COUNT($A$7:A23)+1</f>
        <v>4</v>
      </c>
      <c r="B24" s="38" t="s">
        <v>15</v>
      </c>
      <c r="C24" s="93"/>
      <c r="D24" s="20"/>
      <c r="E24" s="34"/>
      <c r="F24" s="34"/>
    </row>
    <row r="25" spans="1:6" x14ac:dyDescent="0.2">
      <c r="A25" s="77"/>
      <c r="B25" s="39" t="s">
        <v>14</v>
      </c>
      <c r="C25" s="93"/>
      <c r="D25" s="20"/>
      <c r="E25" s="34"/>
      <c r="F25" s="35"/>
    </row>
    <row r="26" spans="1:6" ht="14.25" x14ac:dyDescent="0.2">
      <c r="A26" s="77"/>
      <c r="B26" s="39"/>
      <c r="C26" s="93">
        <v>131</v>
      </c>
      <c r="D26" s="20" t="s">
        <v>39</v>
      </c>
      <c r="E26" s="44"/>
      <c r="F26" s="34">
        <f>C26*E26</f>
        <v>0</v>
      </c>
    </row>
    <row r="27" spans="1:6" x14ac:dyDescent="0.2">
      <c r="A27" s="78"/>
      <c r="B27" s="58"/>
      <c r="C27" s="94"/>
      <c r="D27" s="49"/>
      <c r="E27" s="50"/>
      <c r="F27" s="50"/>
    </row>
    <row r="28" spans="1:6" x14ac:dyDescent="0.2">
      <c r="A28" s="79"/>
      <c r="B28" s="57"/>
      <c r="C28" s="92"/>
      <c r="D28" s="47"/>
      <c r="E28" s="48"/>
      <c r="F28" s="48"/>
    </row>
    <row r="29" spans="1:6" x14ac:dyDescent="0.2">
      <c r="A29" s="73">
        <f>COUNT($A$7:A28)+1</f>
        <v>5</v>
      </c>
      <c r="B29" s="38" t="s">
        <v>54</v>
      </c>
      <c r="C29" s="93"/>
      <c r="D29" s="20"/>
      <c r="E29" s="34"/>
      <c r="F29" s="35"/>
    </row>
    <row r="30" spans="1:6" ht="51" x14ac:dyDescent="0.2">
      <c r="A30" s="77"/>
      <c r="B30" s="39" t="s">
        <v>85</v>
      </c>
      <c r="C30" s="93"/>
      <c r="D30" s="20"/>
      <c r="E30" s="34"/>
      <c r="F30" s="35"/>
    </row>
    <row r="31" spans="1:6" ht="14.25" x14ac:dyDescent="0.2">
      <c r="A31" s="77"/>
      <c r="B31" s="39" t="s">
        <v>29</v>
      </c>
      <c r="C31" s="93">
        <v>208</v>
      </c>
      <c r="D31" s="20" t="s">
        <v>38</v>
      </c>
      <c r="E31" s="44"/>
      <c r="F31" s="34">
        <f>C31*E31</f>
        <v>0</v>
      </c>
    </row>
    <row r="32" spans="1:6" ht="14.25" x14ac:dyDescent="0.2">
      <c r="A32" s="77"/>
      <c r="B32" s="39" t="s">
        <v>30</v>
      </c>
      <c r="C32" s="93">
        <v>52</v>
      </c>
      <c r="D32" s="20" t="s">
        <v>38</v>
      </c>
      <c r="E32" s="44"/>
      <c r="F32" s="34">
        <f>C32*E32</f>
        <v>0</v>
      </c>
    </row>
    <row r="33" spans="1:6" x14ac:dyDescent="0.2">
      <c r="A33" s="78"/>
      <c r="B33" s="58"/>
      <c r="C33" s="94"/>
      <c r="D33" s="49"/>
      <c r="E33" s="50"/>
      <c r="F33" s="50"/>
    </row>
    <row r="34" spans="1:6" x14ac:dyDescent="0.2">
      <c r="A34" s="77"/>
      <c r="B34" s="39"/>
      <c r="C34" s="93"/>
      <c r="D34" s="20"/>
      <c r="E34" s="34"/>
      <c r="F34" s="34"/>
    </row>
    <row r="35" spans="1:6" x14ac:dyDescent="0.2">
      <c r="A35" s="73">
        <f>COUNT($A$7:A33)+1</f>
        <v>6</v>
      </c>
      <c r="B35" s="38" t="s">
        <v>18</v>
      </c>
      <c r="C35" s="93"/>
      <c r="D35" s="20"/>
      <c r="E35" s="34"/>
      <c r="F35" s="34"/>
    </row>
    <row r="36" spans="1:6" ht="51" x14ac:dyDescent="0.2">
      <c r="A36" s="77"/>
      <c r="B36" s="39" t="s">
        <v>55</v>
      </c>
      <c r="C36" s="93"/>
      <c r="D36" s="20"/>
      <c r="E36" s="34"/>
      <c r="F36" s="34"/>
    </row>
    <row r="37" spans="1:6" ht="14.25" x14ac:dyDescent="0.2">
      <c r="A37" s="77"/>
      <c r="B37" s="39"/>
      <c r="C37" s="93">
        <v>37</v>
      </c>
      <c r="D37" s="20" t="s">
        <v>38</v>
      </c>
      <c r="E37" s="44"/>
      <c r="F37" s="34">
        <f>C37*E37</f>
        <v>0</v>
      </c>
    </row>
    <row r="38" spans="1:6" x14ac:dyDescent="0.2">
      <c r="A38" s="78"/>
      <c r="B38" s="58"/>
      <c r="C38" s="94"/>
      <c r="D38" s="49"/>
      <c r="E38" s="50"/>
      <c r="F38" s="50"/>
    </row>
    <row r="39" spans="1:6" x14ac:dyDescent="0.2">
      <c r="A39" s="79"/>
      <c r="B39" s="57"/>
      <c r="C39" s="92"/>
      <c r="D39" s="47"/>
      <c r="E39" s="48"/>
      <c r="F39" s="48"/>
    </row>
    <row r="40" spans="1:6" x14ac:dyDescent="0.2">
      <c r="A40" s="73">
        <f>COUNT($A$7:A39)+1</f>
        <v>7</v>
      </c>
      <c r="B40" s="38" t="s">
        <v>56</v>
      </c>
      <c r="C40" s="93"/>
      <c r="D40" s="20"/>
      <c r="E40" s="34"/>
      <c r="F40" s="34"/>
    </row>
    <row r="41" spans="1:6" ht="63.75" x14ac:dyDescent="0.2">
      <c r="A41" s="77"/>
      <c r="B41" s="39" t="s">
        <v>82</v>
      </c>
      <c r="C41" s="93"/>
      <c r="D41" s="20"/>
      <c r="E41" s="34"/>
      <c r="F41" s="34"/>
    </row>
    <row r="42" spans="1:6" ht="14.25" x14ac:dyDescent="0.2">
      <c r="A42" s="77"/>
      <c r="B42" s="39"/>
      <c r="C42" s="93">
        <v>93</v>
      </c>
      <c r="D42" s="20" t="s">
        <v>38</v>
      </c>
      <c r="E42" s="44"/>
      <c r="F42" s="34">
        <f>C42*E42</f>
        <v>0</v>
      </c>
    </row>
    <row r="43" spans="1:6" x14ac:dyDescent="0.2">
      <c r="A43" s="78"/>
      <c r="B43" s="58"/>
      <c r="C43" s="94"/>
      <c r="D43" s="49"/>
      <c r="E43" s="50"/>
      <c r="F43" s="50"/>
    </row>
    <row r="44" spans="1:6" x14ac:dyDescent="0.2">
      <c r="A44" s="79"/>
      <c r="B44" s="57"/>
      <c r="C44" s="92"/>
      <c r="D44" s="47"/>
      <c r="E44" s="48"/>
      <c r="F44" s="48"/>
    </row>
    <row r="45" spans="1:6" x14ac:dyDescent="0.2">
      <c r="A45" s="73">
        <f>COUNT($A$7:A44)+1</f>
        <v>8</v>
      </c>
      <c r="B45" s="38" t="s">
        <v>57</v>
      </c>
      <c r="C45" s="93"/>
      <c r="D45" s="20"/>
      <c r="E45" s="34"/>
      <c r="F45" s="35"/>
    </row>
    <row r="46" spans="1:6" ht="51" x14ac:dyDescent="0.2">
      <c r="A46" s="77"/>
      <c r="B46" s="39" t="s">
        <v>83</v>
      </c>
      <c r="C46" s="93"/>
      <c r="D46" s="20"/>
      <c r="E46" s="34"/>
      <c r="F46" s="35"/>
    </row>
    <row r="47" spans="1:6" ht="14.25" x14ac:dyDescent="0.2">
      <c r="A47" s="77"/>
      <c r="B47" s="39"/>
      <c r="C47" s="93">
        <v>130</v>
      </c>
      <c r="D47" s="20" t="s">
        <v>38</v>
      </c>
      <c r="E47" s="44"/>
      <c r="F47" s="34">
        <f>C47*E47</f>
        <v>0</v>
      </c>
    </row>
    <row r="48" spans="1:6" x14ac:dyDescent="0.2">
      <c r="A48" s="78"/>
      <c r="B48" s="58"/>
      <c r="C48" s="94"/>
      <c r="D48" s="49"/>
      <c r="E48" s="50"/>
      <c r="F48" s="50"/>
    </row>
    <row r="49" spans="1:6" x14ac:dyDescent="0.2">
      <c r="A49" s="79"/>
      <c r="B49" s="62"/>
      <c r="C49" s="92"/>
      <c r="D49" s="67"/>
      <c r="E49" s="63"/>
      <c r="F49" s="63"/>
    </row>
    <row r="50" spans="1:6" x14ac:dyDescent="0.2">
      <c r="A50" s="73">
        <f>COUNT($A$7:A49)+1</f>
        <v>9</v>
      </c>
      <c r="B50" s="38" t="s">
        <v>17</v>
      </c>
      <c r="C50" s="93"/>
      <c r="D50" s="20"/>
      <c r="E50" s="34"/>
      <c r="F50" s="34"/>
    </row>
    <row r="51" spans="1:6" ht="25.5" x14ac:dyDescent="0.2">
      <c r="A51" s="77"/>
      <c r="B51" s="39" t="s">
        <v>16</v>
      </c>
      <c r="C51" s="93"/>
      <c r="D51" s="20"/>
      <c r="E51" s="34"/>
      <c r="F51" s="35"/>
    </row>
    <row r="52" spans="1:6" ht="14.25" x14ac:dyDescent="0.2">
      <c r="A52" s="77"/>
      <c r="B52" s="39"/>
      <c r="C52" s="93">
        <v>325</v>
      </c>
      <c r="D52" s="20" t="s">
        <v>38</v>
      </c>
      <c r="E52" s="44"/>
      <c r="F52" s="34">
        <f>C52*E52</f>
        <v>0</v>
      </c>
    </row>
    <row r="53" spans="1:6" x14ac:dyDescent="0.2">
      <c r="A53" s="78"/>
      <c r="B53" s="58"/>
      <c r="C53" s="94"/>
      <c r="D53" s="49"/>
      <c r="E53" s="50"/>
      <c r="F53" s="50"/>
    </row>
    <row r="54" spans="1:6" x14ac:dyDescent="0.2">
      <c r="A54" s="79"/>
      <c r="B54" s="57"/>
      <c r="C54" s="92"/>
      <c r="D54" s="47"/>
      <c r="E54" s="48"/>
      <c r="F54" s="48"/>
    </row>
    <row r="55" spans="1:6" x14ac:dyDescent="0.2">
      <c r="A55" s="73">
        <f>COUNT($A$7:A54)+1</f>
        <v>10</v>
      </c>
      <c r="B55" s="38" t="s">
        <v>19</v>
      </c>
      <c r="C55" s="93"/>
      <c r="D55" s="20"/>
      <c r="E55" s="34"/>
      <c r="F55" s="34"/>
    </row>
    <row r="56" spans="1:6" ht="25.5" x14ac:dyDescent="0.2">
      <c r="A56" s="77"/>
      <c r="B56" s="39" t="s">
        <v>32</v>
      </c>
      <c r="C56" s="93"/>
      <c r="D56" s="20"/>
      <c r="E56" s="34"/>
      <c r="F56" s="35"/>
    </row>
    <row r="57" spans="1:6" ht="14.25" x14ac:dyDescent="0.2">
      <c r="A57" s="77"/>
      <c r="B57" s="39"/>
      <c r="C57" s="93">
        <v>164</v>
      </c>
      <c r="D57" s="20" t="s">
        <v>33</v>
      </c>
      <c r="E57" s="44"/>
      <c r="F57" s="34">
        <f>C57*E57</f>
        <v>0</v>
      </c>
    </row>
    <row r="58" spans="1:6" x14ac:dyDescent="0.2">
      <c r="A58" s="78"/>
      <c r="B58" s="58"/>
      <c r="C58" s="94"/>
      <c r="D58" s="49"/>
      <c r="E58" s="50"/>
      <c r="F58" s="50"/>
    </row>
    <row r="59" spans="1:6" x14ac:dyDescent="0.2">
      <c r="A59" s="79"/>
      <c r="B59" s="57"/>
      <c r="C59" s="92"/>
      <c r="D59" s="47"/>
      <c r="E59" s="48"/>
      <c r="F59" s="48"/>
    </row>
    <row r="60" spans="1:6" x14ac:dyDescent="0.2">
      <c r="A60" s="73">
        <f>COUNT($A$7:A59)+1</f>
        <v>11</v>
      </c>
      <c r="B60" s="38" t="s">
        <v>21</v>
      </c>
      <c r="C60" s="93"/>
      <c r="D60" s="20"/>
      <c r="E60" s="34"/>
      <c r="F60" s="35"/>
    </row>
    <row r="61" spans="1:6" ht="25.5" x14ac:dyDescent="0.2">
      <c r="A61" s="77"/>
      <c r="B61" s="39" t="s">
        <v>58</v>
      </c>
      <c r="C61" s="93"/>
      <c r="D61" s="20"/>
      <c r="E61" s="34"/>
      <c r="F61" s="35"/>
    </row>
    <row r="62" spans="1:6" x14ac:dyDescent="0.2">
      <c r="A62" s="77"/>
      <c r="B62" s="39"/>
      <c r="C62" s="93">
        <v>3</v>
      </c>
      <c r="D62" s="20" t="s">
        <v>1</v>
      </c>
      <c r="E62" s="44"/>
      <c r="F62" s="34">
        <f>C62*E62</f>
        <v>0</v>
      </c>
    </row>
    <row r="63" spans="1:6" x14ac:dyDescent="0.2">
      <c r="A63" s="78"/>
      <c r="B63" s="58"/>
      <c r="C63" s="94"/>
      <c r="D63" s="49"/>
      <c r="E63" s="50"/>
      <c r="F63" s="50"/>
    </row>
    <row r="64" spans="1:6" x14ac:dyDescent="0.2">
      <c r="A64" s="79"/>
      <c r="B64" s="57"/>
      <c r="C64" s="92"/>
      <c r="D64" s="47"/>
      <c r="E64" s="48"/>
      <c r="F64" s="48"/>
    </row>
    <row r="65" spans="1:6" x14ac:dyDescent="0.2">
      <c r="A65" s="73">
        <f>COUNT($A$7:A64)+1</f>
        <v>12</v>
      </c>
      <c r="B65" s="38" t="s">
        <v>23</v>
      </c>
      <c r="C65" s="93"/>
      <c r="D65" s="20"/>
      <c r="E65" s="34"/>
      <c r="F65" s="34"/>
    </row>
    <row r="66" spans="1:6" x14ac:dyDescent="0.2">
      <c r="A66" s="77"/>
      <c r="B66" s="39" t="s">
        <v>22</v>
      </c>
      <c r="C66" s="93"/>
      <c r="D66" s="20"/>
      <c r="E66" s="34"/>
      <c r="F66" s="35"/>
    </row>
    <row r="67" spans="1:6" x14ac:dyDescent="0.2">
      <c r="A67" s="77"/>
      <c r="B67" s="39"/>
      <c r="C67" s="93">
        <v>3</v>
      </c>
      <c r="D67" s="20" t="s">
        <v>1</v>
      </c>
      <c r="E67" s="44"/>
      <c r="F67" s="34">
        <f>C67*E67</f>
        <v>0</v>
      </c>
    </row>
    <row r="68" spans="1:6" x14ac:dyDescent="0.2">
      <c r="A68" s="78"/>
      <c r="B68" s="58"/>
      <c r="C68" s="94"/>
      <c r="D68" s="49"/>
      <c r="E68" s="50"/>
      <c r="F68" s="50"/>
    </row>
    <row r="69" spans="1:6" x14ac:dyDescent="0.2">
      <c r="A69" s="77"/>
      <c r="B69" s="39"/>
      <c r="C69" s="93"/>
      <c r="D69" s="20"/>
      <c r="E69" s="34"/>
      <c r="F69" s="34"/>
    </row>
    <row r="70" spans="1:6" x14ac:dyDescent="0.2">
      <c r="A70" s="73">
        <f>COUNT($A$7:A69)+1</f>
        <v>13</v>
      </c>
      <c r="B70" s="38" t="s">
        <v>20</v>
      </c>
      <c r="C70" s="93"/>
      <c r="D70" s="20"/>
      <c r="E70" s="34"/>
      <c r="F70" s="35"/>
    </row>
    <row r="71" spans="1:6" ht="38.25" x14ac:dyDescent="0.2">
      <c r="A71" s="77"/>
      <c r="B71" s="39" t="s">
        <v>66</v>
      </c>
      <c r="C71" s="93"/>
      <c r="D71" s="20"/>
      <c r="E71" s="34"/>
      <c r="F71" s="35"/>
    </row>
    <row r="72" spans="1:6" x14ac:dyDescent="0.2">
      <c r="A72" s="77"/>
      <c r="B72" s="39"/>
      <c r="C72" s="93">
        <v>1</v>
      </c>
      <c r="D72" s="20" t="s">
        <v>1</v>
      </c>
      <c r="E72" s="44"/>
      <c r="F72" s="34">
        <f>C72*E72</f>
        <v>0</v>
      </c>
    </row>
    <row r="73" spans="1:6" x14ac:dyDescent="0.2">
      <c r="A73" s="78"/>
      <c r="B73" s="58"/>
      <c r="C73" s="94"/>
      <c r="D73" s="49"/>
      <c r="E73" s="50"/>
      <c r="F73" s="50"/>
    </row>
    <row r="74" spans="1:6" x14ac:dyDescent="0.2">
      <c r="A74" s="79"/>
      <c r="B74" s="62"/>
      <c r="C74" s="81"/>
      <c r="D74" s="32"/>
      <c r="E74" s="33"/>
      <c r="F74" s="31"/>
    </row>
    <row r="75" spans="1:6" x14ac:dyDescent="0.2">
      <c r="A75" s="73">
        <f>COUNT($A$7:A74)+1</f>
        <v>14</v>
      </c>
      <c r="B75" s="38" t="s">
        <v>24</v>
      </c>
      <c r="C75" s="20"/>
      <c r="D75" s="20"/>
      <c r="E75" s="52"/>
      <c r="F75" s="35"/>
    </row>
    <row r="76" spans="1:6" ht="76.5" x14ac:dyDescent="0.2">
      <c r="A76" s="75"/>
      <c r="B76" s="39" t="s">
        <v>62</v>
      </c>
      <c r="C76" s="20"/>
      <c r="D76" s="20"/>
      <c r="E76" s="34"/>
      <c r="F76" s="35"/>
    </row>
    <row r="77" spans="1:6" x14ac:dyDescent="0.2">
      <c r="A77" s="73"/>
      <c r="B77" s="68"/>
      <c r="C77" s="95"/>
      <c r="D77" s="53">
        <v>0.02</v>
      </c>
      <c r="E77" s="35"/>
      <c r="F77" s="34">
        <f>SUM(F7:F76)*D77</f>
        <v>0</v>
      </c>
    </row>
    <row r="78" spans="1:6" x14ac:dyDescent="0.2">
      <c r="A78" s="74"/>
      <c r="B78" s="69"/>
      <c r="C78" s="96"/>
      <c r="D78" s="70"/>
      <c r="E78" s="54"/>
      <c r="F78" s="50"/>
    </row>
    <row r="79" spans="1:6" x14ac:dyDescent="0.2">
      <c r="A79" s="76"/>
      <c r="B79" s="57"/>
      <c r="C79" s="47"/>
      <c r="D79" s="47"/>
      <c r="E79" s="71"/>
      <c r="F79" s="48"/>
    </row>
    <row r="80" spans="1:6" x14ac:dyDescent="0.2">
      <c r="A80" s="73">
        <f>COUNT($A$7:A79)+1</f>
        <v>15</v>
      </c>
      <c r="B80" s="38" t="s">
        <v>26</v>
      </c>
      <c r="C80" s="20"/>
      <c r="D80" s="20"/>
      <c r="E80" s="52"/>
      <c r="F80" s="34"/>
    </row>
    <row r="81" spans="1:6" ht="38.25" x14ac:dyDescent="0.2">
      <c r="A81" s="75"/>
      <c r="B81" s="39" t="s">
        <v>25</v>
      </c>
      <c r="C81" s="20"/>
      <c r="D81" s="20"/>
      <c r="E81" s="35"/>
      <c r="F81" s="34"/>
    </row>
    <row r="82" spans="1:6" x14ac:dyDescent="0.2">
      <c r="A82" s="75"/>
      <c r="B82" s="39"/>
      <c r="C82" s="95"/>
      <c r="D82" s="53">
        <v>0.05</v>
      </c>
      <c r="E82" s="35"/>
      <c r="F82" s="34">
        <f>SUM(F7:F75)*D82</f>
        <v>0</v>
      </c>
    </row>
    <row r="83" spans="1:6" x14ac:dyDescent="0.2">
      <c r="A83" s="80"/>
      <c r="B83" s="58"/>
      <c r="C83" s="49"/>
      <c r="D83" s="49"/>
      <c r="E83" s="54"/>
      <c r="F83" s="54"/>
    </row>
    <row r="84" spans="1:6" x14ac:dyDescent="0.2">
      <c r="A84" s="75"/>
      <c r="B84" s="39"/>
      <c r="C84" s="20"/>
      <c r="D84" s="20"/>
      <c r="E84" s="35"/>
      <c r="F84" s="35"/>
    </row>
    <row r="85" spans="1:6" x14ac:dyDescent="0.2">
      <c r="A85" s="73">
        <f>COUNT($A$7:A83)+1</f>
        <v>16</v>
      </c>
      <c r="B85" s="38" t="s">
        <v>63</v>
      </c>
      <c r="C85" s="20"/>
      <c r="D85" s="20"/>
      <c r="E85" s="35"/>
      <c r="F85" s="35"/>
    </row>
    <row r="86" spans="1:6" ht="38.25" x14ac:dyDescent="0.2">
      <c r="A86" s="75"/>
      <c r="B86" s="39" t="s">
        <v>27</v>
      </c>
      <c r="C86" s="95"/>
      <c r="D86" s="53">
        <v>0.1</v>
      </c>
      <c r="E86" s="35"/>
      <c r="F86" s="34">
        <f>SUM(F7:F75)*D86</f>
        <v>0</v>
      </c>
    </row>
    <row r="87" spans="1:6" x14ac:dyDescent="0.2">
      <c r="A87" s="80"/>
      <c r="B87" s="59"/>
      <c r="C87" s="20"/>
      <c r="D87" s="20"/>
      <c r="E87" s="52"/>
      <c r="F87" s="35"/>
    </row>
    <row r="88" spans="1:6" x14ac:dyDescent="0.2">
      <c r="A88" s="40"/>
      <c r="B88" s="60" t="s">
        <v>2</v>
      </c>
      <c r="C88" s="41"/>
      <c r="D88" s="41"/>
      <c r="E88" s="42" t="s">
        <v>37</v>
      </c>
      <c r="F88" s="42">
        <f>SUM(F9:F87)</f>
        <v>0</v>
      </c>
    </row>
  </sheetData>
  <sheetProtection algorithmName="SHA-512" hashValue="lAk7ekwJrHsFnUeNndbEaNQp0f5R+GLng0A/ZbUGZilqWEgc1Is/NvDFT7vYdqxh48xZnonnF9+CZbiagVEMIA==" saltValue="c/8drjbBlX/vPI5BUyX4Uw==" spinCount="100000" sheet="1" objects="1" scenarios="1"/>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rowBreaks count="1" manualBreakCount="1">
    <brk id="7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zoomScaleNormal="100" zoomScaleSheetLayoutView="100" workbookViewId="0">
      <selection activeCell="E9" sqref="E9"/>
    </sheetView>
  </sheetViews>
  <sheetFormatPr defaultColWidth="9.140625" defaultRowHeight="12.75" x14ac:dyDescent="0.2"/>
  <cols>
    <col min="1" max="1" width="5.7109375" style="25" customWidth="1"/>
    <col min="2" max="2" width="50.7109375" style="61" customWidth="1"/>
    <col min="3" max="3" width="7.7109375" style="97" customWidth="1"/>
    <col min="4" max="4" width="4.7109375" style="29" customWidth="1"/>
    <col min="5" max="5" width="11.7109375" style="27" customWidth="1"/>
    <col min="6" max="6" width="12.7109375" style="28" customWidth="1"/>
    <col min="7" max="16384" width="9.140625" style="29"/>
  </cols>
  <sheetData>
    <row r="1" spans="1:6" x14ac:dyDescent="0.2">
      <c r="A1" s="24" t="s">
        <v>48</v>
      </c>
      <c r="B1" s="55" t="s">
        <v>8</v>
      </c>
      <c r="C1" s="90"/>
      <c r="D1" s="26"/>
    </row>
    <row r="2" spans="1:6" x14ac:dyDescent="0.2">
      <c r="A2" s="24" t="s">
        <v>49</v>
      </c>
      <c r="B2" s="55" t="s">
        <v>9</v>
      </c>
      <c r="C2" s="90"/>
      <c r="D2" s="26"/>
    </row>
    <row r="3" spans="1:6" x14ac:dyDescent="0.2">
      <c r="A3" s="24" t="s">
        <v>46</v>
      </c>
      <c r="B3" s="6" t="s">
        <v>101</v>
      </c>
      <c r="C3" s="90"/>
      <c r="D3" s="26"/>
    </row>
    <row r="4" spans="1:6" x14ac:dyDescent="0.2">
      <c r="A4" s="24"/>
      <c r="B4" s="55" t="s">
        <v>106</v>
      </c>
      <c r="C4" s="90"/>
      <c r="D4" s="26"/>
    </row>
    <row r="5" spans="1:6" ht="76.5" x14ac:dyDescent="0.2">
      <c r="A5" s="82" t="s">
        <v>0</v>
      </c>
      <c r="B5" s="83" t="s">
        <v>31</v>
      </c>
      <c r="C5" s="84" t="s">
        <v>10</v>
      </c>
      <c r="D5" s="84" t="s">
        <v>11</v>
      </c>
      <c r="E5" s="85" t="s">
        <v>34</v>
      </c>
      <c r="F5" s="85" t="s">
        <v>35</v>
      </c>
    </row>
    <row r="6" spans="1:6" ht="10.5" customHeight="1" x14ac:dyDescent="0.2">
      <c r="A6" s="72">
        <v>1</v>
      </c>
      <c r="B6" s="56"/>
      <c r="C6" s="81"/>
      <c r="D6" s="32"/>
      <c r="E6" s="33"/>
      <c r="F6" s="31"/>
    </row>
    <row r="7" spans="1:6" x14ac:dyDescent="0.2">
      <c r="A7" s="73">
        <f>COUNT(A6+1)</f>
        <v>1</v>
      </c>
      <c r="B7" s="102" t="s">
        <v>12</v>
      </c>
      <c r="C7" s="15"/>
      <c r="D7" s="15"/>
      <c r="E7" s="2"/>
      <c r="F7" s="2"/>
    </row>
    <row r="8" spans="1:6" ht="38.25" x14ac:dyDescent="0.2">
      <c r="A8" s="73"/>
      <c r="B8" s="3" t="s">
        <v>51</v>
      </c>
      <c r="C8" s="15"/>
      <c r="D8" s="15"/>
      <c r="E8" s="2"/>
      <c r="F8" s="2"/>
    </row>
    <row r="9" spans="1:6" ht="14.25" x14ac:dyDescent="0.2">
      <c r="A9" s="73"/>
      <c r="B9" s="3"/>
      <c r="C9" s="91">
        <v>116</v>
      </c>
      <c r="D9" s="15" t="s">
        <v>33</v>
      </c>
      <c r="E9" s="44"/>
      <c r="F9" s="2">
        <f>C9*E9</f>
        <v>0</v>
      </c>
    </row>
    <row r="10" spans="1:6" x14ac:dyDescent="0.2">
      <c r="A10" s="73"/>
      <c r="B10" s="3"/>
      <c r="C10" s="91"/>
      <c r="D10" s="15"/>
      <c r="E10" s="34"/>
      <c r="F10" s="2"/>
    </row>
    <row r="11" spans="1:6" x14ac:dyDescent="0.2">
      <c r="A11" s="79"/>
      <c r="B11" s="57"/>
      <c r="C11" s="92"/>
      <c r="D11" s="47"/>
      <c r="E11" s="48"/>
      <c r="F11" s="46"/>
    </row>
    <row r="12" spans="1:6" x14ac:dyDescent="0.2">
      <c r="A12" s="73">
        <f>COUNT($A$7:A11)+1</f>
        <v>2</v>
      </c>
      <c r="B12" s="38" t="s">
        <v>13</v>
      </c>
      <c r="C12" s="93"/>
      <c r="D12" s="20"/>
      <c r="E12" s="34"/>
      <c r="F12" s="35"/>
    </row>
    <row r="13" spans="1:6" ht="38.25" x14ac:dyDescent="0.2">
      <c r="A13" s="77"/>
      <c r="B13" s="39" t="s">
        <v>28</v>
      </c>
      <c r="C13" s="93"/>
      <c r="D13" s="20"/>
      <c r="E13" s="34"/>
      <c r="F13" s="35"/>
    </row>
    <row r="14" spans="1:6" ht="14.25" x14ac:dyDescent="0.2">
      <c r="A14" s="77"/>
      <c r="B14" s="39"/>
      <c r="C14" s="93">
        <v>232</v>
      </c>
      <c r="D14" s="20" t="s">
        <v>39</v>
      </c>
      <c r="E14" s="44"/>
      <c r="F14" s="34">
        <f>C14*E14</f>
        <v>0</v>
      </c>
    </row>
    <row r="15" spans="1:6" x14ac:dyDescent="0.2">
      <c r="A15" s="78"/>
      <c r="B15" s="58"/>
      <c r="C15" s="94"/>
      <c r="D15" s="49"/>
      <c r="E15" s="50"/>
      <c r="F15" s="50"/>
    </row>
    <row r="16" spans="1:6" x14ac:dyDescent="0.2">
      <c r="A16" s="79"/>
      <c r="B16" s="57"/>
      <c r="C16" s="92"/>
      <c r="D16" s="47"/>
      <c r="E16" s="48"/>
      <c r="F16" s="46"/>
    </row>
    <row r="17" spans="1:6" x14ac:dyDescent="0.2">
      <c r="A17" s="73">
        <f>COUNT($A$7:A16)+1</f>
        <v>3</v>
      </c>
      <c r="B17" s="38" t="s">
        <v>52</v>
      </c>
      <c r="C17" s="93"/>
      <c r="D17" s="20"/>
      <c r="E17" s="34"/>
      <c r="F17" s="35"/>
    </row>
    <row r="18" spans="1:6" ht="63.75" x14ac:dyDescent="0.2">
      <c r="A18" s="77"/>
      <c r="B18" s="39" t="s">
        <v>64</v>
      </c>
      <c r="C18" s="93"/>
      <c r="D18" s="20"/>
      <c r="E18" s="34"/>
      <c r="F18" s="35"/>
    </row>
    <row r="19" spans="1:6" x14ac:dyDescent="0.2">
      <c r="A19" s="77"/>
      <c r="B19" s="38" t="s">
        <v>53</v>
      </c>
      <c r="C19" s="93"/>
      <c r="D19" s="20"/>
      <c r="E19" s="34"/>
      <c r="F19" s="35"/>
    </row>
    <row r="20" spans="1:6" ht="25.5" x14ac:dyDescent="0.2">
      <c r="A20" s="77"/>
      <c r="B20" s="39" t="s">
        <v>97</v>
      </c>
      <c r="C20" s="93">
        <v>232</v>
      </c>
      <c r="D20" s="36" t="s">
        <v>39</v>
      </c>
      <c r="E20" s="45"/>
      <c r="F20" s="37">
        <f>C20*E20</f>
        <v>0</v>
      </c>
    </row>
    <row r="21" spans="1:6" ht="25.5" x14ac:dyDescent="0.2">
      <c r="A21" s="77"/>
      <c r="B21" s="39" t="s">
        <v>65</v>
      </c>
      <c r="C21" s="93">
        <v>232</v>
      </c>
      <c r="D21" s="36" t="s">
        <v>39</v>
      </c>
      <c r="E21" s="45"/>
      <c r="F21" s="37">
        <f>C21*E21</f>
        <v>0</v>
      </c>
    </row>
    <row r="22" spans="1:6" x14ac:dyDescent="0.2">
      <c r="A22" s="78"/>
      <c r="B22" s="58"/>
      <c r="C22" s="94"/>
      <c r="D22" s="64"/>
      <c r="E22" s="65"/>
      <c r="F22" s="65"/>
    </row>
    <row r="23" spans="1:6" x14ac:dyDescent="0.2">
      <c r="A23" s="79"/>
      <c r="B23" s="62"/>
      <c r="C23" s="92"/>
      <c r="D23" s="47"/>
      <c r="E23" s="48"/>
      <c r="F23" s="48"/>
    </row>
    <row r="24" spans="1:6" x14ac:dyDescent="0.2">
      <c r="A24" s="73">
        <f>COUNT($A$7:A23)+1</f>
        <v>4</v>
      </c>
      <c r="B24" s="38" t="s">
        <v>15</v>
      </c>
      <c r="C24" s="93"/>
      <c r="D24" s="20"/>
      <c r="E24" s="34"/>
      <c r="F24" s="34"/>
    </row>
    <row r="25" spans="1:6" x14ac:dyDescent="0.2">
      <c r="A25" s="77"/>
      <c r="B25" s="39" t="s">
        <v>14</v>
      </c>
      <c r="C25" s="93"/>
      <c r="D25" s="20"/>
      <c r="E25" s="34"/>
      <c r="F25" s="35"/>
    </row>
    <row r="26" spans="1:6" ht="14.25" x14ac:dyDescent="0.2">
      <c r="A26" s="77"/>
      <c r="B26" s="39"/>
      <c r="C26" s="93">
        <v>93</v>
      </c>
      <c r="D26" s="20" t="s">
        <v>39</v>
      </c>
      <c r="E26" s="44"/>
      <c r="F26" s="34">
        <f>C26*E26</f>
        <v>0</v>
      </c>
    </row>
    <row r="27" spans="1:6" x14ac:dyDescent="0.2">
      <c r="A27" s="78"/>
      <c r="B27" s="58"/>
      <c r="C27" s="94"/>
      <c r="D27" s="49"/>
      <c r="E27" s="50"/>
      <c r="F27" s="50"/>
    </row>
    <row r="28" spans="1:6" x14ac:dyDescent="0.2">
      <c r="A28" s="79"/>
      <c r="B28" s="57"/>
      <c r="C28" s="92"/>
      <c r="D28" s="47"/>
      <c r="E28" s="48"/>
      <c r="F28" s="48"/>
    </row>
    <row r="29" spans="1:6" x14ac:dyDescent="0.2">
      <c r="A29" s="73">
        <f>COUNT($A$7:A28)+1</f>
        <v>5</v>
      </c>
      <c r="B29" s="38" t="s">
        <v>54</v>
      </c>
      <c r="C29" s="93"/>
      <c r="D29" s="20"/>
      <c r="E29" s="34"/>
      <c r="F29" s="35"/>
    </row>
    <row r="30" spans="1:6" ht="51" x14ac:dyDescent="0.2">
      <c r="A30" s="77"/>
      <c r="B30" s="39" t="s">
        <v>85</v>
      </c>
      <c r="C30" s="93"/>
      <c r="D30" s="20"/>
      <c r="E30" s="34"/>
      <c r="F30" s="35"/>
    </row>
    <row r="31" spans="1:6" ht="14.25" x14ac:dyDescent="0.2">
      <c r="A31" s="77"/>
      <c r="B31" s="39" t="s">
        <v>29</v>
      </c>
      <c r="C31" s="93">
        <v>147</v>
      </c>
      <c r="D31" s="20" t="s">
        <v>38</v>
      </c>
      <c r="E31" s="44"/>
      <c r="F31" s="34">
        <f>C31*E31</f>
        <v>0</v>
      </c>
    </row>
    <row r="32" spans="1:6" ht="14.25" x14ac:dyDescent="0.2">
      <c r="A32" s="77"/>
      <c r="B32" s="39" t="s">
        <v>30</v>
      </c>
      <c r="C32" s="93">
        <v>37</v>
      </c>
      <c r="D32" s="20" t="s">
        <v>38</v>
      </c>
      <c r="E32" s="44"/>
      <c r="F32" s="34">
        <f>C32*E32</f>
        <v>0</v>
      </c>
    </row>
    <row r="33" spans="1:6" x14ac:dyDescent="0.2">
      <c r="A33" s="78"/>
      <c r="B33" s="58"/>
      <c r="C33" s="94"/>
      <c r="D33" s="49"/>
      <c r="E33" s="50"/>
      <c r="F33" s="50"/>
    </row>
    <row r="34" spans="1:6" x14ac:dyDescent="0.2">
      <c r="A34" s="79"/>
      <c r="B34" s="57"/>
      <c r="C34" s="92"/>
      <c r="D34" s="47"/>
      <c r="E34" s="48"/>
      <c r="F34" s="48"/>
    </row>
    <row r="35" spans="1:6" x14ac:dyDescent="0.2">
      <c r="A35" s="73">
        <f>COUNT($A$7:A34)+1</f>
        <v>6</v>
      </c>
      <c r="B35" s="38" t="s">
        <v>18</v>
      </c>
      <c r="C35" s="93"/>
      <c r="D35" s="20"/>
      <c r="E35" s="34"/>
      <c r="F35" s="34"/>
    </row>
    <row r="36" spans="1:6" ht="51" x14ac:dyDescent="0.2">
      <c r="A36" s="77"/>
      <c r="B36" s="39" t="s">
        <v>55</v>
      </c>
      <c r="C36" s="93"/>
      <c r="D36" s="20"/>
      <c r="E36" s="34"/>
      <c r="F36" s="34"/>
    </row>
    <row r="37" spans="1:6" ht="14.25" x14ac:dyDescent="0.2">
      <c r="A37" s="77"/>
      <c r="B37" s="39"/>
      <c r="C37" s="93">
        <v>26</v>
      </c>
      <c r="D37" s="20" t="s">
        <v>38</v>
      </c>
      <c r="E37" s="44"/>
      <c r="F37" s="34">
        <f>C37*E37</f>
        <v>0</v>
      </c>
    </row>
    <row r="38" spans="1:6" x14ac:dyDescent="0.2">
      <c r="A38" s="78"/>
      <c r="B38" s="58"/>
      <c r="C38" s="94"/>
      <c r="D38" s="49"/>
      <c r="E38" s="50"/>
      <c r="F38" s="50"/>
    </row>
    <row r="39" spans="1:6" x14ac:dyDescent="0.2">
      <c r="A39" s="79"/>
      <c r="B39" s="57"/>
      <c r="C39" s="92"/>
      <c r="D39" s="47"/>
      <c r="E39" s="48"/>
      <c r="F39" s="48"/>
    </row>
    <row r="40" spans="1:6" x14ac:dyDescent="0.2">
      <c r="A40" s="73">
        <f>COUNT($A$7:A39)+1</f>
        <v>7</v>
      </c>
      <c r="B40" s="38" t="s">
        <v>56</v>
      </c>
      <c r="C40" s="93"/>
      <c r="D40" s="20"/>
      <c r="E40" s="34"/>
      <c r="F40" s="34"/>
    </row>
    <row r="41" spans="1:6" ht="63.75" x14ac:dyDescent="0.2">
      <c r="A41" s="77"/>
      <c r="B41" s="39" t="s">
        <v>82</v>
      </c>
      <c r="C41" s="93"/>
      <c r="D41" s="20"/>
      <c r="E41" s="34"/>
      <c r="F41" s="34"/>
    </row>
    <row r="42" spans="1:6" ht="14.25" x14ac:dyDescent="0.2">
      <c r="A42" s="77"/>
      <c r="B42" s="39"/>
      <c r="C42" s="93">
        <v>66</v>
      </c>
      <c r="D42" s="20" t="s">
        <v>38</v>
      </c>
      <c r="E42" s="44"/>
      <c r="F42" s="34">
        <f>C42*E42</f>
        <v>0</v>
      </c>
    </row>
    <row r="43" spans="1:6" x14ac:dyDescent="0.2">
      <c r="A43" s="78"/>
      <c r="B43" s="58"/>
      <c r="C43" s="94"/>
      <c r="D43" s="49"/>
      <c r="E43" s="50"/>
      <c r="F43" s="50"/>
    </row>
    <row r="44" spans="1:6" x14ac:dyDescent="0.2">
      <c r="A44" s="79"/>
      <c r="B44" s="57"/>
      <c r="C44" s="92"/>
      <c r="D44" s="47"/>
      <c r="E44" s="48"/>
      <c r="F44" s="48"/>
    </row>
    <row r="45" spans="1:6" x14ac:dyDescent="0.2">
      <c r="A45" s="73">
        <f>COUNT($A$7:A44)+1</f>
        <v>8</v>
      </c>
      <c r="B45" s="38" t="s">
        <v>57</v>
      </c>
      <c r="C45" s="93"/>
      <c r="D45" s="20"/>
      <c r="E45" s="34"/>
      <c r="F45" s="35"/>
    </row>
    <row r="46" spans="1:6" ht="51" x14ac:dyDescent="0.2">
      <c r="A46" s="77"/>
      <c r="B46" s="39" t="s">
        <v>83</v>
      </c>
      <c r="C46" s="93"/>
      <c r="D46" s="20"/>
      <c r="E46" s="34"/>
      <c r="F46" s="35"/>
    </row>
    <row r="47" spans="1:6" ht="14.25" x14ac:dyDescent="0.2">
      <c r="A47" s="77"/>
      <c r="B47" s="39"/>
      <c r="C47" s="93">
        <v>92</v>
      </c>
      <c r="D47" s="20" t="s">
        <v>38</v>
      </c>
      <c r="E47" s="44"/>
      <c r="F47" s="34">
        <f>C47*E47</f>
        <v>0</v>
      </c>
    </row>
    <row r="48" spans="1:6" x14ac:dyDescent="0.2">
      <c r="A48" s="78"/>
      <c r="B48" s="58"/>
      <c r="C48" s="94"/>
      <c r="D48" s="49"/>
      <c r="E48" s="50"/>
      <c r="F48" s="50"/>
    </row>
    <row r="49" spans="1:6" x14ac:dyDescent="0.2">
      <c r="A49" s="79"/>
      <c r="B49" s="62"/>
      <c r="C49" s="92"/>
      <c r="D49" s="67"/>
      <c r="E49" s="63"/>
      <c r="F49" s="63"/>
    </row>
    <row r="50" spans="1:6" x14ac:dyDescent="0.2">
      <c r="A50" s="73">
        <f>COUNT($A$7:A49)+1</f>
        <v>9</v>
      </c>
      <c r="B50" s="38" t="s">
        <v>17</v>
      </c>
      <c r="C50" s="93"/>
      <c r="D50" s="20"/>
      <c r="E50" s="34"/>
      <c r="F50" s="34"/>
    </row>
    <row r="51" spans="1:6" ht="25.5" x14ac:dyDescent="0.2">
      <c r="A51" s="77"/>
      <c r="B51" s="39" t="s">
        <v>16</v>
      </c>
      <c r="C51" s="93"/>
      <c r="D51" s="20"/>
      <c r="E51" s="34"/>
      <c r="F51" s="35"/>
    </row>
    <row r="52" spans="1:6" ht="14.25" x14ac:dyDescent="0.2">
      <c r="A52" s="77"/>
      <c r="B52" s="39"/>
      <c r="C52" s="93">
        <v>230</v>
      </c>
      <c r="D52" s="20" t="s">
        <v>38</v>
      </c>
      <c r="E52" s="44"/>
      <c r="F52" s="34">
        <f>C52*E52</f>
        <v>0</v>
      </c>
    </row>
    <row r="53" spans="1:6" x14ac:dyDescent="0.2">
      <c r="A53" s="78"/>
      <c r="B53" s="58"/>
      <c r="C53" s="94"/>
      <c r="D53" s="49"/>
      <c r="E53" s="50"/>
      <c r="F53" s="50"/>
    </row>
    <row r="54" spans="1:6" x14ac:dyDescent="0.2">
      <c r="A54" s="79"/>
      <c r="B54" s="57"/>
      <c r="C54" s="92"/>
      <c r="D54" s="47"/>
      <c r="E54" s="48"/>
      <c r="F54" s="48"/>
    </row>
    <row r="55" spans="1:6" x14ac:dyDescent="0.2">
      <c r="A55" s="73">
        <f>COUNT($A$7:A54)+1</f>
        <v>10</v>
      </c>
      <c r="B55" s="38" t="s">
        <v>19</v>
      </c>
      <c r="C55" s="93"/>
      <c r="D55" s="20"/>
      <c r="E55" s="34"/>
      <c r="F55" s="34"/>
    </row>
    <row r="56" spans="1:6" ht="25.5" x14ac:dyDescent="0.2">
      <c r="A56" s="77"/>
      <c r="B56" s="39" t="s">
        <v>32</v>
      </c>
      <c r="C56" s="93"/>
      <c r="D56" s="20"/>
      <c r="E56" s="34"/>
      <c r="F56" s="35"/>
    </row>
    <row r="57" spans="1:6" ht="14.25" x14ac:dyDescent="0.2">
      <c r="A57" s="77"/>
      <c r="B57" s="39"/>
      <c r="C57" s="93">
        <v>116</v>
      </c>
      <c r="D57" s="20" t="s">
        <v>33</v>
      </c>
      <c r="E57" s="44"/>
      <c r="F57" s="34">
        <f>C57*E57</f>
        <v>0</v>
      </c>
    </row>
    <row r="58" spans="1:6" x14ac:dyDescent="0.2">
      <c r="A58" s="78"/>
      <c r="B58" s="58"/>
      <c r="C58" s="94"/>
      <c r="D58" s="49"/>
      <c r="E58" s="50"/>
      <c r="F58" s="50"/>
    </row>
    <row r="59" spans="1:6" x14ac:dyDescent="0.2">
      <c r="A59" s="79"/>
      <c r="B59" s="57"/>
      <c r="C59" s="92"/>
      <c r="D59" s="47"/>
      <c r="E59" s="48"/>
      <c r="F59" s="48"/>
    </row>
    <row r="60" spans="1:6" x14ac:dyDescent="0.2">
      <c r="A60" s="73">
        <f>COUNT($A$7:A59)+1</f>
        <v>11</v>
      </c>
      <c r="B60" s="38" t="s">
        <v>21</v>
      </c>
      <c r="C60" s="93"/>
      <c r="D60" s="20"/>
      <c r="E60" s="34"/>
      <c r="F60" s="35"/>
    </row>
    <row r="61" spans="1:6" ht="25.5" x14ac:dyDescent="0.2">
      <c r="A61" s="77"/>
      <c r="B61" s="39" t="s">
        <v>58</v>
      </c>
      <c r="C61" s="93"/>
      <c r="D61" s="20"/>
      <c r="E61" s="34"/>
      <c r="F61" s="35"/>
    </row>
    <row r="62" spans="1:6" x14ac:dyDescent="0.2">
      <c r="A62" s="77"/>
      <c r="B62" s="39"/>
      <c r="C62" s="93">
        <v>2</v>
      </c>
      <c r="D62" s="20" t="s">
        <v>1</v>
      </c>
      <c r="E62" s="44"/>
      <c r="F62" s="34">
        <f>C62*E62</f>
        <v>0</v>
      </c>
    </row>
    <row r="63" spans="1:6" x14ac:dyDescent="0.2">
      <c r="A63" s="78"/>
      <c r="B63" s="58"/>
      <c r="C63" s="94"/>
      <c r="D63" s="49"/>
      <c r="E63" s="50"/>
      <c r="F63" s="50"/>
    </row>
    <row r="64" spans="1:6" x14ac:dyDescent="0.2">
      <c r="A64" s="79"/>
      <c r="B64" s="57"/>
      <c r="C64" s="92"/>
      <c r="D64" s="47"/>
      <c r="E64" s="48"/>
      <c r="F64" s="48"/>
    </row>
    <row r="65" spans="1:6" x14ac:dyDescent="0.2">
      <c r="A65" s="73">
        <f>COUNT($A$7:A64)+1</f>
        <v>12</v>
      </c>
      <c r="B65" s="38" t="s">
        <v>23</v>
      </c>
      <c r="C65" s="93"/>
      <c r="D65" s="20"/>
      <c r="E65" s="34"/>
      <c r="F65" s="34"/>
    </row>
    <row r="66" spans="1:6" x14ac:dyDescent="0.2">
      <c r="A66" s="77"/>
      <c r="B66" s="39" t="s">
        <v>22</v>
      </c>
      <c r="C66" s="93"/>
      <c r="D66" s="20"/>
      <c r="E66" s="34"/>
      <c r="F66" s="35"/>
    </row>
    <row r="67" spans="1:6" x14ac:dyDescent="0.2">
      <c r="A67" s="77"/>
      <c r="B67" s="39"/>
      <c r="C67" s="93">
        <v>2</v>
      </c>
      <c r="D67" s="20" t="s">
        <v>1</v>
      </c>
      <c r="E67" s="44"/>
      <c r="F67" s="34">
        <f>C67*E67</f>
        <v>0</v>
      </c>
    </row>
    <row r="68" spans="1:6" x14ac:dyDescent="0.2">
      <c r="A68" s="78"/>
      <c r="B68" s="58"/>
      <c r="C68" s="94"/>
      <c r="D68" s="49"/>
      <c r="E68" s="50"/>
      <c r="F68" s="50"/>
    </row>
    <row r="69" spans="1:6" x14ac:dyDescent="0.2">
      <c r="A69" s="77"/>
      <c r="B69" s="39"/>
      <c r="C69" s="93"/>
      <c r="D69" s="20"/>
      <c r="E69" s="34"/>
      <c r="F69" s="34"/>
    </row>
    <row r="70" spans="1:6" x14ac:dyDescent="0.2">
      <c r="A70" s="73">
        <f>COUNT($A$7:A69)+1</f>
        <v>13</v>
      </c>
      <c r="B70" s="38" t="s">
        <v>20</v>
      </c>
      <c r="C70" s="93"/>
      <c r="D70" s="20"/>
      <c r="E70" s="34"/>
      <c r="F70" s="35"/>
    </row>
    <row r="71" spans="1:6" ht="38.25" x14ac:dyDescent="0.2">
      <c r="A71" s="77"/>
      <c r="B71" s="39" t="s">
        <v>66</v>
      </c>
      <c r="C71" s="93"/>
      <c r="D71" s="20"/>
      <c r="E71" s="34"/>
      <c r="F71" s="35"/>
    </row>
    <row r="72" spans="1:6" x14ac:dyDescent="0.2">
      <c r="A72" s="77"/>
      <c r="B72" s="39"/>
      <c r="C72" s="93">
        <v>1</v>
      </c>
      <c r="D72" s="20" t="s">
        <v>1</v>
      </c>
      <c r="E72" s="44"/>
      <c r="F72" s="34">
        <f>C72*E72</f>
        <v>0</v>
      </c>
    </row>
    <row r="73" spans="1:6" x14ac:dyDescent="0.2">
      <c r="A73" s="78"/>
      <c r="B73" s="58"/>
      <c r="C73" s="94"/>
      <c r="D73" s="49"/>
      <c r="E73" s="50"/>
      <c r="F73" s="50"/>
    </row>
    <row r="74" spans="1:6" x14ac:dyDescent="0.2">
      <c r="A74" s="79"/>
      <c r="B74" s="62"/>
      <c r="C74" s="81"/>
      <c r="D74" s="32"/>
      <c r="E74" s="33"/>
      <c r="F74" s="31"/>
    </row>
    <row r="75" spans="1:6" x14ac:dyDescent="0.2">
      <c r="A75" s="73">
        <f>COUNT($A$7:A74)+1</f>
        <v>14</v>
      </c>
      <c r="B75" s="38" t="s">
        <v>24</v>
      </c>
      <c r="C75" s="20"/>
      <c r="D75" s="20"/>
      <c r="E75" s="52"/>
      <c r="F75" s="35"/>
    </row>
    <row r="76" spans="1:6" ht="76.5" x14ac:dyDescent="0.2">
      <c r="A76" s="75"/>
      <c r="B76" s="39" t="s">
        <v>62</v>
      </c>
      <c r="C76" s="20"/>
      <c r="D76" s="20"/>
      <c r="E76" s="34"/>
      <c r="F76" s="35"/>
    </row>
    <row r="77" spans="1:6" x14ac:dyDescent="0.2">
      <c r="A77" s="73"/>
      <c r="B77" s="68"/>
      <c r="C77" s="95"/>
      <c r="D77" s="53">
        <v>0.02</v>
      </c>
      <c r="E77" s="35"/>
      <c r="F77" s="34">
        <f>SUM(F7:F76)*D77</f>
        <v>0</v>
      </c>
    </row>
    <row r="78" spans="1:6" x14ac:dyDescent="0.2">
      <c r="A78" s="74"/>
      <c r="B78" s="69"/>
      <c r="C78" s="96"/>
      <c r="D78" s="70"/>
      <c r="E78" s="54"/>
      <c r="F78" s="50"/>
    </row>
    <row r="79" spans="1:6" x14ac:dyDescent="0.2">
      <c r="A79" s="76"/>
      <c r="B79" s="57"/>
      <c r="C79" s="47"/>
      <c r="D79" s="47"/>
      <c r="E79" s="71"/>
      <c r="F79" s="48"/>
    </row>
    <row r="80" spans="1:6" x14ac:dyDescent="0.2">
      <c r="A80" s="73">
        <f>COUNT($A$7:A79)+1</f>
        <v>15</v>
      </c>
      <c r="B80" s="38" t="s">
        <v>26</v>
      </c>
      <c r="C80" s="20"/>
      <c r="D80" s="20"/>
      <c r="E80" s="52"/>
      <c r="F80" s="34"/>
    </row>
    <row r="81" spans="1:6" ht="38.25" x14ac:dyDescent="0.2">
      <c r="A81" s="75"/>
      <c r="B81" s="39" t="s">
        <v>25</v>
      </c>
      <c r="C81" s="20"/>
      <c r="D81" s="20"/>
      <c r="E81" s="35"/>
      <c r="F81" s="34"/>
    </row>
    <row r="82" spans="1:6" x14ac:dyDescent="0.2">
      <c r="A82" s="75"/>
      <c r="B82" s="39"/>
      <c r="C82" s="95"/>
      <c r="D82" s="53">
        <v>0.05</v>
      </c>
      <c r="E82" s="35"/>
      <c r="F82" s="34">
        <f>SUM(F7:F75)*D82</f>
        <v>0</v>
      </c>
    </row>
    <row r="83" spans="1:6" x14ac:dyDescent="0.2">
      <c r="A83" s="80"/>
      <c r="B83" s="58"/>
      <c r="C83" s="49"/>
      <c r="D83" s="49"/>
      <c r="E83" s="54"/>
      <c r="F83" s="54"/>
    </row>
    <row r="84" spans="1:6" x14ac:dyDescent="0.2">
      <c r="A84" s="75"/>
      <c r="B84" s="39"/>
      <c r="C84" s="20"/>
      <c r="D84" s="20"/>
      <c r="E84" s="35"/>
      <c r="F84" s="35"/>
    </row>
    <row r="85" spans="1:6" x14ac:dyDescent="0.2">
      <c r="A85" s="73">
        <f>COUNT($A$7:A83)+1</f>
        <v>16</v>
      </c>
      <c r="B85" s="38" t="s">
        <v>63</v>
      </c>
      <c r="C85" s="20"/>
      <c r="D85" s="20"/>
      <c r="E85" s="35"/>
      <c r="F85" s="35"/>
    </row>
    <row r="86" spans="1:6" ht="38.25" x14ac:dyDescent="0.2">
      <c r="A86" s="75"/>
      <c r="B86" s="39" t="s">
        <v>27</v>
      </c>
      <c r="C86" s="95"/>
      <c r="D86" s="53">
        <v>0.1</v>
      </c>
      <c r="E86" s="35"/>
      <c r="F86" s="34">
        <f>SUM(F7:F75)*D86</f>
        <v>0</v>
      </c>
    </row>
    <row r="87" spans="1:6" x14ac:dyDescent="0.2">
      <c r="A87" s="80"/>
      <c r="B87" s="59"/>
      <c r="C87" s="20"/>
      <c r="D87" s="20"/>
      <c r="E87" s="52"/>
      <c r="F87" s="35"/>
    </row>
    <row r="88" spans="1:6" x14ac:dyDescent="0.2">
      <c r="A88" s="40"/>
      <c r="B88" s="60" t="s">
        <v>2</v>
      </c>
      <c r="C88" s="41"/>
      <c r="D88" s="41"/>
      <c r="E88" s="42" t="s">
        <v>37</v>
      </c>
      <c r="F88" s="42">
        <f>SUM(F9:F87)</f>
        <v>0</v>
      </c>
    </row>
  </sheetData>
  <sheetProtection algorithmName="SHA-512" hashValue="oOsUJDnTF+Us00lEG/UM6SP1Q9Nx63K7pz9Knk6F1xckdjPTSdbGubP+vWfs9GOhKceY4fWnGrra8LmUslUSrg==" saltValue="6FRKSSh4GOjqP+tV3krfZQ==" spinCount="100000" sheet="1" objects="1" scenarios="1"/>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rowBreaks count="1" manualBreakCount="1">
    <brk id="73"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zoomScaleNormal="100" zoomScaleSheetLayoutView="100" workbookViewId="0">
      <selection activeCell="E9" sqref="E9"/>
    </sheetView>
  </sheetViews>
  <sheetFormatPr defaultColWidth="9.140625" defaultRowHeight="12.75" x14ac:dyDescent="0.2"/>
  <cols>
    <col min="1" max="1" width="5.7109375" style="25" customWidth="1"/>
    <col min="2" max="2" width="50.7109375" style="61" customWidth="1"/>
    <col min="3" max="3" width="7.7109375" style="97" customWidth="1"/>
    <col min="4" max="4" width="4.7109375" style="29" customWidth="1"/>
    <col min="5" max="5" width="11.7109375" style="27" customWidth="1"/>
    <col min="6" max="6" width="12.7109375" style="28" customWidth="1"/>
    <col min="7" max="16384" width="9.140625" style="29"/>
  </cols>
  <sheetData>
    <row r="1" spans="1:6" x14ac:dyDescent="0.2">
      <c r="A1" s="24" t="s">
        <v>48</v>
      </c>
      <c r="B1" s="55" t="s">
        <v>8</v>
      </c>
      <c r="C1" s="90"/>
      <c r="D1" s="26"/>
    </row>
    <row r="2" spans="1:6" x14ac:dyDescent="0.2">
      <c r="A2" s="24" t="s">
        <v>49</v>
      </c>
      <c r="B2" s="55" t="s">
        <v>9</v>
      </c>
      <c r="C2" s="90"/>
      <c r="D2" s="26"/>
    </row>
    <row r="3" spans="1:6" x14ac:dyDescent="0.2">
      <c r="A3" s="24" t="s">
        <v>47</v>
      </c>
      <c r="B3" s="6" t="s">
        <v>100</v>
      </c>
      <c r="C3" s="90"/>
      <c r="D3" s="26"/>
    </row>
    <row r="4" spans="1:6" x14ac:dyDescent="0.2">
      <c r="A4" s="24"/>
      <c r="B4" s="55" t="s">
        <v>107</v>
      </c>
      <c r="C4" s="90"/>
      <c r="D4" s="26"/>
    </row>
    <row r="5" spans="1:6" ht="76.5" x14ac:dyDescent="0.2">
      <c r="A5" s="82" t="s">
        <v>0</v>
      </c>
      <c r="B5" s="83" t="s">
        <v>31</v>
      </c>
      <c r="C5" s="84" t="s">
        <v>10</v>
      </c>
      <c r="D5" s="84" t="s">
        <v>11</v>
      </c>
      <c r="E5" s="85" t="s">
        <v>34</v>
      </c>
      <c r="F5" s="85" t="s">
        <v>35</v>
      </c>
    </row>
    <row r="6" spans="1:6" ht="10.5" customHeight="1" x14ac:dyDescent="0.2">
      <c r="A6" s="72">
        <v>1</v>
      </c>
      <c r="B6" s="56"/>
      <c r="C6" s="81"/>
      <c r="D6" s="32"/>
      <c r="E6" s="33"/>
      <c r="F6" s="31"/>
    </row>
    <row r="7" spans="1:6" x14ac:dyDescent="0.2">
      <c r="A7" s="73">
        <f>COUNT(A6+1)</f>
        <v>1</v>
      </c>
      <c r="B7" s="102" t="s">
        <v>12</v>
      </c>
      <c r="C7" s="15"/>
      <c r="D7" s="15"/>
      <c r="E7" s="2"/>
      <c r="F7" s="2"/>
    </row>
    <row r="8" spans="1:6" ht="38.25" x14ac:dyDescent="0.2">
      <c r="A8" s="73"/>
      <c r="B8" s="3" t="s">
        <v>51</v>
      </c>
      <c r="C8" s="15"/>
      <c r="D8" s="15"/>
      <c r="E8" s="2"/>
      <c r="F8" s="2"/>
    </row>
    <row r="9" spans="1:6" ht="14.25" x14ac:dyDescent="0.2">
      <c r="A9" s="73"/>
      <c r="B9" s="3"/>
      <c r="C9" s="91">
        <v>135</v>
      </c>
      <c r="D9" s="15" t="s">
        <v>33</v>
      </c>
      <c r="E9" s="44"/>
      <c r="F9" s="2">
        <f>C9*E9</f>
        <v>0</v>
      </c>
    </row>
    <row r="10" spans="1:6" x14ac:dyDescent="0.2">
      <c r="A10" s="73"/>
      <c r="B10" s="3"/>
      <c r="C10" s="91"/>
      <c r="D10" s="15"/>
      <c r="E10" s="34"/>
      <c r="F10" s="2"/>
    </row>
    <row r="11" spans="1:6" x14ac:dyDescent="0.2">
      <c r="A11" s="79"/>
      <c r="B11" s="57"/>
      <c r="C11" s="92"/>
      <c r="D11" s="47"/>
      <c r="E11" s="48"/>
      <c r="F11" s="46"/>
    </row>
    <row r="12" spans="1:6" x14ac:dyDescent="0.2">
      <c r="A12" s="73">
        <f>COUNT($A$7:A11)+1</f>
        <v>2</v>
      </c>
      <c r="B12" s="38" t="s">
        <v>13</v>
      </c>
      <c r="C12" s="93"/>
      <c r="D12" s="20"/>
      <c r="E12" s="34"/>
      <c r="F12" s="35"/>
    </row>
    <row r="13" spans="1:6" ht="38.25" x14ac:dyDescent="0.2">
      <c r="A13" s="77"/>
      <c r="B13" s="39" t="s">
        <v>28</v>
      </c>
      <c r="C13" s="93"/>
      <c r="D13" s="20"/>
      <c r="E13" s="34"/>
      <c r="F13" s="35"/>
    </row>
    <row r="14" spans="1:6" ht="14.25" x14ac:dyDescent="0.2">
      <c r="A14" s="77"/>
      <c r="B14" s="39"/>
      <c r="C14" s="93">
        <v>270</v>
      </c>
      <c r="D14" s="20" t="s">
        <v>39</v>
      </c>
      <c r="E14" s="44"/>
      <c r="F14" s="34">
        <f>C14*E14</f>
        <v>0</v>
      </c>
    </row>
    <row r="15" spans="1:6" x14ac:dyDescent="0.2">
      <c r="A15" s="78"/>
      <c r="B15" s="58"/>
      <c r="C15" s="94"/>
      <c r="D15" s="49"/>
      <c r="E15" s="50"/>
      <c r="F15" s="50"/>
    </row>
    <row r="16" spans="1:6" x14ac:dyDescent="0.2">
      <c r="A16" s="79"/>
      <c r="B16" s="57"/>
      <c r="C16" s="92"/>
      <c r="D16" s="47"/>
      <c r="E16" s="48"/>
      <c r="F16" s="46"/>
    </row>
    <row r="17" spans="1:6" x14ac:dyDescent="0.2">
      <c r="A17" s="73">
        <f>COUNT($A$7:A16)+1</f>
        <v>3</v>
      </c>
      <c r="B17" s="38" t="s">
        <v>52</v>
      </c>
      <c r="C17" s="93"/>
      <c r="D17" s="20"/>
      <c r="E17" s="34"/>
      <c r="F17" s="35"/>
    </row>
    <row r="18" spans="1:6" ht="63.75" x14ac:dyDescent="0.2">
      <c r="A18" s="77"/>
      <c r="B18" s="39" t="s">
        <v>64</v>
      </c>
      <c r="C18" s="93"/>
      <c r="D18" s="20"/>
      <c r="E18" s="34"/>
      <c r="F18" s="35"/>
    </row>
    <row r="19" spans="1:6" x14ac:dyDescent="0.2">
      <c r="A19" s="77"/>
      <c r="B19" s="38" t="s">
        <v>53</v>
      </c>
      <c r="C19" s="93"/>
      <c r="D19" s="20"/>
      <c r="E19" s="34"/>
      <c r="F19" s="35"/>
    </row>
    <row r="20" spans="1:6" ht="25.5" x14ac:dyDescent="0.2">
      <c r="A20" s="77"/>
      <c r="B20" s="39" t="s">
        <v>97</v>
      </c>
      <c r="C20" s="93">
        <v>270</v>
      </c>
      <c r="D20" s="36" t="s">
        <v>39</v>
      </c>
      <c r="E20" s="45"/>
      <c r="F20" s="37">
        <f>C20*E20</f>
        <v>0</v>
      </c>
    </row>
    <row r="21" spans="1:6" ht="25.5" x14ac:dyDescent="0.2">
      <c r="A21" s="77"/>
      <c r="B21" s="39" t="s">
        <v>65</v>
      </c>
      <c r="C21" s="93">
        <v>270</v>
      </c>
      <c r="D21" s="36" t="s">
        <v>39</v>
      </c>
      <c r="E21" s="45"/>
      <c r="F21" s="37">
        <f>C21*E21</f>
        <v>0</v>
      </c>
    </row>
    <row r="22" spans="1:6" x14ac:dyDescent="0.2">
      <c r="A22" s="78"/>
      <c r="B22" s="58"/>
      <c r="C22" s="94"/>
      <c r="D22" s="64"/>
      <c r="E22" s="65"/>
      <c r="F22" s="65"/>
    </row>
    <row r="23" spans="1:6" x14ac:dyDescent="0.2">
      <c r="A23" s="79"/>
      <c r="B23" s="62"/>
      <c r="C23" s="92"/>
      <c r="D23" s="47"/>
      <c r="E23" s="48"/>
      <c r="F23" s="48"/>
    </row>
    <row r="24" spans="1:6" x14ac:dyDescent="0.2">
      <c r="A24" s="73">
        <f>COUNT($A$7:A23)+1</f>
        <v>4</v>
      </c>
      <c r="B24" s="38" t="s">
        <v>15</v>
      </c>
      <c r="C24" s="93"/>
      <c r="D24" s="20"/>
      <c r="E24" s="34"/>
      <c r="F24" s="34"/>
    </row>
    <row r="25" spans="1:6" x14ac:dyDescent="0.2">
      <c r="A25" s="77"/>
      <c r="B25" s="39" t="s">
        <v>14</v>
      </c>
      <c r="C25" s="93"/>
      <c r="D25" s="20"/>
      <c r="E25" s="34"/>
      <c r="F25" s="35"/>
    </row>
    <row r="26" spans="1:6" ht="14.25" x14ac:dyDescent="0.2">
      <c r="A26" s="77"/>
      <c r="B26" s="39"/>
      <c r="C26" s="93">
        <v>108</v>
      </c>
      <c r="D26" s="20" t="s">
        <v>39</v>
      </c>
      <c r="E26" s="44"/>
      <c r="F26" s="34">
        <f>C26*E26</f>
        <v>0</v>
      </c>
    </row>
    <row r="27" spans="1:6" x14ac:dyDescent="0.2">
      <c r="A27" s="78"/>
      <c r="B27" s="58"/>
      <c r="C27" s="94"/>
      <c r="D27" s="49"/>
      <c r="E27" s="50"/>
      <c r="F27" s="50"/>
    </row>
    <row r="28" spans="1:6" x14ac:dyDescent="0.2">
      <c r="A28" s="79"/>
      <c r="B28" s="57"/>
      <c r="C28" s="92"/>
      <c r="D28" s="47"/>
      <c r="E28" s="48"/>
      <c r="F28" s="48"/>
    </row>
    <row r="29" spans="1:6" x14ac:dyDescent="0.2">
      <c r="A29" s="73">
        <f>COUNT($A$7:A28)+1</f>
        <v>5</v>
      </c>
      <c r="B29" s="38" t="s">
        <v>54</v>
      </c>
      <c r="C29" s="93"/>
      <c r="D29" s="20"/>
      <c r="E29" s="34"/>
      <c r="F29" s="35"/>
    </row>
    <row r="30" spans="1:6" ht="51" x14ac:dyDescent="0.2">
      <c r="A30" s="77"/>
      <c r="B30" s="39" t="s">
        <v>85</v>
      </c>
      <c r="C30" s="93"/>
      <c r="D30" s="20"/>
      <c r="E30" s="34"/>
      <c r="F30" s="35"/>
    </row>
    <row r="31" spans="1:6" ht="14.25" x14ac:dyDescent="0.2">
      <c r="A31" s="77"/>
      <c r="B31" s="39" t="s">
        <v>29</v>
      </c>
      <c r="C31" s="93">
        <v>171</v>
      </c>
      <c r="D31" s="20" t="s">
        <v>38</v>
      </c>
      <c r="E31" s="44"/>
      <c r="F31" s="34">
        <f>C31*E31</f>
        <v>0</v>
      </c>
    </row>
    <row r="32" spans="1:6" ht="14.25" x14ac:dyDescent="0.2">
      <c r="A32" s="77"/>
      <c r="B32" s="39" t="s">
        <v>30</v>
      </c>
      <c r="C32" s="93">
        <v>43</v>
      </c>
      <c r="D32" s="20" t="s">
        <v>38</v>
      </c>
      <c r="E32" s="44"/>
      <c r="F32" s="34">
        <f>C32*E32</f>
        <v>0</v>
      </c>
    </row>
    <row r="33" spans="1:6" x14ac:dyDescent="0.2">
      <c r="A33" s="78"/>
      <c r="B33" s="58"/>
      <c r="C33" s="94"/>
      <c r="D33" s="49"/>
      <c r="E33" s="50"/>
      <c r="F33" s="50"/>
    </row>
    <row r="34" spans="1:6" x14ac:dyDescent="0.2">
      <c r="A34" s="79"/>
      <c r="B34" s="57"/>
      <c r="C34" s="92"/>
      <c r="D34" s="47"/>
      <c r="E34" s="48"/>
      <c r="F34" s="48"/>
    </row>
    <row r="35" spans="1:6" x14ac:dyDescent="0.2">
      <c r="A35" s="73">
        <f>COUNT($A$7:A34)+1</f>
        <v>6</v>
      </c>
      <c r="B35" s="38" t="s">
        <v>18</v>
      </c>
      <c r="C35" s="93"/>
      <c r="D35" s="20"/>
      <c r="E35" s="34"/>
      <c r="F35" s="34"/>
    </row>
    <row r="36" spans="1:6" ht="51" x14ac:dyDescent="0.2">
      <c r="A36" s="77"/>
      <c r="B36" s="39" t="s">
        <v>55</v>
      </c>
      <c r="C36" s="93"/>
      <c r="D36" s="20"/>
      <c r="E36" s="34"/>
      <c r="F36" s="34"/>
    </row>
    <row r="37" spans="1:6" ht="14.25" x14ac:dyDescent="0.2">
      <c r="A37" s="77"/>
      <c r="B37" s="39"/>
      <c r="C37" s="93">
        <v>30</v>
      </c>
      <c r="D37" s="20" t="s">
        <v>38</v>
      </c>
      <c r="E37" s="44"/>
      <c r="F37" s="34">
        <f>C37*E37</f>
        <v>0</v>
      </c>
    </row>
    <row r="38" spans="1:6" x14ac:dyDescent="0.2">
      <c r="A38" s="78"/>
      <c r="B38" s="58"/>
      <c r="C38" s="94"/>
      <c r="D38" s="49"/>
      <c r="E38" s="50"/>
      <c r="F38" s="50"/>
    </row>
    <row r="39" spans="1:6" x14ac:dyDescent="0.2">
      <c r="A39" s="79"/>
      <c r="B39" s="57"/>
      <c r="C39" s="92"/>
      <c r="D39" s="47"/>
      <c r="E39" s="48"/>
      <c r="F39" s="48"/>
    </row>
    <row r="40" spans="1:6" x14ac:dyDescent="0.2">
      <c r="A40" s="73">
        <f>COUNT($A$7:A39)+1</f>
        <v>7</v>
      </c>
      <c r="B40" s="38" t="s">
        <v>56</v>
      </c>
      <c r="C40" s="93"/>
      <c r="D40" s="20"/>
      <c r="E40" s="34"/>
      <c r="F40" s="34"/>
    </row>
    <row r="41" spans="1:6" ht="63.75" x14ac:dyDescent="0.2">
      <c r="A41" s="77"/>
      <c r="B41" s="39" t="s">
        <v>82</v>
      </c>
      <c r="C41" s="93"/>
      <c r="D41" s="20"/>
      <c r="E41" s="34"/>
      <c r="F41" s="34"/>
    </row>
    <row r="42" spans="1:6" ht="14.25" x14ac:dyDescent="0.2">
      <c r="A42" s="77"/>
      <c r="B42" s="39"/>
      <c r="C42" s="93">
        <v>77</v>
      </c>
      <c r="D42" s="20" t="s">
        <v>38</v>
      </c>
      <c r="E42" s="44"/>
      <c r="F42" s="34">
        <f>C42*E42</f>
        <v>0</v>
      </c>
    </row>
    <row r="43" spans="1:6" x14ac:dyDescent="0.2">
      <c r="A43" s="78"/>
      <c r="B43" s="58"/>
      <c r="C43" s="94"/>
      <c r="D43" s="49"/>
      <c r="E43" s="50"/>
      <c r="F43" s="50"/>
    </row>
    <row r="44" spans="1:6" x14ac:dyDescent="0.2">
      <c r="A44" s="79"/>
      <c r="B44" s="57"/>
      <c r="C44" s="92"/>
      <c r="D44" s="47"/>
      <c r="E44" s="48"/>
      <c r="F44" s="48"/>
    </row>
    <row r="45" spans="1:6" x14ac:dyDescent="0.2">
      <c r="A45" s="73">
        <f>COUNT($A$7:A44)+1</f>
        <v>8</v>
      </c>
      <c r="B45" s="38" t="s">
        <v>57</v>
      </c>
      <c r="C45" s="93"/>
      <c r="D45" s="20"/>
      <c r="E45" s="34"/>
      <c r="F45" s="35"/>
    </row>
    <row r="46" spans="1:6" ht="51" x14ac:dyDescent="0.2">
      <c r="A46" s="77"/>
      <c r="B46" s="39" t="s">
        <v>83</v>
      </c>
      <c r="C46" s="93"/>
      <c r="D46" s="20"/>
      <c r="E46" s="34"/>
      <c r="F46" s="35"/>
    </row>
    <row r="47" spans="1:6" ht="14.25" x14ac:dyDescent="0.2">
      <c r="A47" s="77"/>
      <c r="B47" s="39"/>
      <c r="C47" s="93">
        <v>107</v>
      </c>
      <c r="D47" s="20" t="s">
        <v>38</v>
      </c>
      <c r="E47" s="44"/>
      <c r="F47" s="34">
        <f>C47*E47</f>
        <v>0</v>
      </c>
    </row>
    <row r="48" spans="1:6" x14ac:dyDescent="0.2">
      <c r="A48" s="78"/>
      <c r="B48" s="58"/>
      <c r="C48" s="94"/>
      <c r="D48" s="49"/>
      <c r="E48" s="50"/>
      <c r="F48" s="50"/>
    </row>
    <row r="49" spans="1:6" x14ac:dyDescent="0.2">
      <c r="A49" s="79"/>
      <c r="B49" s="62"/>
      <c r="C49" s="92"/>
      <c r="D49" s="67"/>
      <c r="E49" s="63"/>
      <c r="F49" s="63"/>
    </row>
    <row r="50" spans="1:6" x14ac:dyDescent="0.2">
      <c r="A50" s="73">
        <f>COUNT($A$7:A49)+1</f>
        <v>9</v>
      </c>
      <c r="B50" s="38" t="s">
        <v>17</v>
      </c>
      <c r="C50" s="93"/>
      <c r="D50" s="20"/>
      <c r="E50" s="34"/>
      <c r="F50" s="34"/>
    </row>
    <row r="51" spans="1:6" ht="25.5" x14ac:dyDescent="0.2">
      <c r="A51" s="77"/>
      <c r="B51" s="39" t="s">
        <v>16</v>
      </c>
      <c r="C51" s="93"/>
      <c r="D51" s="20"/>
      <c r="E51" s="34"/>
      <c r="F51" s="35"/>
    </row>
    <row r="52" spans="1:6" ht="14.25" x14ac:dyDescent="0.2">
      <c r="A52" s="77"/>
      <c r="B52" s="39"/>
      <c r="C52" s="93">
        <v>267</v>
      </c>
      <c r="D52" s="20" t="s">
        <v>38</v>
      </c>
      <c r="E52" s="44"/>
      <c r="F52" s="34">
        <f>C52*E52</f>
        <v>0</v>
      </c>
    </row>
    <row r="53" spans="1:6" x14ac:dyDescent="0.2">
      <c r="A53" s="78"/>
      <c r="B53" s="58"/>
      <c r="C53" s="94"/>
      <c r="D53" s="49"/>
      <c r="E53" s="50"/>
      <c r="F53" s="50"/>
    </row>
    <row r="54" spans="1:6" x14ac:dyDescent="0.2">
      <c r="A54" s="79"/>
      <c r="B54" s="57"/>
      <c r="C54" s="92"/>
      <c r="D54" s="47"/>
      <c r="E54" s="48"/>
      <c r="F54" s="48"/>
    </row>
    <row r="55" spans="1:6" x14ac:dyDescent="0.2">
      <c r="A55" s="73">
        <f>COUNT($A$7:A54)+1</f>
        <v>10</v>
      </c>
      <c r="B55" s="38" t="s">
        <v>19</v>
      </c>
      <c r="C55" s="93"/>
      <c r="D55" s="20"/>
      <c r="E55" s="34"/>
      <c r="F55" s="34"/>
    </row>
    <row r="56" spans="1:6" ht="25.5" x14ac:dyDescent="0.2">
      <c r="A56" s="77"/>
      <c r="B56" s="39" t="s">
        <v>32</v>
      </c>
      <c r="C56" s="93"/>
      <c r="D56" s="20"/>
      <c r="E56" s="34"/>
      <c r="F56" s="35"/>
    </row>
    <row r="57" spans="1:6" ht="14.25" x14ac:dyDescent="0.2">
      <c r="A57" s="77"/>
      <c r="B57" s="39"/>
      <c r="C57" s="93">
        <v>135</v>
      </c>
      <c r="D57" s="20" t="s">
        <v>33</v>
      </c>
      <c r="E57" s="44"/>
      <c r="F57" s="34">
        <f>C57*E57</f>
        <v>0</v>
      </c>
    </row>
    <row r="58" spans="1:6" x14ac:dyDescent="0.2">
      <c r="A58" s="78"/>
      <c r="B58" s="58"/>
      <c r="C58" s="94"/>
      <c r="D58" s="49"/>
      <c r="E58" s="50"/>
      <c r="F58" s="50"/>
    </row>
    <row r="59" spans="1:6" x14ac:dyDescent="0.2">
      <c r="A59" s="79"/>
      <c r="B59" s="57"/>
      <c r="C59" s="92"/>
      <c r="D59" s="47"/>
      <c r="E59" s="48"/>
      <c r="F59" s="48"/>
    </row>
    <row r="60" spans="1:6" x14ac:dyDescent="0.2">
      <c r="A60" s="73">
        <f>COUNT($A$7:A59)+1</f>
        <v>11</v>
      </c>
      <c r="B60" s="38" t="s">
        <v>21</v>
      </c>
      <c r="C60" s="93"/>
      <c r="D60" s="20"/>
      <c r="E60" s="34"/>
      <c r="F60" s="35"/>
    </row>
    <row r="61" spans="1:6" ht="25.5" x14ac:dyDescent="0.2">
      <c r="A61" s="77"/>
      <c r="B61" s="39" t="s">
        <v>58</v>
      </c>
      <c r="C61" s="93"/>
      <c r="D61" s="20"/>
      <c r="E61" s="34"/>
      <c r="F61" s="35"/>
    </row>
    <row r="62" spans="1:6" x14ac:dyDescent="0.2">
      <c r="A62" s="77"/>
      <c r="B62" s="39"/>
      <c r="C62" s="93">
        <v>2</v>
      </c>
      <c r="D62" s="20" t="s">
        <v>1</v>
      </c>
      <c r="E62" s="44"/>
      <c r="F62" s="34">
        <f>C62*E62</f>
        <v>0</v>
      </c>
    </row>
    <row r="63" spans="1:6" x14ac:dyDescent="0.2">
      <c r="A63" s="78"/>
      <c r="B63" s="58"/>
      <c r="C63" s="94"/>
      <c r="D63" s="49"/>
      <c r="E63" s="50"/>
      <c r="F63" s="50"/>
    </row>
    <row r="64" spans="1:6" x14ac:dyDescent="0.2">
      <c r="A64" s="79"/>
      <c r="B64" s="57"/>
      <c r="C64" s="92"/>
      <c r="D64" s="47"/>
      <c r="E64" s="48"/>
      <c r="F64" s="48"/>
    </row>
    <row r="65" spans="1:6" x14ac:dyDescent="0.2">
      <c r="A65" s="73">
        <f>COUNT($A$7:A64)+1</f>
        <v>12</v>
      </c>
      <c r="B65" s="38" t="s">
        <v>23</v>
      </c>
      <c r="C65" s="93"/>
      <c r="D65" s="20"/>
      <c r="E65" s="34"/>
      <c r="F65" s="34"/>
    </row>
    <row r="66" spans="1:6" x14ac:dyDescent="0.2">
      <c r="A66" s="77"/>
      <c r="B66" s="39" t="s">
        <v>22</v>
      </c>
      <c r="C66" s="93"/>
      <c r="D66" s="20"/>
      <c r="E66" s="34"/>
      <c r="F66" s="35"/>
    </row>
    <row r="67" spans="1:6" x14ac:dyDescent="0.2">
      <c r="A67" s="77"/>
      <c r="B67" s="39"/>
      <c r="C67" s="93">
        <v>2</v>
      </c>
      <c r="D67" s="20" t="s">
        <v>1</v>
      </c>
      <c r="E67" s="44"/>
      <c r="F67" s="34">
        <f>C67*E67</f>
        <v>0</v>
      </c>
    </row>
    <row r="68" spans="1:6" x14ac:dyDescent="0.2">
      <c r="A68" s="78"/>
      <c r="B68" s="58"/>
      <c r="C68" s="94"/>
      <c r="D68" s="49"/>
      <c r="E68" s="50"/>
      <c r="F68" s="50"/>
    </row>
    <row r="69" spans="1:6" x14ac:dyDescent="0.2">
      <c r="A69" s="77"/>
      <c r="B69" s="39"/>
      <c r="C69" s="93"/>
      <c r="D69" s="20"/>
      <c r="E69" s="34"/>
      <c r="F69" s="34"/>
    </row>
    <row r="70" spans="1:6" x14ac:dyDescent="0.2">
      <c r="A70" s="73">
        <f>COUNT($A$7:A69)+1</f>
        <v>13</v>
      </c>
      <c r="B70" s="38" t="s">
        <v>20</v>
      </c>
      <c r="C70" s="93"/>
      <c r="D70" s="20"/>
      <c r="E70" s="34"/>
      <c r="F70" s="35"/>
    </row>
    <row r="71" spans="1:6" ht="38.25" x14ac:dyDescent="0.2">
      <c r="A71" s="77"/>
      <c r="B71" s="39" t="s">
        <v>66</v>
      </c>
      <c r="C71" s="93"/>
      <c r="D71" s="20"/>
      <c r="E71" s="34"/>
      <c r="F71" s="35"/>
    </row>
    <row r="72" spans="1:6" x14ac:dyDescent="0.2">
      <c r="A72" s="77"/>
      <c r="B72" s="39"/>
      <c r="C72" s="93">
        <v>1</v>
      </c>
      <c r="D72" s="20" t="s">
        <v>1</v>
      </c>
      <c r="E72" s="44"/>
      <c r="F72" s="34">
        <f>C72*E72</f>
        <v>0</v>
      </c>
    </row>
    <row r="73" spans="1:6" x14ac:dyDescent="0.2">
      <c r="A73" s="78"/>
      <c r="B73" s="58"/>
      <c r="C73" s="94"/>
      <c r="D73" s="49"/>
      <c r="E73" s="50"/>
      <c r="F73" s="50"/>
    </row>
    <row r="74" spans="1:6" x14ac:dyDescent="0.2">
      <c r="A74" s="79"/>
      <c r="B74" s="62"/>
      <c r="C74" s="81"/>
      <c r="D74" s="32"/>
      <c r="E74" s="33"/>
      <c r="F74" s="31"/>
    </row>
    <row r="75" spans="1:6" x14ac:dyDescent="0.2">
      <c r="A75" s="73">
        <f>COUNT($A$7:A74)+1</f>
        <v>14</v>
      </c>
      <c r="B75" s="38" t="s">
        <v>24</v>
      </c>
      <c r="C75" s="20"/>
      <c r="D75" s="20"/>
      <c r="E75" s="52"/>
      <c r="F75" s="35"/>
    </row>
    <row r="76" spans="1:6" ht="76.5" x14ac:dyDescent="0.2">
      <c r="A76" s="75"/>
      <c r="B76" s="39" t="s">
        <v>62</v>
      </c>
      <c r="C76" s="20"/>
      <c r="D76" s="20"/>
      <c r="E76" s="34"/>
      <c r="F76" s="35"/>
    </row>
    <row r="77" spans="1:6" x14ac:dyDescent="0.2">
      <c r="A77" s="73"/>
      <c r="B77" s="68"/>
      <c r="C77" s="95"/>
      <c r="D77" s="53">
        <v>0.02</v>
      </c>
      <c r="E77" s="35"/>
      <c r="F77" s="34">
        <f>SUM(F7:F76)*D77</f>
        <v>0</v>
      </c>
    </row>
    <row r="78" spans="1:6" x14ac:dyDescent="0.2">
      <c r="A78" s="74"/>
      <c r="B78" s="69"/>
      <c r="C78" s="96"/>
      <c r="D78" s="70"/>
      <c r="E78" s="54"/>
      <c r="F78" s="50"/>
    </row>
    <row r="79" spans="1:6" x14ac:dyDescent="0.2">
      <c r="A79" s="76"/>
      <c r="B79" s="57"/>
      <c r="C79" s="47"/>
      <c r="D79" s="47"/>
      <c r="E79" s="71"/>
      <c r="F79" s="48"/>
    </row>
    <row r="80" spans="1:6" x14ac:dyDescent="0.2">
      <c r="A80" s="73">
        <f>COUNT($A$7:A79)+1</f>
        <v>15</v>
      </c>
      <c r="B80" s="38" t="s">
        <v>26</v>
      </c>
      <c r="C80" s="20"/>
      <c r="D80" s="20"/>
      <c r="E80" s="52"/>
      <c r="F80" s="34"/>
    </row>
    <row r="81" spans="1:6" ht="38.25" x14ac:dyDescent="0.2">
      <c r="A81" s="75"/>
      <c r="B81" s="39" t="s">
        <v>25</v>
      </c>
      <c r="C81" s="20"/>
      <c r="D81" s="20"/>
      <c r="E81" s="35"/>
      <c r="F81" s="34"/>
    </row>
    <row r="82" spans="1:6" x14ac:dyDescent="0.2">
      <c r="A82" s="75"/>
      <c r="B82" s="39"/>
      <c r="C82" s="95"/>
      <c r="D82" s="53">
        <v>0.05</v>
      </c>
      <c r="E82" s="35"/>
      <c r="F82" s="34">
        <f>SUM(F7:F75)*D82</f>
        <v>0</v>
      </c>
    </row>
    <row r="83" spans="1:6" x14ac:dyDescent="0.2">
      <c r="A83" s="80"/>
      <c r="B83" s="58"/>
      <c r="C83" s="49"/>
      <c r="D83" s="49"/>
      <c r="E83" s="54"/>
      <c r="F83" s="54"/>
    </row>
    <row r="84" spans="1:6" x14ac:dyDescent="0.2">
      <c r="A84" s="75"/>
      <c r="B84" s="39"/>
      <c r="C84" s="20"/>
      <c r="D84" s="20"/>
      <c r="E84" s="35"/>
      <c r="F84" s="35"/>
    </row>
    <row r="85" spans="1:6" x14ac:dyDescent="0.2">
      <c r="A85" s="73">
        <f>COUNT($A$7:A83)+1</f>
        <v>16</v>
      </c>
      <c r="B85" s="38" t="s">
        <v>63</v>
      </c>
      <c r="C85" s="20"/>
      <c r="D85" s="20"/>
      <c r="E85" s="35"/>
      <c r="F85" s="35"/>
    </row>
    <row r="86" spans="1:6" ht="38.25" x14ac:dyDescent="0.2">
      <c r="A86" s="75"/>
      <c r="B86" s="39" t="s">
        <v>27</v>
      </c>
      <c r="C86" s="95"/>
      <c r="D86" s="53">
        <v>0.1</v>
      </c>
      <c r="E86" s="35"/>
      <c r="F86" s="34">
        <f>SUM(F7:F75)*D86</f>
        <v>0</v>
      </c>
    </row>
    <row r="87" spans="1:6" x14ac:dyDescent="0.2">
      <c r="A87" s="80"/>
      <c r="B87" s="59"/>
      <c r="C87" s="20"/>
      <c r="D87" s="20"/>
      <c r="E87" s="52"/>
      <c r="F87" s="35"/>
    </row>
    <row r="88" spans="1:6" x14ac:dyDescent="0.2">
      <c r="A88" s="40"/>
      <c r="B88" s="60" t="s">
        <v>2</v>
      </c>
      <c r="C88" s="41"/>
      <c r="D88" s="41"/>
      <c r="E88" s="42" t="s">
        <v>37</v>
      </c>
      <c r="F88" s="42">
        <f>SUM(F9:F87)</f>
        <v>0</v>
      </c>
    </row>
  </sheetData>
  <sheetProtection algorithmName="SHA-512" hashValue="GvAOzQTs8C2zzdjJe7TLwm8Q47bSMUu2hqIll4OMe4oIriUiaixOC74C6l0x9a01fJcWMZu4pE4JGWH/0MMckQ==" saltValue="83dsgM9p9DGjvU6+5QitAA==" spinCount="100000" sheet="1" objects="1" scenarios="1"/>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rowBreaks count="1" manualBreakCount="1">
    <brk id="7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zoomScaleNormal="100" zoomScaleSheetLayoutView="100" workbookViewId="0">
      <selection activeCell="E9" sqref="E9"/>
    </sheetView>
  </sheetViews>
  <sheetFormatPr defaultColWidth="9.140625" defaultRowHeight="12.75" x14ac:dyDescent="0.2"/>
  <cols>
    <col min="1" max="1" width="5.7109375" style="25" customWidth="1"/>
    <col min="2" max="2" width="50.7109375" style="61" customWidth="1"/>
    <col min="3" max="3" width="7.7109375" style="97" customWidth="1"/>
    <col min="4" max="4" width="4.7109375" style="29" customWidth="1"/>
    <col min="5" max="5" width="11.7109375" style="27" customWidth="1"/>
    <col min="6" max="6" width="12.7109375" style="28" customWidth="1"/>
    <col min="7" max="16384" width="9.140625" style="29"/>
  </cols>
  <sheetData>
    <row r="1" spans="1:6" x14ac:dyDescent="0.2">
      <c r="A1" s="24" t="s">
        <v>48</v>
      </c>
      <c r="B1" s="55" t="s">
        <v>8</v>
      </c>
      <c r="C1" s="90"/>
      <c r="D1" s="26"/>
    </row>
    <row r="2" spans="1:6" x14ac:dyDescent="0.2">
      <c r="A2" s="24" t="s">
        <v>49</v>
      </c>
      <c r="B2" s="55" t="s">
        <v>9</v>
      </c>
      <c r="C2" s="90"/>
      <c r="D2" s="26"/>
    </row>
    <row r="3" spans="1:6" x14ac:dyDescent="0.2">
      <c r="A3" s="24" t="s">
        <v>94</v>
      </c>
      <c r="B3" s="6" t="s">
        <v>102</v>
      </c>
      <c r="C3" s="90"/>
      <c r="D3" s="26"/>
    </row>
    <row r="4" spans="1:6" x14ac:dyDescent="0.2">
      <c r="A4" s="24"/>
      <c r="B4" s="55" t="s">
        <v>108</v>
      </c>
      <c r="C4" s="90"/>
      <c r="D4" s="26"/>
    </row>
    <row r="5" spans="1:6" ht="76.5" x14ac:dyDescent="0.2">
      <c r="A5" s="82" t="s">
        <v>0</v>
      </c>
      <c r="B5" s="83" t="s">
        <v>31</v>
      </c>
      <c r="C5" s="84" t="s">
        <v>10</v>
      </c>
      <c r="D5" s="84" t="s">
        <v>11</v>
      </c>
      <c r="E5" s="85" t="s">
        <v>34</v>
      </c>
      <c r="F5" s="85" t="s">
        <v>35</v>
      </c>
    </row>
    <row r="6" spans="1:6" ht="10.5" customHeight="1" x14ac:dyDescent="0.2">
      <c r="A6" s="72">
        <v>1</v>
      </c>
      <c r="B6" s="56"/>
      <c r="C6" s="81"/>
      <c r="D6" s="32"/>
      <c r="E6" s="33"/>
      <c r="F6" s="31"/>
    </row>
    <row r="7" spans="1:6" x14ac:dyDescent="0.2">
      <c r="A7" s="73">
        <f>COUNT(A6+1)</f>
        <v>1</v>
      </c>
      <c r="B7" s="102" t="s">
        <v>12</v>
      </c>
      <c r="C7" s="15"/>
      <c r="D7" s="15"/>
      <c r="E7" s="2"/>
      <c r="F7" s="2"/>
    </row>
    <row r="8" spans="1:6" ht="38.25" x14ac:dyDescent="0.2">
      <c r="A8" s="73"/>
      <c r="B8" s="3" t="s">
        <v>51</v>
      </c>
      <c r="C8" s="15"/>
      <c r="D8" s="15"/>
      <c r="E8" s="2"/>
      <c r="F8" s="2"/>
    </row>
    <row r="9" spans="1:6" ht="14.25" x14ac:dyDescent="0.2">
      <c r="A9" s="73"/>
      <c r="B9" s="3"/>
      <c r="C9" s="91">
        <v>100</v>
      </c>
      <c r="D9" s="15" t="s">
        <v>33</v>
      </c>
      <c r="E9" s="44"/>
      <c r="F9" s="2">
        <f>C9*E9</f>
        <v>0</v>
      </c>
    </row>
    <row r="10" spans="1:6" x14ac:dyDescent="0.2">
      <c r="A10" s="73"/>
      <c r="B10" s="3"/>
      <c r="C10" s="91"/>
      <c r="D10" s="15"/>
      <c r="E10" s="34"/>
      <c r="F10" s="2"/>
    </row>
    <row r="11" spans="1:6" x14ac:dyDescent="0.2">
      <c r="A11" s="79"/>
      <c r="B11" s="57"/>
      <c r="C11" s="92"/>
      <c r="D11" s="47"/>
      <c r="E11" s="48"/>
      <c r="F11" s="46"/>
    </row>
    <row r="12" spans="1:6" x14ac:dyDescent="0.2">
      <c r="A12" s="73">
        <f>COUNT($A$7:A11)+1</f>
        <v>2</v>
      </c>
      <c r="B12" s="38" t="s">
        <v>13</v>
      </c>
      <c r="C12" s="93"/>
      <c r="D12" s="20"/>
      <c r="E12" s="34"/>
      <c r="F12" s="35"/>
    </row>
    <row r="13" spans="1:6" ht="38.25" x14ac:dyDescent="0.2">
      <c r="A13" s="77"/>
      <c r="B13" s="39" t="s">
        <v>28</v>
      </c>
      <c r="C13" s="93"/>
      <c r="D13" s="20"/>
      <c r="E13" s="34"/>
      <c r="F13" s="35"/>
    </row>
    <row r="14" spans="1:6" ht="14.25" x14ac:dyDescent="0.2">
      <c r="A14" s="77"/>
      <c r="B14" s="39"/>
      <c r="C14" s="93">
        <v>200</v>
      </c>
      <c r="D14" s="20" t="s">
        <v>39</v>
      </c>
      <c r="E14" s="44"/>
      <c r="F14" s="34">
        <f>C14*E14</f>
        <v>0</v>
      </c>
    </row>
    <row r="15" spans="1:6" x14ac:dyDescent="0.2">
      <c r="A15" s="78"/>
      <c r="B15" s="58"/>
      <c r="C15" s="94"/>
      <c r="D15" s="49"/>
      <c r="E15" s="50"/>
      <c r="F15" s="50"/>
    </row>
    <row r="16" spans="1:6" x14ac:dyDescent="0.2">
      <c r="A16" s="79"/>
      <c r="B16" s="57"/>
      <c r="C16" s="92"/>
      <c r="D16" s="47"/>
      <c r="E16" s="48"/>
      <c r="F16" s="46"/>
    </row>
    <row r="17" spans="1:6" x14ac:dyDescent="0.2">
      <c r="A17" s="73">
        <f>COUNT($A$7:A16)+1</f>
        <v>3</v>
      </c>
      <c r="B17" s="38" t="s">
        <v>52</v>
      </c>
      <c r="C17" s="93"/>
      <c r="D17" s="20"/>
      <c r="E17" s="34"/>
      <c r="F17" s="35"/>
    </row>
    <row r="18" spans="1:6" ht="63.75" x14ac:dyDescent="0.2">
      <c r="A18" s="77"/>
      <c r="B18" s="39" t="s">
        <v>64</v>
      </c>
      <c r="C18" s="93"/>
      <c r="D18" s="20"/>
      <c r="E18" s="34"/>
      <c r="F18" s="35"/>
    </row>
    <row r="19" spans="1:6" x14ac:dyDescent="0.2">
      <c r="A19" s="77"/>
      <c r="B19" s="38" t="s">
        <v>53</v>
      </c>
      <c r="C19" s="93"/>
      <c r="D19" s="20"/>
      <c r="E19" s="34"/>
      <c r="F19" s="35"/>
    </row>
    <row r="20" spans="1:6" ht="25.5" x14ac:dyDescent="0.2">
      <c r="A20" s="77"/>
      <c r="B20" s="39" t="s">
        <v>97</v>
      </c>
      <c r="C20" s="93">
        <v>200</v>
      </c>
      <c r="D20" s="36" t="s">
        <v>39</v>
      </c>
      <c r="E20" s="45"/>
      <c r="F20" s="37">
        <f>C20*E20</f>
        <v>0</v>
      </c>
    </row>
    <row r="21" spans="1:6" ht="25.5" x14ac:dyDescent="0.2">
      <c r="A21" s="77"/>
      <c r="B21" s="39" t="s">
        <v>65</v>
      </c>
      <c r="C21" s="93">
        <v>200</v>
      </c>
      <c r="D21" s="36" t="s">
        <v>39</v>
      </c>
      <c r="E21" s="45"/>
      <c r="F21" s="37">
        <f>C21*E21</f>
        <v>0</v>
      </c>
    </row>
    <row r="22" spans="1:6" x14ac:dyDescent="0.2">
      <c r="A22" s="78"/>
      <c r="B22" s="58"/>
      <c r="C22" s="94"/>
      <c r="D22" s="64"/>
      <c r="E22" s="65"/>
      <c r="F22" s="65"/>
    </row>
    <row r="23" spans="1:6" x14ac:dyDescent="0.2">
      <c r="A23" s="79"/>
      <c r="B23" s="62"/>
      <c r="C23" s="92"/>
      <c r="D23" s="47"/>
      <c r="E23" s="48"/>
      <c r="F23" s="48"/>
    </row>
    <row r="24" spans="1:6" x14ac:dyDescent="0.2">
      <c r="A24" s="73">
        <f>COUNT($A$7:A23)+1</f>
        <v>4</v>
      </c>
      <c r="B24" s="38" t="s">
        <v>15</v>
      </c>
      <c r="C24" s="93"/>
      <c r="D24" s="20"/>
      <c r="E24" s="34"/>
      <c r="F24" s="34"/>
    </row>
    <row r="25" spans="1:6" x14ac:dyDescent="0.2">
      <c r="A25" s="77"/>
      <c r="B25" s="39" t="s">
        <v>14</v>
      </c>
      <c r="C25" s="93"/>
      <c r="D25" s="20"/>
      <c r="E25" s="34"/>
      <c r="F25" s="35"/>
    </row>
    <row r="26" spans="1:6" ht="14.25" x14ac:dyDescent="0.2">
      <c r="A26" s="77"/>
      <c r="B26" s="39"/>
      <c r="C26" s="93">
        <v>80</v>
      </c>
      <c r="D26" s="20" t="s">
        <v>39</v>
      </c>
      <c r="E26" s="44"/>
      <c r="F26" s="34">
        <f>C26*E26</f>
        <v>0</v>
      </c>
    </row>
    <row r="27" spans="1:6" x14ac:dyDescent="0.2">
      <c r="A27" s="78"/>
      <c r="B27" s="58"/>
      <c r="C27" s="94"/>
      <c r="D27" s="49"/>
      <c r="E27" s="50"/>
      <c r="F27" s="50"/>
    </row>
    <row r="28" spans="1:6" x14ac:dyDescent="0.2">
      <c r="A28" s="79"/>
      <c r="B28" s="57"/>
      <c r="C28" s="92"/>
      <c r="D28" s="47"/>
      <c r="E28" s="48"/>
      <c r="F28" s="48"/>
    </row>
    <row r="29" spans="1:6" x14ac:dyDescent="0.2">
      <c r="A29" s="73">
        <f>COUNT($A$7:A28)+1</f>
        <v>5</v>
      </c>
      <c r="B29" s="38" t="s">
        <v>54</v>
      </c>
      <c r="C29" s="93"/>
      <c r="D29" s="20"/>
      <c r="E29" s="34"/>
      <c r="F29" s="35"/>
    </row>
    <row r="30" spans="1:6" ht="51" x14ac:dyDescent="0.2">
      <c r="A30" s="77"/>
      <c r="B30" s="39" t="s">
        <v>85</v>
      </c>
      <c r="C30" s="93"/>
      <c r="D30" s="20"/>
      <c r="E30" s="34"/>
      <c r="F30" s="35"/>
    </row>
    <row r="31" spans="1:6" ht="14.25" x14ac:dyDescent="0.2">
      <c r="A31" s="77"/>
      <c r="B31" s="39" t="s">
        <v>29</v>
      </c>
      <c r="C31" s="93">
        <v>127</v>
      </c>
      <c r="D31" s="20" t="s">
        <v>38</v>
      </c>
      <c r="E31" s="44"/>
      <c r="F31" s="34">
        <f>C31*E31</f>
        <v>0</v>
      </c>
    </row>
    <row r="32" spans="1:6" ht="14.25" x14ac:dyDescent="0.2">
      <c r="A32" s="77"/>
      <c r="B32" s="39" t="s">
        <v>30</v>
      </c>
      <c r="C32" s="93">
        <v>32</v>
      </c>
      <c r="D32" s="20" t="s">
        <v>38</v>
      </c>
      <c r="E32" s="44"/>
      <c r="F32" s="34">
        <f>C32*E32</f>
        <v>0</v>
      </c>
    </row>
    <row r="33" spans="1:6" x14ac:dyDescent="0.2">
      <c r="A33" s="78"/>
      <c r="B33" s="58"/>
      <c r="C33" s="94"/>
      <c r="D33" s="49"/>
      <c r="E33" s="50"/>
      <c r="F33" s="50"/>
    </row>
    <row r="34" spans="1:6" x14ac:dyDescent="0.2">
      <c r="A34" s="77"/>
      <c r="B34" s="39"/>
      <c r="C34" s="93"/>
      <c r="D34" s="20"/>
      <c r="E34" s="34"/>
      <c r="F34" s="34"/>
    </row>
    <row r="35" spans="1:6" x14ac:dyDescent="0.2">
      <c r="A35" s="73">
        <f>COUNT($A$7:A33)+1</f>
        <v>6</v>
      </c>
      <c r="B35" s="38" t="s">
        <v>18</v>
      </c>
      <c r="C35" s="93"/>
      <c r="D35" s="20"/>
      <c r="E35" s="34"/>
      <c r="F35" s="34"/>
    </row>
    <row r="36" spans="1:6" ht="51" x14ac:dyDescent="0.2">
      <c r="A36" s="77"/>
      <c r="B36" s="39" t="s">
        <v>55</v>
      </c>
      <c r="C36" s="93"/>
      <c r="D36" s="20"/>
      <c r="E36" s="34"/>
      <c r="F36" s="34"/>
    </row>
    <row r="37" spans="1:6" ht="14.25" x14ac:dyDescent="0.2">
      <c r="A37" s="77"/>
      <c r="B37" s="39"/>
      <c r="C37" s="93">
        <v>23</v>
      </c>
      <c r="D37" s="20" t="s">
        <v>38</v>
      </c>
      <c r="E37" s="44"/>
      <c r="F37" s="34">
        <f>C37*E37</f>
        <v>0</v>
      </c>
    </row>
    <row r="38" spans="1:6" x14ac:dyDescent="0.2">
      <c r="A38" s="78"/>
      <c r="B38" s="58"/>
      <c r="C38" s="94"/>
      <c r="D38" s="49"/>
      <c r="E38" s="50"/>
      <c r="F38" s="50"/>
    </row>
    <row r="39" spans="1:6" x14ac:dyDescent="0.2">
      <c r="A39" s="79"/>
      <c r="B39" s="57"/>
      <c r="C39" s="92"/>
      <c r="D39" s="47"/>
      <c r="E39" s="48"/>
      <c r="F39" s="48"/>
    </row>
    <row r="40" spans="1:6" x14ac:dyDescent="0.2">
      <c r="A40" s="73">
        <f>COUNT($A$7:A39)+1</f>
        <v>7</v>
      </c>
      <c r="B40" s="38" t="s">
        <v>56</v>
      </c>
      <c r="C40" s="93"/>
      <c r="D40" s="20"/>
      <c r="E40" s="34"/>
      <c r="F40" s="34"/>
    </row>
    <row r="41" spans="1:6" ht="63.75" x14ac:dyDescent="0.2">
      <c r="A41" s="77"/>
      <c r="B41" s="39" t="s">
        <v>82</v>
      </c>
      <c r="C41" s="93"/>
      <c r="D41" s="20"/>
      <c r="E41" s="34"/>
      <c r="F41" s="34"/>
    </row>
    <row r="42" spans="1:6" ht="14.25" x14ac:dyDescent="0.2">
      <c r="A42" s="77"/>
      <c r="B42" s="39"/>
      <c r="C42" s="93">
        <v>57</v>
      </c>
      <c r="D42" s="20" t="s">
        <v>38</v>
      </c>
      <c r="E42" s="44"/>
      <c r="F42" s="34">
        <f>C42*E42</f>
        <v>0</v>
      </c>
    </row>
    <row r="43" spans="1:6" x14ac:dyDescent="0.2">
      <c r="A43" s="78"/>
      <c r="B43" s="58"/>
      <c r="C43" s="94"/>
      <c r="D43" s="49"/>
      <c r="E43" s="50"/>
      <c r="F43" s="50"/>
    </row>
    <row r="44" spans="1:6" x14ac:dyDescent="0.2">
      <c r="A44" s="79"/>
      <c r="B44" s="57"/>
      <c r="C44" s="92"/>
      <c r="D44" s="47"/>
      <c r="E44" s="48"/>
      <c r="F44" s="48"/>
    </row>
    <row r="45" spans="1:6" x14ac:dyDescent="0.2">
      <c r="A45" s="73">
        <f>COUNT($A$7:A44)+1</f>
        <v>8</v>
      </c>
      <c r="B45" s="38" t="s">
        <v>57</v>
      </c>
      <c r="C45" s="93"/>
      <c r="D45" s="20"/>
      <c r="E45" s="34"/>
      <c r="F45" s="35"/>
    </row>
    <row r="46" spans="1:6" ht="51" x14ac:dyDescent="0.2">
      <c r="A46" s="77"/>
      <c r="B46" s="39" t="s">
        <v>83</v>
      </c>
      <c r="C46" s="93"/>
      <c r="D46" s="20"/>
      <c r="E46" s="34"/>
      <c r="F46" s="35"/>
    </row>
    <row r="47" spans="1:6" ht="14.25" x14ac:dyDescent="0.2">
      <c r="A47" s="77"/>
      <c r="B47" s="39"/>
      <c r="C47" s="93">
        <v>79</v>
      </c>
      <c r="D47" s="20" t="s">
        <v>38</v>
      </c>
      <c r="E47" s="44"/>
      <c r="F47" s="34">
        <f>C47*E47</f>
        <v>0</v>
      </c>
    </row>
    <row r="48" spans="1:6" x14ac:dyDescent="0.2">
      <c r="A48" s="78"/>
      <c r="B48" s="58"/>
      <c r="C48" s="94"/>
      <c r="D48" s="49"/>
      <c r="E48" s="50"/>
      <c r="F48" s="50"/>
    </row>
    <row r="49" spans="1:6" x14ac:dyDescent="0.2">
      <c r="A49" s="79"/>
      <c r="B49" s="62"/>
      <c r="C49" s="92"/>
      <c r="D49" s="67"/>
      <c r="E49" s="63"/>
      <c r="F49" s="63"/>
    </row>
    <row r="50" spans="1:6" x14ac:dyDescent="0.2">
      <c r="A50" s="73">
        <f>COUNT($A$7:A49)+1</f>
        <v>9</v>
      </c>
      <c r="B50" s="38" t="s">
        <v>17</v>
      </c>
      <c r="C50" s="93"/>
      <c r="D50" s="20"/>
      <c r="E50" s="34"/>
      <c r="F50" s="34"/>
    </row>
    <row r="51" spans="1:6" ht="25.5" x14ac:dyDescent="0.2">
      <c r="A51" s="77"/>
      <c r="B51" s="39" t="s">
        <v>16</v>
      </c>
      <c r="C51" s="93"/>
      <c r="D51" s="20"/>
      <c r="E51" s="34"/>
      <c r="F51" s="35"/>
    </row>
    <row r="52" spans="1:6" ht="14.25" x14ac:dyDescent="0.2">
      <c r="A52" s="77"/>
      <c r="B52" s="39"/>
      <c r="C52" s="93">
        <v>198</v>
      </c>
      <c r="D52" s="20" t="s">
        <v>38</v>
      </c>
      <c r="E52" s="44"/>
      <c r="F52" s="34">
        <f>C52*E52</f>
        <v>0</v>
      </c>
    </row>
    <row r="53" spans="1:6" x14ac:dyDescent="0.2">
      <c r="A53" s="78"/>
      <c r="B53" s="58"/>
      <c r="C53" s="94"/>
      <c r="D53" s="49"/>
      <c r="E53" s="50"/>
      <c r="F53" s="50"/>
    </row>
    <row r="54" spans="1:6" x14ac:dyDescent="0.2">
      <c r="A54" s="79"/>
      <c r="B54" s="57"/>
      <c r="C54" s="92"/>
      <c r="D54" s="47"/>
      <c r="E54" s="48"/>
      <c r="F54" s="48"/>
    </row>
    <row r="55" spans="1:6" x14ac:dyDescent="0.2">
      <c r="A55" s="73">
        <f>COUNT($A$7:A54)+1</f>
        <v>10</v>
      </c>
      <c r="B55" s="38" t="s">
        <v>19</v>
      </c>
      <c r="C55" s="93"/>
      <c r="D55" s="20"/>
      <c r="E55" s="34"/>
      <c r="F55" s="34"/>
    </row>
    <row r="56" spans="1:6" ht="25.5" x14ac:dyDescent="0.2">
      <c r="A56" s="77"/>
      <c r="B56" s="39" t="s">
        <v>32</v>
      </c>
      <c r="C56" s="93"/>
      <c r="D56" s="20"/>
      <c r="E56" s="34"/>
      <c r="F56" s="35"/>
    </row>
    <row r="57" spans="1:6" ht="14.25" x14ac:dyDescent="0.2">
      <c r="A57" s="77"/>
      <c r="B57" s="39"/>
      <c r="C57" s="93">
        <v>100</v>
      </c>
      <c r="D57" s="20" t="s">
        <v>33</v>
      </c>
      <c r="E57" s="44"/>
      <c r="F57" s="34">
        <f>C57*E57</f>
        <v>0</v>
      </c>
    </row>
    <row r="58" spans="1:6" x14ac:dyDescent="0.2">
      <c r="A58" s="78"/>
      <c r="B58" s="58"/>
      <c r="C58" s="94"/>
      <c r="D58" s="49"/>
      <c r="E58" s="50"/>
      <c r="F58" s="50"/>
    </row>
    <row r="59" spans="1:6" x14ac:dyDescent="0.2">
      <c r="A59" s="79"/>
      <c r="B59" s="57"/>
      <c r="C59" s="92"/>
      <c r="D59" s="47"/>
      <c r="E59" s="48"/>
      <c r="F59" s="48"/>
    </row>
    <row r="60" spans="1:6" x14ac:dyDescent="0.2">
      <c r="A60" s="73">
        <f>COUNT($A$7:A59)+1</f>
        <v>11</v>
      </c>
      <c r="B60" s="38" t="s">
        <v>21</v>
      </c>
      <c r="C60" s="93"/>
      <c r="D60" s="20"/>
      <c r="E60" s="34"/>
      <c r="F60" s="35"/>
    </row>
    <row r="61" spans="1:6" ht="25.5" x14ac:dyDescent="0.2">
      <c r="A61" s="77"/>
      <c r="B61" s="39" t="s">
        <v>58</v>
      </c>
      <c r="C61" s="93"/>
      <c r="D61" s="20"/>
      <c r="E61" s="34"/>
      <c r="F61" s="35"/>
    </row>
    <row r="62" spans="1:6" x14ac:dyDescent="0.2">
      <c r="A62" s="77"/>
      <c r="B62" s="39"/>
      <c r="C62" s="93">
        <v>2</v>
      </c>
      <c r="D62" s="20" t="s">
        <v>1</v>
      </c>
      <c r="E62" s="44"/>
      <c r="F62" s="34">
        <f>C62*E62</f>
        <v>0</v>
      </c>
    </row>
    <row r="63" spans="1:6" x14ac:dyDescent="0.2">
      <c r="A63" s="78"/>
      <c r="B63" s="58"/>
      <c r="C63" s="94"/>
      <c r="D63" s="49"/>
      <c r="E63" s="50"/>
      <c r="F63" s="50"/>
    </row>
    <row r="64" spans="1:6" x14ac:dyDescent="0.2">
      <c r="A64" s="79"/>
      <c r="B64" s="57"/>
      <c r="C64" s="92"/>
      <c r="D64" s="47"/>
      <c r="E64" s="48"/>
      <c r="F64" s="48"/>
    </row>
    <row r="65" spans="1:6" x14ac:dyDescent="0.2">
      <c r="A65" s="73">
        <f>COUNT($A$7:A64)+1</f>
        <v>12</v>
      </c>
      <c r="B65" s="38" t="s">
        <v>23</v>
      </c>
      <c r="C65" s="93"/>
      <c r="D65" s="20"/>
      <c r="E65" s="34"/>
      <c r="F65" s="34"/>
    </row>
    <row r="66" spans="1:6" x14ac:dyDescent="0.2">
      <c r="A66" s="77"/>
      <c r="B66" s="39" t="s">
        <v>22</v>
      </c>
      <c r="C66" s="93"/>
      <c r="D66" s="20"/>
      <c r="E66" s="34"/>
      <c r="F66" s="35"/>
    </row>
    <row r="67" spans="1:6" x14ac:dyDescent="0.2">
      <c r="A67" s="77"/>
      <c r="B67" s="39"/>
      <c r="C67" s="93">
        <v>2</v>
      </c>
      <c r="D67" s="20" t="s">
        <v>1</v>
      </c>
      <c r="E67" s="44"/>
      <c r="F67" s="34">
        <f>C67*E67</f>
        <v>0</v>
      </c>
    </row>
    <row r="68" spans="1:6" x14ac:dyDescent="0.2">
      <c r="A68" s="78"/>
      <c r="B68" s="58"/>
      <c r="C68" s="94"/>
      <c r="D68" s="49"/>
      <c r="E68" s="50"/>
      <c r="F68" s="50"/>
    </row>
    <row r="69" spans="1:6" x14ac:dyDescent="0.2">
      <c r="A69" s="77"/>
      <c r="B69" s="39"/>
      <c r="C69" s="93"/>
      <c r="D69" s="20"/>
      <c r="E69" s="34"/>
      <c r="F69" s="35"/>
    </row>
    <row r="70" spans="1:6" x14ac:dyDescent="0.2">
      <c r="A70" s="73">
        <f>COUNT($A$7:A68)+1</f>
        <v>13</v>
      </c>
      <c r="B70" s="38" t="s">
        <v>20</v>
      </c>
      <c r="C70" s="93"/>
      <c r="D70" s="20"/>
      <c r="E70" s="34"/>
      <c r="F70" s="35"/>
    </row>
    <row r="71" spans="1:6" ht="38.25" x14ac:dyDescent="0.2">
      <c r="A71" s="77"/>
      <c r="B71" s="39" t="s">
        <v>66</v>
      </c>
      <c r="C71" s="93"/>
      <c r="D71" s="20"/>
      <c r="E71" s="34"/>
      <c r="F71" s="35"/>
    </row>
    <row r="72" spans="1:6" x14ac:dyDescent="0.2">
      <c r="A72" s="77"/>
      <c r="B72" s="39"/>
      <c r="C72" s="93">
        <v>1</v>
      </c>
      <c r="D72" s="20" t="s">
        <v>1</v>
      </c>
      <c r="E72" s="44"/>
      <c r="F72" s="34">
        <f>C72*E72</f>
        <v>0</v>
      </c>
    </row>
    <row r="73" spans="1:6" x14ac:dyDescent="0.2">
      <c r="A73" s="78"/>
      <c r="B73" s="58"/>
      <c r="C73" s="94"/>
      <c r="D73" s="49"/>
      <c r="E73" s="50"/>
      <c r="F73" s="50"/>
    </row>
    <row r="74" spans="1:6" x14ac:dyDescent="0.2">
      <c r="A74" s="79"/>
      <c r="B74" s="62"/>
      <c r="C74" s="81"/>
      <c r="D74" s="32"/>
      <c r="E74" s="33"/>
      <c r="F74" s="31"/>
    </row>
    <row r="75" spans="1:6" x14ac:dyDescent="0.2">
      <c r="A75" s="73">
        <f>COUNT($A$7:A74)+1</f>
        <v>14</v>
      </c>
      <c r="B75" s="38" t="s">
        <v>24</v>
      </c>
      <c r="C75" s="20"/>
      <c r="D75" s="20"/>
      <c r="E75" s="52"/>
      <c r="F75" s="35"/>
    </row>
    <row r="76" spans="1:6" ht="76.5" x14ac:dyDescent="0.2">
      <c r="A76" s="75"/>
      <c r="B76" s="39" t="s">
        <v>62</v>
      </c>
      <c r="C76" s="20"/>
      <c r="D76" s="20"/>
      <c r="E76" s="34"/>
      <c r="F76" s="35"/>
    </row>
    <row r="77" spans="1:6" x14ac:dyDescent="0.2">
      <c r="A77" s="73"/>
      <c r="B77" s="68"/>
      <c r="C77" s="95"/>
      <c r="D77" s="53">
        <v>0.02</v>
      </c>
      <c r="E77" s="35"/>
      <c r="F77" s="34">
        <f>SUM(F7:F76)*D77</f>
        <v>0</v>
      </c>
    </row>
    <row r="78" spans="1:6" x14ac:dyDescent="0.2">
      <c r="A78" s="74"/>
      <c r="B78" s="69"/>
      <c r="C78" s="96"/>
      <c r="D78" s="70"/>
      <c r="E78" s="54"/>
      <c r="F78" s="50"/>
    </row>
    <row r="79" spans="1:6" x14ac:dyDescent="0.2">
      <c r="A79" s="76"/>
      <c r="B79" s="57"/>
      <c r="C79" s="47"/>
      <c r="D79" s="47"/>
      <c r="E79" s="71"/>
      <c r="F79" s="48"/>
    </row>
    <row r="80" spans="1:6" x14ac:dyDescent="0.2">
      <c r="A80" s="73">
        <f>COUNT($A$7:A79)+1</f>
        <v>15</v>
      </c>
      <c r="B80" s="38" t="s">
        <v>26</v>
      </c>
      <c r="C80" s="20"/>
      <c r="D80" s="20"/>
      <c r="E80" s="52"/>
      <c r="F80" s="34"/>
    </row>
    <row r="81" spans="1:6" ht="38.25" x14ac:dyDescent="0.2">
      <c r="A81" s="75"/>
      <c r="B81" s="39" t="s">
        <v>25</v>
      </c>
      <c r="C81" s="20"/>
      <c r="D81" s="20"/>
      <c r="E81" s="35"/>
      <c r="F81" s="34"/>
    </row>
    <row r="82" spans="1:6" x14ac:dyDescent="0.2">
      <c r="A82" s="75"/>
      <c r="B82" s="39"/>
      <c r="C82" s="95"/>
      <c r="D82" s="53">
        <v>0.05</v>
      </c>
      <c r="E82" s="35"/>
      <c r="F82" s="34">
        <f>SUM(F7:F75)*D82</f>
        <v>0</v>
      </c>
    </row>
    <row r="83" spans="1:6" x14ac:dyDescent="0.2">
      <c r="A83" s="80"/>
      <c r="B83" s="58"/>
      <c r="C83" s="49"/>
      <c r="D83" s="49"/>
      <c r="E83" s="54"/>
      <c r="F83" s="54"/>
    </row>
    <row r="84" spans="1:6" x14ac:dyDescent="0.2">
      <c r="A84" s="75"/>
      <c r="B84" s="39"/>
      <c r="C84" s="20"/>
      <c r="D84" s="20"/>
      <c r="E84" s="35"/>
      <c r="F84" s="35"/>
    </row>
    <row r="85" spans="1:6" x14ac:dyDescent="0.2">
      <c r="A85" s="73">
        <f>COUNT($A$7:A83)+1</f>
        <v>16</v>
      </c>
      <c r="B85" s="38" t="s">
        <v>63</v>
      </c>
      <c r="C85" s="20"/>
      <c r="D85" s="20"/>
      <c r="E85" s="35"/>
      <c r="F85" s="35"/>
    </row>
    <row r="86" spans="1:6" ht="38.25" x14ac:dyDescent="0.2">
      <c r="A86" s="75"/>
      <c r="B86" s="39" t="s">
        <v>27</v>
      </c>
      <c r="C86" s="95"/>
      <c r="D86" s="53">
        <v>0.1</v>
      </c>
      <c r="E86" s="35"/>
      <c r="F86" s="34">
        <f>SUM(F7:F75)*D86</f>
        <v>0</v>
      </c>
    </row>
    <row r="87" spans="1:6" x14ac:dyDescent="0.2">
      <c r="A87" s="80"/>
      <c r="B87" s="59"/>
      <c r="C87" s="20"/>
      <c r="D87" s="20"/>
      <c r="E87" s="52"/>
      <c r="F87" s="35"/>
    </row>
    <row r="88" spans="1:6" x14ac:dyDescent="0.2">
      <c r="A88" s="40"/>
      <c r="B88" s="60" t="s">
        <v>2</v>
      </c>
      <c r="C88" s="41"/>
      <c r="D88" s="41"/>
      <c r="E88" s="42" t="s">
        <v>37</v>
      </c>
      <c r="F88" s="42">
        <f>SUM(F9:F87)</f>
        <v>0</v>
      </c>
    </row>
  </sheetData>
  <sheetProtection algorithmName="SHA-512" hashValue="Fcw/1SSGfujpDtytbJMOGrsB/qRC0qoSk4ltmHxaUEP91v9hf5V55Hj66Ilj/QgOp+z4OYiblQjTDUH39GiS6A==" saltValue="fooWf0v7NQIym8F3oDFGYQ==" spinCount="100000" sheet="1" objects="1" scenarios="1"/>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rowBreaks count="1" manualBreakCount="1">
    <brk id="7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zoomScaleSheetLayoutView="100" workbookViewId="0">
      <selection activeCell="E9" sqref="E9"/>
    </sheetView>
  </sheetViews>
  <sheetFormatPr defaultColWidth="9.140625" defaultRowHeight="12.75" x14ac:dyDescent="0.2"/>
  <cols>
    <col min="1" max="1" width="6.7109375" style="25" customWidth="1"/>
    <col min="2" max="2" width="37.7109375" style="43" customWidth="1"/>
    <col min="3" max="3" width="6.7109375" style="97" customWidth="1"/>
    <col min="4" max="4" width="6.7109375" style="29" customWidth="1"/>
    <col min="5" max="5" width="14.7109375" style="27" customWidth="1"/>
    <col min="6" max="6" width="14.7109375" style="28" customWidth="1"/>
    <col min="7" max="16384" width="9.140625" style="29"/>
  </cols>
  <sheetData>
    <row r="1" spans="1:6" x14ac:dyDescent="0.2">
      <c r="A1" s="24" t="s">
        <v>48</v>
      </c>
      <c r="B1" s="6" t="s">
        <v>8</v>
      </c>
      <c r="C1" s="90"/>
      <c r="D1" s="26"/>
    </row>
    <row r="2" spans="1:6" x14ac:dyDescent="0.2">
      <c r="A2" s="24" t="s">
        <v>49</v>
      </c>
      <c r="B2" s="6" t="s">
        <v>9</v>
      </c>
      <c r="C2" s="90"/>
      <c r="D2" s="26"/>
    </row>
    <row r="3" spans="1:6" x14ac:dyDescent="0.2">
      <c r="A3" s="24" t="s">
        <v>95</v>
      </c>
      <c r="B3" s="6" t="s">
        <v>131</v>
      </c>
      <c r="C3" s="90"/>
      <c r="D3" s="26"/>
    </row>
    <row r="4" spans="1:6" x14ac:dyDescent="0.2">
      <c r="A4" s="24"/>
      <c r="B4" s="6"/>
      <c r="C4" s="90"/>
      <c r="D4" s="26"/>
    </row>
    <row r="5" spans="1:6" ht="76.5" x14ac:dyDescent="0.2">
      <c r="A5" s="82" t="s">
        <v>0</v>
      </c>
      <c r="B5" s="86" t="s">
        <v>31</v>
      </c>
      <c r="C5" s="84" t="s">
        <v>10</v>
      </c>
      <c r="D5" s="84" t="s">
        <v>11</v>
      </c>
      <c r="E5" s="85" t="s">
        <v>34</v>
      </c>
      <c r="F5" s="85" t="s">
        <v>35</v>
      </c>
    </row>
    <row r="6" spans="1:6" x14ac:dyDescent="0.2">
      <c r="A6" s="72">
        <v>1</v>
      </c>
      <c r="B6" s="30"/>
      <c r="C6" s="81"/>
      <c r="D6" s="32"/>
      <c r="E6" s="33"/>
      <c r="F6" s="31"/>
    </row>
    <row r="7" spans="1:6" s="7" customFormat="1" ht="25.5" x14ac:dyDescent="0.2">
      <c r="A7" s="73">
        <v>1</v>
      </c>
      <c r="B7" s="38" t="s">
        <v>132</v>
      </c>
      <c r="C7" s="93"/>
      <c r="D7" s="20"/>
      <c r="E7" s="34"/>
      <c r="F7" s="34"/>
    </row>
    <row r="8" spans="1:6" s="7" customFormat="1" ht="216.75" x14ac:dyDescent="0.2">
      <c r="A8" s="77"/>
      <c r="B8" s="39" t="s">
        <v>133</v>
      </c>
      <c r="C8" s="73"/>
      <c r="D8" s="20"/>
      <c r="E8" s="34"/>
      <c r="F8" s="34"/>
    </row>
    <row r="9" spans="1:6" s="7" customFormat="1" x14ac:dyDescent="0.2">
      <c r="A9" s="77"/>
      <c r="B9" s="39" t="s">
        <v>134</v>
      </c>
      <c r="C9" s="91">
        <v>2</v>
      </c>
      <c r="D9" s="20" t="s">
        <v>1</v>
      </c>
      <c r="E9" s="44"/>
      <c r="F9" s="34">
        <f>C9*E9</f>
        <v>0</v>
      </c>
    </row>
    <row r="10" spans="1:6" s="7" customFormat="1" x14ac:dyDescent="0.2">
      <c r="A10" s="78"/>
      <c r="B10" s="58"/>
      <c r="C10" s="94"/>
      <c r="D10" s="49"/>
      <c r="E10" s="50"/>
      <c r="F10" s="50"/>
    </row>
    <row r="11" spans="1:6" s="7" customFormat="1" x14ac:dyDescent="0.2">
      <c r="A11" s="77"/>
      <c r="B11" s="39"/>
      <c r="C11" s="91"/>
      <c r="D11" s="20"/>
      <c r="E11" s="34"/>
      <c r="F11" s="34"/>
    </row>
    <row r="12" spans="1:6" s="7" customFormat="1" x14ac:dyDescent="0.2">
      <c r="A12" s="78"/>
      <c r="B12" s="58"/>
      <c r="C12" s="94"/>
      <c r="D12" s="49"/>
      <c r="E12" s="50"/>
      <c r="F12" s="50"/>
    </row>
    <row r="13" spans="1:6" s="7" customFormat="1" x14ac:dyDescent="0.2">
      <c r="A13" s="40"/>
      <c r="B13" s="60" t="s">
        <v>2</v>
      </c>
      <c r="C13" s="41"/>
      <c r="D13" s="41"/>
      <c r="E13" s="42" t="s">
        <v>37</v>
      </c>
      <c r="F13" s="42">
        <f>SUM(F6:F11)</f>
        <v>0</v>
      </c>
    </row>
  </sheetData>
  <sheetProtection algorithmName="SHA-512" hashValue="py+CkO0pW8+vxFAYabbbNx6TrmcFJThGClHJzE25MnSnsT+WNqDxyuAelNqfGTmTL+YUhmG1VKbhwAEqD+V6cw==" saltValue="w0AudV1lt6fG/8EF343eng==" spinCount="100000" sheet="1" objects="1" scenarios="1"/>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4"/>
  <sheetViews>
    <sheetView showGridLines="0" zoomScaleNormal="100" zoomScaleSheetLayoutView="100" workbookViewId="0">
      <selection activeCell="E9" sqref="E9"/>
    </sheetView>
  </sheetViews>
  <sheetFormatPr defaultColWidth="9.140625" defaultRowHeight="12.75" x14ac:dyDescent="0.2"/>
  <cols>
    <col min="1" max="1" width="6.7109375" style="25" customWidth="1"/>
    <col min="2" max="2" width="37.7109375" style="43" customWidth="1"/>
    <col min="3" max="3" width="6.7109375" style="28" customWidth="1"/>
    <col min="4" max="4" width="6.7109375" style="29" customWidth="1"/>
    <col min="5" max="5" width="14.7109375" style="27" customWidth="1"/>
    <col min="6" max="6" width="14.7109375" style="28" customWidth="1"/>
    <col min="7" max="16384" width="9.140625" style="29"/>
  </cols>
  <sheetData>
    <row r="1" spans="1:6" x14ac:dyDescent="0.2">
      <c r="A1" s="24" t="s">
        <v>48</v>
      </c>
      <c r="B1" s="6" t="s">
        <v>8</v>
      </c>
      <c r="C1" s="25"/>
      <c r="D1" s="26"/>
    </row>
    <row r="2" spans="1:6" x14ac:dyDescent="0.2">
      <c r="A2" s="24" t="s">
        <v>49</v>
      </c>
      <c r="B2" s="6" t="s">
        <v>9</v>
      </c>
      <c r="C2" s="25"/>
      <c r="D2" s="26"/>
    </row>
    <row r="3" spans="1:6" x14ac:dyDescent="0.2">
      <c r="A3" s="24" t="s">
        <v>118</v>
      </c>
      <c r="B3" s="6" t="s">
        <v>135</v>
      </c>
      <c r="C3" s="25"/>
      <c r="D3" s="26"/>
    </row>
    <row r="4" spans="1:6" x14ac:dyDescent="0.2">
      <c r="A4" s="24"/>
      <c r="B4" s="6"/>
      <c r="C4" s="25" t="s">
        <v>1</v>
      </c>
      <c r="D4" s="26">
        <v>2</v>
      </c>
    </row>
    <row r="5" spans="1:6" ht="83.25" customHeight="1" x14ac:dyDescent="0.2">
      <c r="A5" s="82" t="s">
        <v>0</v>
      </c>
      <c r="B5" s="83" t="s">
        <v>31</v>
      </c>
      <c r="C5" s="84" t="s">
        <v>10</v>
      </c>
      <c r="D5" s="84" t="s">
        <v>11</v>
      </c>
      <c r="E5" s="85" t="s">
        <v>34</v>
      </c>
      <c r="F5" s="85" t="s">
        <v>35</v>
      </c>
    </row>
    <row r="6" spans="1:6" x14ac:dyDescent="0.2">
      <c r="A6" s="79"/>
      <c r="B6" s="57"/>
      <c r="C6" s="104"/>
      <c r="D6" s="47"/>
      <c r="E6" s="48"/>
      <c r="F6" s="48"/>
    </row>
    <row r="7" spans="1:6" ht="25.5" x14ac:dyDescent="0.2">
      <c r="A7" s="73">
        <v>1</v>
      </c>
      <c r="B7" s="38" t="s">
        <v>132</v>
      </c>
      <c r="C7" s="105"/>
      <c r="D7" s="20"/>
      <c r="E7" s="34"/>
      <c r="F7" s="34"/>
    </row>
    <row r="8" spans="1:6" ht="216.75" x14ac:dyDescent="0.2">
      <c r="A8" s="77"/>
      <c r="B8" s="39" t="s">
        <v>133</v>
      </c>
      <c r="C8" s="105"/>
      <c r="D8" s="20"/>
      <c r="E8" s="34"/>
      <c r="F8" s="34"/>
    </row>
    <row r="9" spans="1:6" ht="14.25" x14ac:dyDescent="0.2">
      <c r="A9" s="77"/>
      <c r="B9" s="39"/>
      <c r="C9" s="105">
        <v>2</v>
      </c>
      <c r="D9" s="20" t="s">
        <v>33</v>
      </c>
      <c r="E9" s="44"/>
      <c r="F9" s="34">
        <f>C9*E9</f>
        <v>0</v>
      </c>
    </row>
    <row r="10" spans="1:6" x14ac:dyDescent="0.2">
      <c r="A10" s="77"/>
      <c r="B10" s="39"/>
      <c r="C10" s="105"/>
      <c r="D10" s="20"/>
      <c r="E10" s="34"/>
      <c r="F10" s="34"/>
    </row>
    <row r="11" spans="1:6" x14ac:dyDescent="0.2">
      <c r="A11" s="103"/>
      <c r="B11" s="57"/>
      <c r="C11" s="104"/>
      <c r="D11" s="47"/>
      <c r="E11" s="48"/>
      <c r="F11" s="46"/>
    </row>
    <row r="12" spans="1:6" ht="25.5" x14ac:dyDescent="0.2">
      <c r="A12" s="73">
        <v>2</v>
      </c>
      <c r="B12" s="38" t="s">
        <v>109</v>
      </c>
      <c r="C12" s="105"/>
      <c r="D12" s="20"/>
      <c r="E12" s="34"/>
      <c r="F12" s="34"/>
    </row>
    <row r="13" spans="1:6" ht="63.75" x14ac:dyDescent="0.2">
      <c r="A13" s="73"/>
      <c r="B13" s="39" t="s">
        <v>110</v>
      </c>
      <c r="C13" s="105"/>
      <c r="D13" s="20"/>
      <c r="E13" s="34"/>
      <c r="F13" s="35"/>
    </row>
    <row r="14" spans="1:6" ht="14.25" x14ac:dyDescent="0.2">
      <c r="A14" s="73"/>
      <c r="B14" s="39"/>
      <c r="C14" s="105">
        <v>11</v>
      </c>
      <c r="D14" s="20" t="s">
        <v>39</v>
      </c>
      <c r="E14" s="44"/>
      <c r="F14" s="34">
        <f>C14*E14</f>
        <v>0</v>
      </c>
    </row>
    <row r="15" spans="1:6" x14ac:dyDescent="0.2">
      <c r="A15" s="73"/>
      <c r="B15" s="39"/>
      <c r="C15" s="105"/>
      <c r="D15" s="20"/>
      <c r="E15" s="34"/>
      <c r="F15" s="34"/>
    </row>
    <row r="16" spans="1:6" x14ac:dyDescent="0.2">
      <c r="A16" s="103"/>
      <c r="B16" s="57"/>
      <c r="C16" s="104"/>
      <c r="D16" s="47"/>
      <c r="E16" s="48"/>
      <c r="F16" s="48"/>
    </row>
    <row r="17" spans="1:6" x14ac:dyDescent="0.2">
      <c r="A17" s="73">
        <v>3</v>
      </c>
      <c r="B17" s="108" t="s">
        <v>111</v>
      </c>
      <c r="C17" s="105"/>
      <c r="D17" s="20"/>
      <c r="E17" s="34"/>
      <c r="F17" s="34"/>
    </row>
    <row r="18" spans="1:6" ht="89.25" x14ac:dyDescent="0.2">
      <c r="A18" s="73"/>
      <c r="B18" s="39" t="s">
        <v>112</v>
      </c>
      <c r="C18" s="105"/>
      <c r="D18" s="20"/>
      <c r="E18" s="34"/>
      <c r="F18" s="34"/>
    </row>
    <row r="19" spans="1:6" ht="14.25" x14ac:dyDescent="0.2">
      <c r="A19" s="73"/>
      <c r="B19" s="39"/>
      <c r="C19" s="105">
        <v>7</v>
      </c>
      <c r="D19" s="20" t="s">
        <v>39</v>
      </c>
      <c r="E19" s="44"/>
      <c r="F19" s="34">
        <f>C19*E19</f>
        <v>0</v>
      </c>
    </row>
    <row r="20" spans="1:6" x14ac:dyDescent="0.2">
      <c r="A20" s="74"/>
      <c r="B20" s="58"/>
      <c r="C20" s="107"/>
      <c r="D20" s="49"/>
      <c r="E20" s="50"/>
      <c r="F20" s="50"/>
    </row>
    <row r="21" spans="1:6" x14ac:dyDescent="0.2">
      <c r="A21" s="79"/>
      <c r="B21" s="57"/>
      <c r="C21" s="104"/>
      <c r="D21" s="47"/>
      <c r="E21" s="48"/>
      <c r="F21" s="46"/>
    </row>
    <row r="22" spans="1:6" x14ac:dyDescent="0.2">
      <c r="A22" s="73">
        <v>4</v>
      </c>
      <c r="B22" s="38" t="s">
        <v>116</v>
      </c>
      <c r="C22" s="105"/>
      <c r="D22" s="20"/>
      <c r="E22" s="34"/>
      <c r="F22" s="34"/>
    </row>
    <row r="23" spans="1:6" ht="63.75" x14ac:dyDescent="0.2">
      <c r="A23" s="77"/>
      <c r="B23" s="39" t="s">
        <v>117</v>
      </c>
      <c r="C23" s="105"/>
      <c r="D23" s="20"/>
      <c r="E23" s="34"/>
      <c r="F23" s="35"/>
    </row>
    <row r="24" spans="1:6" ht="14.25" x14ac:dyDescent="0.2">
      <c r="A24" s="77"/>
      <c r="B24" s="39"/>
      <c r="C24" s="105">
        <v>1</v>
      </c>
      <c r="D24" s="20" t="s">
        <v>33</v>
      </c>
      <c r="E24" s="44"/>
      <c r="F24" s="34">
        <f>C24*E24</f>
        <v>0</v>
      </c>
    </row>
    <row r="25" spans="1:6" x14ac:dyDescent="0.2">
      <c r="A25" s="78"/>
      <c r="B25" s="58"/>
      <c r="C25" s="107"/>
      <c r="D25" s="49"/>
      <c r="E25" s="50"/>
      <c r="F25" s="50"/>
    </row>
    <row r="26" spans="1:6" x14ac:dyDescent="0.2">
      <c r="A26" s="77"/>
      <c r="B26" s="39"/>
      <c r="C26" s="105"/>
      <c r="D26" s="20"/>
      <c r="E26" s="34"/>
      <c r="F26" s="34"/>
    </row>
    <row r="27" spans="1:6" x14ac:dyDescent="0.2">
      <c r="A27" s="73">
        <v>5</v>
      </c>
      <c r="B27" s="38" t="s">
        <v>136</v>
      </c>
      <c r="C27" s="105"/>
      <c r="D27" s="20"/>
      <c r="E27" s="34"/>
      <c r="F27" s="34"/>
    </row>
    <row r="28" spans="1:6" ht="140.25" x14ac:dyDescent="0.2">
      <c r="A28" s="77"/>
      <c r="B28" s="39" t="s">
        <v>137</v>
      </c>
      <c r="C28" s="105"/>
      <c r="D28" s="20"/>
      <c r="E28" s="34"/>
      <c r="F28" s="34"/>
    </row>
    <row r="29" spans="1:6" ht="14.25" x14ac:dyDescent="0.2">
      <c r="A29" s="77"/>
      <c r="B29" s="39"/>
      <c r="C29" s="105">
        <v>36</v>
      </c>
      <c r="D29" s="20" t="s">
        <v>33</v>
      </c>
      <c r="E29" s="44"/>
      <c r="F29" s="34">
        <f>C29*E29</f>
        <v>0</v>
      </c>
    </row>
    <row r="30" spans="1:6" x14ac:dyDescent="0.2">
      <c r="A30" s="77"/>
      <c r="B30" s="39"/>
      <c r="C30" s="105"/>
      <c r="D30" s="20"/>
      <c r="E30" s="34"/>
      <c r="F30" s="34"/>
    </row>
    <row r="31" spans="1:6" x14ac:dyDescent="0.2">
      <c r="A31" s="79"/>
      <c r="B31" s="57"/>
      <c r="C31" s="104"/>
      <c r="D31" s="47"/>
      <c r="E31" s="48"/>
      <c r="F31" s="46"/>
    </row>
    <row r="32" spans="1:6" x14ac:dyDescent="0.2">
      <c r="A32" s="73">
        <v>6</v>
      </c>
      <c r="B32" s="38" t="s">
        <v>59</v>
      </c>
      <c r="C32" s="105"/>
      <c r="D32" s="20"/>
      <c r="E32" s="34"/>
      <c r="F32" s="35"/>
    </row>
    <row r="33" spans="1:6" ht="51" x14ac:dyDescent="0.2">
      <c r="A33" s="77"/>
      <c r="B33" s="39" t="s">
        <v>60</v>
      </c>
      <c r="C33" s="105"/>
      <c r="D33" s="20"/>
      <c r="E33" s="34"/>
      <c r="F33" s="35"/>
    </row>
    <row r="34" spans="1:6" ht="25.5" x14ac:dyDescent="0.2">
      <c r="A34" s="77"/>
      <c r="B34" s="39" t="s">
        <v>61</v>
      </c>
      <c r="C34" s="105">
        <v>2</v>
      </c>
      <c r="D34" s="20" t="s">
        <v>1</v>
      </c>
      <c r="E34" s="44"/>
      <c r="F34" s="34">
        <f t="shared" ref="F34" si="0">C34*E34</f>
        <v>0</v>
      </c>
    </row>
    <row r="35" spans="1:6" x14ac:dyDescent="0.2">
      <c r="A35" s="78"/>
      <c r="B35" s="58"/>
      <c r="C35" s="107"/>
      <c r="D35" s="49"/>
      <c r="E35" s="50"/>
      <c r="F35" s="50"/>
    </row>
    <row r="36" spans="1:6" x14ac:dyDescent="0.2">
      <c r="A36" s="40"/>
      <c r="B36" s="60" t="s">
        <v>2</v>
      </c>
      <c r="C36" s="136"/>
      <c r="D36" s="41"/>
      <c r="E36" s="42" t="s">
        <v>37</v>
      </c>
      <c r="F36" s="42">
        <f>SUM(F9:F35)</f>
        <v>0</v>
      </c>
    </row>
    <row r="37" spans="1:6" x14ac:dyDescent="0.2">
      <c r="A37" s="118"/>
      <c r="B37" s="119"/>
      <c r="C37" s="137"/>
      <c r="D37" s="120"/>
      <c r="E37" s="121"/>
      <c r="F37" s="121"/>
    </row>
    <row r="38" spans="1:6" x14ac:dyDescent="0.2">
      <c r="B38" s="61"/>
    </row>
    <row r="39" spans="1:6" x14ac:dyDescent="0.2">
      <c r="B39" s="61"/>
    </row>
    <row r="40" spans="1:6" x14ac:dyDescent="0.2">
      <c r="B40" s="61"/>
    </row>
    <row r="41" spans="1:6" x14ac:dyDescent="0.2">
      <c r="B41" s="61"/>
    </row>
    <row r="42" spans="1:6" x14ac:dyDescent="0.2">
      <c r="B42" s="61"/>
    </row>
    <row r="43" spans="1:6" x14ac:dyDescent="0.2">
      <c r="B43" s="61"/>
    </row>
    <row r="44" spans="1:6" x14ac:dyDescent="0.2">
      <c r="B44" s="61"/>
    </row>
    <row r="45" spans="1:6" x14ac:dyDescent="0.2">
      <c r="B45" s="61"/>
    </row>
    <row r="46" spans="1:6" x14ac:dyDescent="0.2">
      <c r="B46" s="61"/>
    </row>
    <row r="47" spans="1:6" x14ac:dyDescent="0.2">
      <c r="B47" s="61"/>
    </row>
    <row r="48" spans="1:6" s="28" customFormat="1" x14ac:dyDescent="0.2">
      <c r="A48" s="25"/>
      <c r="B48" s="61"/>
      <c r="D48" s="29"/>
      <c r="E48" s="27"/>
    </row>
    <row r="49" spans="1:5" s="28" customFormat="1" x14ac:dyDescent="0.2">
      <c r="A49" s="25"/>
      <c r="B49" s="61"/>
      <c r="D49" s="29"/>
      <c r="E49" s="27"/>
    </row>
    <row r="50" spans="1:5" s="28" customFormat="1" x14ac:dyDescent="0.2">
      <c r="A50" s="25"/>
      <c r="B50" s="61"/>
      <c r="D50" s="29"/>
      <c r="E50" s="27"/>
    </row>
    <row r="51" spans="1:5" s="28" customFormat="1" x14ac:dyDescent="0.2">
      <c r="A51" s="25"/>
      <c r="B51" s="61"/>
      <c r="D51" s="29"/>
      <c r="E51" s="27"/>
    </row>
    <row r="52" spans="1:5" s="28" customFormat="1" x14ac:dyDescent="0.2">
      <c r="A52" s="25"/>
      <c r="B52" s="61"/>
      <c r="D52" s="29"/>
      <c r="E52" s="27"/>
    </row>
    <row r="53" spans="1:5" s="28" customFormat="1" x14ac:dyDescent="0.2">
      <c r="A53" s="25"/>
      <c r="B53" s="61"/>
      <c r="D53" s="29"/>
      <c r="E53" s="27"/>
    </row>
    <row r="54" spans="1:5" s="28" customFormat="1" x14ac:dyDescent="0.2">
      <c r="A54" s="25"/>
      <c r="B54" s="61"/>
      <c r="D54" s="29"/>
      <c r="E54" s="27"/>
    </row>
    <row r="55" spans="1:5" s="28" customFormat="1" x14ac:dyDescent="0.2">
      <c r="A55" s="25"/>
      <c r="B55" s="61"/>
      <c r="D55" s="29"/>
      <c r="E55" s="27"/>
    </row>
    <row r="56" spans="1:5" s="28" customFormat="1" x14ac:dyDescent="0.2">
      <c r="A56" s="25"/>
      <c r="B56" s="61"/>
      <c r="D56" s="29"/>
      <c r="E56" s="27"/>
    </row>
    <row r="57" spans="1:5" s="28" customFormat="1" x14ac:dyDescent="0.2">
      <c r="A57" s="25"/>
      <c r="B57" s="61"/>
      <c r="D57" s="29"/>
      <c r="E57" s="27"/>
    </row>
    <row r="58" spans="1:5" s="28" customFormat="1" x14ac:dyDescent="0.2">
      <c r="A58" s="25"/>
      <c r="B58" s="61"/>
      <c r="D58" s="29"/>
      <c r="E58" s="27"/>
    </row>
    <row r="59" spans="1:5" s="28" customFormat="1" x14ac:dyDescent="0.2">
      <c r="A59" s="25"/>
      <c r="B59" s="61"/>
      <c r="D59" s="29"/>
      <c r="E59" s="27"/>
    </row>
    <row r="60" spans="1:5" s="28" customFormat="1" x14ac:dyDescent="0.2">
      <c r="A60" s="25"/>
      <c r="B60" s="61"/>
      <c r="D60" s="29"/>
      <c r="E60" s="27"/>
    </row>
    <row r="61" spans="1:5" s="28" customFormat="1" x14ac:dyDescent="0.2">
      <c r="A61" s="25"/>
      <c r="B61" s="61"/>
      <c r="D61" s="29"/>
      <c r="E61" s="27"/>
    </row>
    <row r="62" spans="1:5" s="28" customFormat="1" x14ac:dyDescent="0.2">
      <c r="A62" s="25"/>
      <c r="B62" s="61"/>
      <c r="D62" s="29"/>
      <c r="E62" s="27"/>
    </row>
    <row r="63" spans="1:5" s="28" customFormat="1" x14ac:dyDescent="0.2">
      <c r="A63" s="25"/>
      <c r="B63" s="61"/>
      <c r="D63" s="29"/>
      <c r="E63" s="27"/>
    </row>
    <row r="64" spans="1:5" s="28" customFormat="1" x14ac:dyDescent="0.2">
      <c r="A64" s="25"/>
      <c r="B64" s="61"/>
      <c r="D64" s="29"/>
      <c r="E64" s="27"/>
    </row>
    <row r="65" spans="1:5" s="28" customFormat="1" x14ac:dyDescent="0.2">
      <c r="A65" s="25"/>
      <c r="B65" s="61"/>
      <c r="D65" s="29"/>
      <c r="E65" s="27"/>
    </row>
    <row r="66" spans="1:5" s="28" customFormat="1" x14ac:dyDescent="0.2">
      <c r="A66" s="25"/>
      <c r="B66" s="61"/>
      <c r="D66" s="29"/>
      <c r="E66" s="27"/>
    </row>
    <row r="67" spans="1:5" s="28" customFormat="1" x14ac:dyDescent="0.2">
      <c r="A67" s="25"/>
      <c r="B67" s="61"/>
      <c r="D67" s="29"/>
      <c r="E67" s="27"/>
    </row>
    <row r="68" spans="1:5" s="28" customFormat="1" x14ac:dyDescent="0.2">
      <c r="A68" s="25"/>
      <c r="B68" s="61"/>
      <c r="D68" s="29"/>
      <c r="E68" s="27"/>
    </row>
    <row r="69" spans="1:5" s="28" customFormat="1" x14ac:dyDescent="0.2">
      <c r="A69" s="25"/>
      <c r="B69" s="61"/>
      <c r="D69" s="29"/>
      <c r="E69" s="27"/>
    </row>
    <row r="70" spans="1:5" s="28" customFormat="1" x14ac:dyDescent="0.2">
      <c r="A70" s="25"/>
      <c r="B70" s="61"/>
      <c r="D70" s="29"/>
      <c r="E70" s="27"/>
    </row>
    <row r="71" spans="1:5" s="28" customFormat="1" x14ac:dyDescent="0.2">
      <c r="A71" s="25"/>
      <c r="B71" s="61"/>
      <c r="D71" s="29"/>
      <c r="E71" s="27"/>
    </row>
    <row r="72" spans="1:5" s="28" customFormat="1" x14ac:dyDescent="0.2">
      <c r="A72" s="25"/>
      <c r="B72" s="61"/>
      <c r="D72" s="29"/>
      <c r="E72" s="27"/>
    </row>
    <row r="73" spans="1:5" s="28" customFormat="1" x14ac:dyDescent="0.2">
      <c r="A73" s="25"/>
      <c r="B73" s="61"/>
      <c r="D73" s="29"/>
      <c r="E73" s="27"/>
    </row>
    <row r="74" spans="1:5" s="28" customFormat="1" x14ac:dyDescent="0.2">
      <c r="A74" s="25"/>
      <c r="B74" s="61"/>
      <c r="D74" s="29"/>
      <c r="E74" s="27"/>
    </row>
    <row r="75" spans="1:5" s="28" customFormat="1" x14ac:dyDescent="0.2">
      <c r="A75" s="25"/>
      <c r="B75" s="61"/>
      <c r="D75" s="29"/>
      <c r="E75" s="27"/>
    </row>
    <row r="76" spans="1:5" s="28" customFormat="1" x14ac:dyDescent="0.2">
      <c r="A76" s="25"/>
      <c r="B76" s="61"/>
      <c r="D76" s="29"/>
      <c r="E76" s="27"/>
    </row>
    <row r="77" spans="1:5" s="28" customFormat="1" x14ac:dyDescent="0.2">
      <c r="A77" s="25"/>
      <c r="B77" s="61"/>
      <c r="D77" s="29"/>
      <c r="E77" s="27"/>
    </row>
    <row r="78" spans="1:5" s="28" customFormat="1" x14ac:dyDescent="0.2">
      <c r="A78" s="25"/>
      <c r="B78" s="61"/>
      <c r="D78" s="29"/>
      <c r="E78" s="27"/>
    </row>
    <row r="79" spans="1:5" s="28" customFormat="1" x14ac:dyDescent="0.2">
      <c r="A79" s="25"/>
      <c r="B79" s="61"/>
      <c r="D79" s="29"/>
      <c r="E79" s="27"/>
    </row>
    <row r="80" spans="1:5" s="28" customFormat="1" x14ac:dyDescent="0.2">
      <c r="A80" s="25"/>
      <c r="B80" s="61"/>
      <c r="D80" s="29"/>
      <c r="E80" s="27"/>
    </row>
    <row r="81" spans="1:5" s="28" customFormat="1" x14ac:dyDescent="0.2">
      <c r="A81" s="25"/>
      <c r="B81" s="61"/>
      <c r="D81" s="29"/>
      <c r="E81" s="27"/>
    </row>
    <row r="82" spans="1:5" s="28" customFormat="1" x14ac:dyDescent="0.2">
      <c r="A82" s="25"/>
      <c r="B82" s="61"/>
      <c r="D82" s="29"/>
      <c r="E82" s="27"/>
    </row>
    <row r="83" spans="1:5" s="28" customFormat="1" x14ac:dyDescent="0.2">
      <c r="A83" s="25"/>
      <c r="B83" s="61"/>
      <c r="D83" s="29"/>
      <c r="E83" s="27"/>
    </row>
    <row r="84" spans="1:5" s="28" customFormat="1" x14ac:dyDescent="0.2">
      <c r="A84" s="25"/>
      <c r="B84" s="61"/>
      <c r="D84" s="29"/>
      <c r="E84" s="27"/>
    </row>
    <row r="85" spans="1:5" s="28" customFormat="1" x14ac:dyDescent="0.2">
      <c r="A85" s="25"/>
      <c r="B85" s="61"/>
      <c r="D85" s="29"/>
      <c r="E85" s="27"/>
    </row>
    <row r="86" spans="1:5" s="28" customFormat="1" x14ac:dyDescent="0.2">
      <c r="A86" s="25"/>
      <c r="B86" s="61"/>
      <c r="D86" s="29"/>
      <c r="E86" s="27"/>
    </row>
    <row r="87" spans="1:5" s="28" customFormat="1" x14ac:dyDescent="0.2">
      <c r="A87" s="25"/>
      <c r="B87" s="61"/>
      <c r="D87" s="29"/>
      <c r="E87" s="27"/>
    </row>
    <row r="88" spans="1:5" s="28" customFormat="1" x14ac:dyDescent="0.2">
      <c r="A88" s="25"/>
      <c r="B88" s="61"/>
      <c r="D88" s="29"/>
      <c r="E88" s="27"/>
    </row>
    <row r="89" spans="1:5" s="28" customFormat="1" x14ac:dyDescent="0.2">
      <c r="A89" s="25"/>
      <c r="B89" s="61"/>
      <c r="D89" s="29"/>
      <c r="E89" s="27"/>
    </row>
    <row r="90" spans="1:5" s="28" customFormat="1" x14ac:dyDescent="0.2">
      <c r="A90" s="25"/>
      <c r="B90" s="61"/>
      <c r="D90" s="29"/>
      <c r="E90" s="27"/>
    </row>
    <row r="91" spans="1:5" s="28" customFormat="1" x14ac:dyDescent="0.2">
      <c r="A91" s="25"/>
      <c r="B91" s="61"/>
      <c r="D91" s="29"/>
      <c r="E91" s="27"/>
    </row>
    <row r="92" spans="1:5" s="28" customFormat="1" x14ac:dyDescent="0.2">
      <c r="A92" s="25"/>
      <c r="B92" s="61"/>
      <c r="D92" s="29"/>
      <c r="E92" s="27"/>
    </row>
    <row r="93" spans="1:5" s="28" customFormat="1" x14ac:dyDescent="0.2">
      <c r="A93" s="25"/>
      <c r="B93" s="61"/>
      <c r="D93" s="29"/>
      <c r="E93" s="27"/>
    </row>
    <row r="94" spans="1:5" s="28" customFormat="1" x14ac:dyDescent="0.2">
      <c r="A94" s="25"/>
      <c r="B94" s="61"/>
      <c r="D94" s="29"/>
      <c r="E94" s="27"/>
    </row>
    <row r="95" spans="1:5" s="28" customFormat="1" x14ac:dyDescent="0.2">
      <c r="A95" s="25"/>
      <c r="B95" s="61"/>
      <c r="D95" s="29"/>
      <c r="E95" s="27"/>
    </row>
    <row r="96" spans="1:5" s="28" customFormat="1" x14ac:dyDescent="0.2">
      <c r="A96" s="25"/>
      <c r="B96" s="61"/>
      <c r="D96" s="29"/>
      <c r="E96" s="27"/>
    </row>
    <row r="97" spans="1:5" s="28" customFormat="1" x14ac:dyDescent="0.2">
      <c r="A97" s="25"/>
      <c r="B97" s="61"/>
      <c r="D97" s="29"/>
      <c r="E97" s="27"/>
    </row>
    <row r="98" spans="1:5" s="28" customFormat="1" x14ac:dyDescent="0.2">
      <c r="A98" s="25"/>
      <c r="B98" s="61"/>
      <c r="D98" s="29"/>
      <c r="E98" s="27"/>
    </row>
    <row r="99" spans="1:5" s="28" customFormat="1" x14ac:dyDescent="0.2">
      <c r="A99" s="25"/>
      <c r="B99" s="61"/>
      <c r="D99" s="29"/>
      <c r="E99" s="27"/>
    </row>
    <row r="100" spans="1:5" s="28" customFormat="1" x14ac:dyDescent="0.2">
      <c r="A100" s="25"/>
      <c r="B100" s="61"/>
      <c r="D100" s="29"/>
      <c r="E100" s="27"/>
    </row>
    <row r="101" spans="1:5" s="28" customFormat="1" x14ac:dyDescent="0.2">
      <c r="A101" s="25"/>
      <c r="B101" s="61"/>
      <c r="D101" s="29"/>
      <c r="E101" s="27"/>
    </row>
    <row r="102" spans="1:5" s="28" customFormat="1" x14ac:dyDescent="0.2">
      <c r="A102" s="25"/>
      <c r="B102" s="61"/>
      <c r="D102" s="29"/>
      <c r="E102" s="27"/>
    </row>
    <row r="103" spans="1:5" s="28" customFormat="1" x14ac:dyDescent="0.2">
      <c r="A103" s="25"/>
      <c r="B103" s="61"/>
      <c r="D103" s="29"/>
      <c r="E103" s="27"/>
    </row>
    <row r="104" spans="1:5" s="28" customFormat="1" x14ac:dyDescent="0.2">
      <c r="A104" s="25"/>
      <c r="B104" s="61"/>
      <c r="D104" s="29"/>
      <c r="E104" s="27"/>
    </row>
    <row r="105" spans="1:5" s="28" customFormat="1" x14ac:dyDescent="0.2">
      <c r="A105" s="25"/>
      <c r="B105" s="61"/>
      <c r="D105" s="29"/>
      <c r="E105" s="27"/>
    </row>
    <row r="106" spans="1:5" s="28" customFormat="1" x14ac:dyDescent="0.2">
      <c r="A106" s="25"/>
      <c r="B106" s="61"/>
      <c r="D106" s="29"/>
      <c r="E106" s="27"/>
    </row>
    <row r="107" spans="1:5" s="28" customFormat="1" x14ac:dyDescent="0.2">
      <c r="A107" s="25"/>
      <c r="B107" s="61"/>
      <c r="D107" s="29"/>
      <c r="E107" s="27"/>
    </row>
    <row r="108" spans="1:5" s="28" customFormat="1" x14ac:dyDescent="0.2">
      <c r="A108" s="25"/>
      <c r="B108" s="61"/>
      <c r="D108" s="29"/>
      <c r="E108" s="27"/>
    </row>
    <row r="109" spans="1:5" s="28" customFormat="1" x14ac:dyDescent="0.2">
      <c r="A109" s="25"/>
      <c r="B109" s="61"/>
      <c r="D109" s="29"/>
      <c r="E109" s="27"/>
    </row>
    <row r="110" spans="1:5" s="28" customFormat="1" x14ac:dyDescent="0.2">
      <c r="A110" s="25"/>
      <c r="B110" s="61"/>
      <c r="D110" s="29"/>
      <c r="E110" s="27"/>
    </row>
    <row r="111" spans="1:5" s="28" customFormat="1" x14ac:dyDescent="0.2">
      <c r="A111" s="25"/>
      <c r="B111" s="61"/>
      <c r="D111" s="29"/>
      <c r="E111" s="27"/>
    </row>
    <row r="112" spans="1:5" s="28" customFormat="1" x14ac:dyDescent="0.2">
      <c r="A112" s="25"/>
      <c r="B112" s="61"/>
      <c r="D112" s="29"/>
      <c r="E112" s="27"/>
    </row>
    <row r="113" spans="1:5" s="28" customFormat="1" x14ac:dyDescent="0.2">
      <c r="A113" s="25"/>
      <c r="B113" s="61"/>
      <c r="D113" s="29"/>
      <c r="E113" s="27"/>
    </row>
    <row r="114" spans="1:5" s="28" customFormat="1" x14ac:dyDescent="0.2">
      <c r="A114" s="25"/>
      <c r="B114" s="61"/>
      <c r="D114" s="29"/>
      <c r="E114" s="27"/>
    </row>
    <row r="115" spans="1:5" s="28" customFormat="1" x14ac:dyDescent="0.2">
      <c r="A115" s="25"/>
      <c r="B115" s="61"/>
      <c r="D115" s="29"/>
      <c r="E115" s="27"/>
    </row>
    <row r="116" spans="1:5" s="28" customFormat="1" x14ac:dyDescent="0.2">
      <c r="A116" s="25"/>
      <c r="B116" s="61"/>
      <c r="D116" s="29"/>
      <c r="E116" s="27"/>
    </row>
    <row r="117" spans="1:5" s="28" customFormat="1" x14ac:dyDescent="0.2">
      <c r="A117" s="25"/>
      <c r="B117" s="61"/>
      <c r="D117" s="29"/>
      <c r="E117" s="27"/>
    </row>
    <row r="118" spans="1:5" s="28" customFormat="1" x14ac:dyDescent="0.2">
      <c r="A118" s="25"/>
      <c r="B118" s="61"/>
      <c r="D118" s="29"/>
      <c r="E118" s="27"/>
    </row>
    <row r="119" spans="1:5" s="28" customFormat="1" x14ac:dyDescent="0.2">
      <c r="A119" s="25"/>
      <c r="B119" s="61"/>
      <c r="D119" s="29"/>
      <c r="E119" s="27"/>
    </row>
    <row r="120" spans="1:5" s="28" customFormat="1" x14ac:dyDescent="0.2">
      <c r="A120" s="25"/>
      <c r="B120" s="61"/>
      <c r="D120" s="29"/>
      <c r="E120" s="27"/>
    </row>
    <row r="121" spans="1:5" s="28" customFormat="1" x14ac:dyDescent="0.2">
      <c r="A121" s="25"/>
      <c r="B121" s="61"/>
      <c r="D121" s="29"/>
      <c r="E121" s="27"/>
    </row>
    <row r="122" spans="1:5" s="28" customFormat="1" x14ac:dyDescent="0.2">
      <c r="A122" s="25"/>
      <c r="B122" s="61"/>
      <c r="D122" s="29"/>
      <c r="E122" s="27"/>
    </row>
    <row r="123" spans="1:5" s="28" customFormat="1" x14ac:dyDescent="0.2">
      <c r="A123" s="25"/>
      <c r="B123" s="61"/>
      <c r="D123" s="29"/>
      <c r="E123" s="27"/>
    </row>
    <row r="124" spans="1:5" s="28" customFormat="1" x14ac:dyDescent="0.2">
      <c r="A124" s="25"/>
      <c r="B124" s="61"/>
      <c r="D124" s="29"/>
      <c r="E124" s="27"/>
    </row>
    <row r="125" spans="1:5" s="28" customFormat="1" x14ac:dyDescent="0.2">
      <c r="A125" s="25"/>
      <c r="B125" s="61"/>
      <c r="D125" s="29"/>
      <c r="E125" s="27"/>
    </row>
    <row r="126" spans="1:5" s="28" customFormat="1" x14ac:dyDescent="0.2">
      <c r="A126" s="25"/>
      <c r="B126" s="61"/>
      <c r="D126" s="29"/>
      <c r="E126" s="27"/>
    </row>
    <row r="127" spans="1:5" s="28" customFormat="1" x14ac:dyDescent="0.2">
      <c r="A127" s="25"/>
      <c r="B127" s="61"/>
      <c r="D127" s="29"/>
      <c r="E127" s="27"/>
    </row>
    <row r="128" spans="1:5" s="28" customFormat="1" x14ac:dyDescent="0.2">
      <c r="A128" s="25"/>
      <c r="B128" s="61"/>
      <c r="D128" s="29"/>
      <c r="E128" s="27"/>
    </row>
    <row r="129" spans="1:5" s="28" customFormat="1" x14ac:dyDescent="0.2">
      <c r="A129" s="25"/>
      <c r="B129" s="61"/>
      <c r="D129" s="29"/>
      <c r="E129" s="27"/>
    </row>
    <row r="130" spans="1:5" s="28" customFormat="1" x14ac:dyDescent="0.2">
      <c r="A130" s="25"/>
      <c r="B130" s="61"/>
      <c r="D130" s="29"/>
      <c r="E130" s="27"/>
    </row>
    <row r="131" spans="1:5" s="28" customFormat="1" x14ac:dyDescent="0.2">
      <c r="A131" s="25"/>
      <c r="B131" s="61"/>
      <c r="D131" s="29"/>
      <c r="E131" s="27"/>
    </row>
    <row r="132" spans="1:5" s="28" customFormat="1" x14ac:dyDescent="0.2">
      <c r="A132" s="25"/>
      <c r="B132" s="61"/>
      <c r="D132" s="29"/>
      <c r="E132" s="27"/>
    </row>
    <row r="133" spans="1:5" s="28" customFormat="1" x14ac:dyDescent="0.2">
      <c r="A133" s="25"/>
      <c r="B133" s="61"/>
      <c r="D133" s="29"/>
      <c r="E133" s="27"/>
    </row>
    <row r="134" spans="1:5" s="28" customFormat="1" x14ac:dyDescent="0.2">
      <c r="A134" s="25"/>
      <c r="B134" s="61"/>
      <c r="D134" s="29"/>
      <c r="E134" s="27"/>
    </row>
    <row r="135" spans="1:5" s="28" customFormat="1" x14ac:dyDescent="0.2">
      <c r="A135" s="25"/>
      <c r="B135" s="61"/>
      <c r="D135" s="29"/>
      <c r="E135" s="27"/>
    </row>
    <row r="136" spans="1:5" s="28" customFormat="1" x14ac:dyDescent="0.2">
      <c r="A136" s="25"/>
      <c r="B136" s="61"/>
      <c r="D136" s="29"/>
      <c r="E136" s="27"/>
    </row>
    <row r="137" spans="1:5" s="28" customFormat="1" x14ac:dyDescent="0.2">
      <c r="A137" s="25"/>
      <c r="B137" s="61"/>
      <c r="D137" s="29"/>
      <c r="E137" s="27"/>
    </row>
    <row r="138" spans="1:5" s="28" customFormat="1" x14ac:dyDescent="0.2">
      <c r="A138" s="25"/>
      <c r="B138" s="61"/>
      <c r="D138" s="29"/>
      <c r="E138" s="27"/>
    </row>
    <row r="139" spans="1:5" s="28" customFormat="1" x14ac:dyDescent="0.2">
      <c r="A139" s="25"/>
      <c r="B139" s="61"/>
      <c r="D139" s="29"/>
      <c r="E139" s="27"/>
    </row>
    <row r="140" spans="1:5" s="28" customFormat="1" x14ac:dyDescent="0.2">
      <c r="A140" s="25"/>
      <c r="B140" s="61"/>
      <c r="D140" s="29"/>
      <c r="E140" s="27"/>
    </row>
    <row r="141" spans="1:5" s="28" customFormat="1" x14ac:dyDescent="0.2">
      <c r="A141" s="25"/>
      <c r="B141" s="61"/>
      <c r="D141" s="29"/>
      <c r="E141" s="27"/>
    </row>
    <row r="142" spans="1:5" s="28" customFormat="1" x14ac:dyDescent="0.2">
      <c r="A142" s="25"/>
      <c r="B142" s="61"/>
      <c r="D142" s="29"/>
      <c r="E142" s="27"/>
    </row>
    <row r="143" spans="1:5" s="28" customFormat="1" x14ac:dyDescent="0.2">
      <c r="A143" s="25"/>
      <c r="B143" s="61"/>
      <c r="D143" s="29"/>
      <c r="E143" s="27"/>
    </row>
    <row r="144" spans="1:5" s="28" customFormat="1" x14ac:dyDescent="0.2">
      <c r="A144" s="25"/>
      <c r="B144" s="61"/>
      <c r="D144" s="29"/>
      <c r="E144" s="27"/>
    </row>
    <row r="145" spans="1:5" s="28" customFormat="1" x14ac:dyDescent="0.2">
      <c r="A145" s="25"/>
      <c r="B145" s="61"/>
      <c r="D145" s="29"/>
      <c r="E145" s="27"/>
    </row>
    <row r="146" spans="1:5" s="28" customFormat="1" x14ac:dyDescent="0.2">
      <c r="A146" s="25"/>
      <c r="B146" s="61"/>
      <c r="D146" s="29"/>
      <c r="E146" s="27"/>
    </row>
    <row r="147" spans="1:5" s="28" customFormat="1" x14ac:dyDescent="0.2">
      <c r="A147" s="25"/>
      <c r="B147" s="61"/>
      <c r="D147" s="29"/>
      <c r="E147" s="27"/>
    </row>
    <row r="148" spans="1:5" s="28" customFormat="1" x14ac:dyDescent="0.2">
      <c r="A148" s="25"/>
      <c r="B148" s="61"/>
      <c r="D148" s="29"/>
      <c r="E148" s="27"/>
    </row>
    <row r="149" spans="1:5" s="28" customFormat="1" x14ac:dyDescent="0.2">
      <c r="A149" s="25"/>
      <c r="B149" s="61"/>
      <c r="D149" s="29"/>
      <c r="E149" s="27"/>
    </row>
    <row r="150" spans="1:5" s="28" customFormat="1" x14ac:dyDescent="0.2">
      <c r="A150" s="25"/>
      <c r="B150" s="61"/>
      <c r="D150" s="29"/>
      <c r="E150" s="27"/>
    </row>
    <row r="151" spans="1:5" s="28" customFormat="1" x14ac:dyDescent="0.2">
      <c r="A151" s="25"/>
      <c r="B151" s="61"/>
      <c r="D151" s="29"/>
      <c r="E151" s="27"/>
    </row>
    <row r="152" spans="1:5" s="28" customFormat="1" x14ac:dyDescent="0.2">
      <c r="A152" s="25"/>
      <c r="B152" s="61"/>
      <c r="D152" s="29"/>
      <c r="E152" s="27"/>
    </row>
    <row r="153" spans="1:5" s="28" customFormat="1" x14ac:dyDescent="0.2">
      <c r="A153" s="25"/>
      <c r="B153" s="61"/>
      <c r="D153" s="29"/>
      <c r="E153" s="27"/>
    </row>
    <row r="154" spans="1:5" s="28" customFormat="1" x14ac:dyDescent="0.2">
      <c r="A154" s="25"/>
      <c r="B154" s="61"/>
      <c r="D154" s="29"/>
      <c r="E154" s="27"/>
    </row>
  </sheetData>
  <sheetProtection algorithmName="SHA-512" hashValue="F0vVgGPV/ymzImI2wZY511XVehjvMMp/Wa5bAEEAl05edLV8n7QWczy2H6UhQXCHCFELf0DG4wXmZ8LnRUTmYA==" saltValue="1oIrAxtztGWbli8K3MOsJw==" spinCount="100000" sheet="1" objects="1" scenarios="1"/>
  <pageMargins left="0.78740157480314965" right="0.27559055118110237" top="0.86614173228346458" bottom="0.74803149606299213" header="0.31496062992125984" footer="0.31496062992125984"/>
  <pageSetup paperSize="9" orientation="portrait" r:id="rId1"/>
  <headerFooter alignWithMargins="0">
    <oddHeader>&amp;RPlinovod Zbilje - zahod</oddHeader>
    <oddFooter>&amp;C&amp;"Arial,Navadno"&amp;P/&amp;N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15</vt:i4>
      </vt:variant>
    </vt:vector>
  </HeadingPairs>
  <TitlesOfParts>
    <vt:vector size="25" baseType="lpstr">
      <vt:lpstr>Rekapitulacija_GD</vt:lpstr>
      <vt:lpstr>S-3079_GD</vt:lpstr>
      <vt:lpstr>S-3080_GD</vt:lpstr>
      <vt:lpstr>S-3083_GD</vt:lpstr>
      <vt:lpstr>S-3084_GD</vt:lpstr>
      <vt:lpstr>S-3085_GD</vt:lpstr>
      <vt:lpstr>S-3086_GD</vt:lpstr>
      <vt:lpstr>PRIKLJUCKI-TIP 1_GD</vt:lpstr>
      <vt:lpstr>PRIKLJUCKI-TIP 1_KPL_GD</vt:lpstr>
      <vt:lpstr>PRIKLJUCKI-SON_GD</vt:lpstr>
      <vt:lpstr>Rekapitulacija_GD!Področje_tiskanja</vt:lpstr>
      <vt:lpstr>'S-3079_GD'!Področje_tiskanja</vt:lpstr>
      <vt:lpstr>'S-3080_GD'!Področje_tiskanja</vt:lpstr>
      <vt:lpstr>'S-3083_GD'!Področje_tiskanja</vt:lpstr>
      <vt:lpstr>'S-3084_GD'!Področje_tiskanja</vt:lpstr>
      <vt:lpstr>'S-3085_GD'!Področje_tiskanja</vt:lpstr>
      <vt:lpstr>'S-3086_GD'!Področje_tiskanja</vt:lpstr>
      <vt:lpstr>'PRIKLJUCKI-SON_GD'!Tiskanje_naslovov</vt:lpstr>
      <vt:lpstr>'PRIKLJUCKI-TIP 1_KPL_GD'!Tiskanje_naslovov</vt:lpstr>
      <vt:lpstr>'S-3079_GD'!Tiskanje_naslovov</vt:lpstr>
      <vt:lpstr>'S-3080_GD'!Tiskanje_naslovov</vt:lpstr>
      <vt:lpstr>'S-3083_GD'!Tiskanje_naslovov</vt:lpstr>
      <vt:lpstr>'S-3084_GD'!Tiskanje_naslovov</vt:lpstr>
      <vt:lpstr>'S-3085_GD'!Tiskanje_naslovov</vt:lpstr>
      <vt:lpstr>'S-3086_GD'!Tiskanje_naslovov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popisi plin 100mbar</dc:title>
  <dc:creator>test</dc:creator>
  <dc:description>izdelan: 31/08-2005</dc:description>
  <cp:lastModifiedBy>Peter Guzelj</cp:lastModifiedBy>
  <cp:lastPrinted>2021-04-21T07:40:38Z</cp:lastPrinted>
  <dcterms:created xsi:type="dcterms:W3CDTF">1999-05-03T05:58:28Z</dcterms:created>
  <dcterms:modified xsi:type="dcterms:W3CDTF">2021-05-04T14:11:18Z</dcterms:modified>
</cp:coreProperties>
</file>