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JAVNI RAZPISI 2020\07 430-12-2020 Javno naročilo - pilotna stena\Za objavo\"/>
    </mc:Choice>
  </mc:AlternateContent>
  <xr:revisionPtr revIDLastSave="0" documentId="13_ncr:1_{DEA21D89-1CAF-439B-AC77-939453419E0D}" xr6:coauthVersionLast="45" xr6:coauthVersionMax="45" xr10:uidLastSave="{00000000-0000-0000-0000-000000000000}"/>
  <bookViews>
    <workbookView xWindow="-110" yWindow="-110" windowWidth="38620" windowHeight="21340" xr2:uid="{00000000-000D-0000-FFFF-FFFF00000000}"/>
  </bookViews>
  <sheets>
    <sheet name="Rekapitulacija" sheetId="3" r:id="rId1"/>
    <sheet name="Pilotna stena Topol" sheetId="1" r:id="rId2"/>
    <sheet name="Cesta - Topol" sheetId="4" r:id="rId3"/>
    <sheet name="Sanacija usada v Smledniku" sheetId="2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3" i="1" l="1"/>
  <c r="F40" i="1"/>
  <c r="F33" i="1"/>
  <c r="F13" i="3" l="1"/>
  <c r="F11" i="3"/>
  <c r="F61" i="2" l="1"/>
  <c r="F59" i="2"/>
  <c r="F57" i="2"/>
  <c r="F51" i="2"/>
  <c r="F49" i="2"/>
  <c r="F47" i="2"/>
  <c r="F45" i="2"/>
  <c r="F43" i="2"/>
  <c r="F41" i="2"/>
  <c r="F31" i="2"/>
  <c r="F29" i="2"/>
  <c r="F27" i="2"/>
  <c r="F25" i="2"/>
  <c r="F23" i="2"/>
  <c r="F21" i="2"/>
  <c r="F19" i="2"/>
  <c r="F17" i="2"/>
  <c r="F11" i="2"/>
  <c r="F9" i="2"/>
  <c r="F7" i="2"/>
  <c r="F13" i="2" l="1"/>
  <c r="F63" i="2"/>
  <c r="F53" i="2"/>
  <c r="F33" i="2"/>
  <c r="F32" i="1"/>
  <c r="F31" i="1"/>
  <c r="F9" i="1"/>
  <c r="F8" i="1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7" i="4"/>
  <c r="F8" i="4"/>
  <c r="F9" i="4"/>
  <c r="F10" i="4"/>
  <c r="F11" i="4"/>
  <c r="F66" i="2" l="1"/>
  <c r="F67" i="2" s="1"/>
  <c r="F68" i="2" s="1"/>
  <c r="F69" i="2"/>
  <c r="F70" i="2" s="1"/>
  <c r="F6" i="4"/>
  <c r="E26" i="4" l="1"/>
  <c r="F26" i="4" s="1"/>
  <c r="F28" i="4" s="1"/>
  <c r="F29" i="4" s="1"/>
  <c r="F30" i="4" s="1"/>
  <c r="F7" i="1" l="1"/>
  <c r="F39" i="1" l="1"/>
  <c r="F13" i="1" l="1"/>
  <c r="F14" i="1"/>
  <c r="F15" i="1"/>
  <c r="F16" i="1"/>
  <c r="F17" i="1"/>
  <c r="F18" i="1"/>
  <c r="F19" i="1"/>
  <c r="F20" i="1"/>
  <c r="F23" i="1"/>
  <c r="F24" i="1"/>
  <c r="F25" i="1"/>
  <c r="F26" i="1"/>
  <c r="F27" i="1"/>
  <c r="F30" i="1"/>
  <c r="F36" i="1"/>
  <c r="F12" i="1"/>
  <c r="F44" i="1" l="1"/>
  <c r="F45" i="1" s="1"/>
  <c r="F9" i="3"/>
  <c r="F16" i="3" s="1"/>
  <c r="F18" i="3" s="1"/>
  <c r="F20" i="3" s="1"/>
</calcChain>
</file>

<file path=xl/sharedStrings.xml><?xml version="1.0" encoding="utf-8"?>
<sst xmlns="http://schemas.openxmlformats.org/spreadsheetml/2006/main" count="221" uniqueCount="139">
  <si>
    <t>SKUPAJ</t>
  </si>
  <si>
    <t>DDV</t>
  </si>
  <si>
    <t>SKUPAJ Z DDV</t>
  </si>
  <si>
    <t>m1</t>
  </si>
  <si>
    <t>m3</t>
  </si>
  <si>
    <t>m2</t>
  </si>
  <si>
    <t>Geodetska zakoličba osi posameznih pilotov.</t>
  </si>
  <si>
    <t>Transport garniture za izdelavo armirano betonskih pilotov premera 80 cm.</t>
  </si>
  <si>
    <t>Izdelava zavrtanih AB pilotov fi 80 cm, dolžine 7,3 m, 23 kom, vključno z dobavo in vgradnjo betona C25/30 in vzstavitvijo armature.</t>
  </si>
  <si>
    <t>Obdelava glav pilotov za pripravo izvedbe vezne grede.</t>
  </si>
  <si>
    <t>Kontrola zveznosti pilotov.</t>
  </si>
  <si>
    <t>Vgradna zaščitne cevi v pilot za vertikalni inklinometer.</t>
  </si>
  <si>
    <t>Geomehanska spremljava pilotiranja.</t>
  </si>
  <si>
    <t>IZDELAVA AB PILOTOV</t>
  </si>
  <si>
    <t>IZDELAVA AB GREDE</t>
  </si>
  <si>
    <t>Vgradnja podložnega betona C8/10 v debelini 10 cm.</t>
  </si>
  <si>
    <t>Izdelava dvostranskega opaža. Na zunanji strani prisekan, enkrat lomljen.</t>
  </si>
  <si>
    <t>Dobava in vgradnja tulcev za sidra.</t>
  </si>
  <si>
    <t>Dobava in vgradnja betona C30/37 XC4 vezne grede.</t>
  </si>
  <si>
    <t>ZAKLJUČNA DELA</t>
  </si>
  <si>
    <t>MONITORING</t>
  </si>
  <si>
    <t>Meritve inklinometerskih horizontalnih pomikov v dveh inklinometrih.</t>
  </si>
  <si>
    <t>kom</t>
  </si>
  <si>
    <t>kg</t>
  </si>
  <si>
    <t>Projektantski nadzor</t>
  </si>
  <si>
    <t>ur</t>
  </si>
  <si>
    <t>NADZOR</t>
  </si>
  <si>
    <t>LC 251131 Topol - Toško Čelo (pod H.Š. Topol pri Medvodah 5)</t>
  </si>
  <si>
    <t>kpl</t>
  </si>
  <si>
    <t>Posek in odvoz dreves. Premer debla do 10cm.</t>
  </si>
  <si>
    <t>Zavarovanje gradbišča med gradnjo vključno s pridobivanjem dovoljenja za delno/popolno zaporo ceste in prometno signalizacijo.</t>
  </si>
  <si>
    <t>Čiščenje in odvoz grmičevja.</t>
  </si>
  <si>
    <t>Št.</t>
  </si>
  <si>
    <t>Opis del</t>
  </si>
  <si>
    <t>Enota</t>
  </si>
  <si>
    <t>Količina</t>
  </si>
  <si>
    <t>Cena/enoto</t>
  </si>
  <si>
    <t>Znesek [€]</t>
  </si>
  <si>
    <t>PREDDELA</t>
  </si>
  <si>
    <t>Čiščenje gradbišča z odstranitvijo delovnega platoja.</t>
  </si>
  <si>
    <t>Ureditev brežine med pilotno steno ter cesto z dobavo in vgradnjo zemljine (humus).</t>
  </si>
  <si>
    <t>Zatravitev brežine.</t>
  </si>
  <si>
    <t>Priprava delovnega platoja z ureditvijo dostopne poti  s predhodnim odrivom humuza v debelini 10 cm.</t>
  </si>
  <si>
    <t>Dobava in vezanje srednje komplicirane armature za pilote (armaturni načrt).</t>
  </si>
  <si>
    <t>Dobava, polaganje in vezanje srednje komplicirane armature (armaturni načrt).</t>
  </si>
  <si>
    <t>Postavitev in zavarovanje prečnega profila ostale javne ceste v ravninskem terenu.</t>
  </si>
  <si>
    <t>Rezanje asfaltne plasti s talno diamantno žago, debele 6 do 10 cm.</t>
  </si>
  <si>
    <t>Porušitev in odstranitev asfaltne plasti v debelini do 10 cm z nakladanje in odvozom na deponijo.</t>
  </si>
  <si>
    <t>m</t>
  </si>
  <si>
    <t>Porušitev in odstranitev prepusta ter vezne kanalizacije iz cevi s premerom do 40 cm z nakladanjem in odvozom na deponijo.</t>
  </si>
  <si>
    <t>Porušitev jaška iz cementnega betona, krožnega prereza s premerom 40 cm, globokega do 1,0 m.</t>
  </si>
  <si>
    <t>Fina priprava na asfalt v predpisanih padcih.</t>
  </si>
  <si>
    <t>Izdelava cestnega prepusta iz plastičnih cevi fi 40 cm, s polnim obbetoniranjem, z vsemi potrebnimi izkopi in zasipi, z dobavo vsega potrebnega materiala, z nakladanjem in odvozom odvečnega materiala na deponijo.</t>
  </si>
  <si>
    <t>Izdelava bankine iz drobljenca, široke do 0,50 m.</t>
  </si>
  <si>
    <t>Ureditev brežine  z dobavo in vgradnjo zemljine (humus).</t>
  </si>
  <si>
    <t>Dovoz in vgradnja tampona 0-100 mm v debelini 40cm s planiranjem in kompaktiranjem po plasteh do primerne zbitosti.</t>
  </si>
  <si>
    <t>Izkop neustrezne nevezane plasti makadamske ceste v globini do 60cm z nalaganjem in odvozom na stalno deponijo.</t>
  </si>
  <si>
    <t>Dobava in vgradnja tampona 0-32 mm v debelini 20cm s planiranjem inkompaktiranjem do primerne zbitosti.</t>
  </si>
  <si>
    <t>kos</t>
  </si>
  <si>
    <t>Izdelava vtočnega jaška s peskolovom, iz betonskih cevi fi 60 cm, globine do 1,5 m, z betoniranjem dna, s tipsko LTŽ povozno vtočno rešetko (C 250, 40x40 cm) vgrajeno v montažni armirano betonski venec, z vsemi potrebnimi izkopi in zasipi, z dobavo vsega potrebnega materiala, z izdelavo navezav ter z nakladanjem in odvozom odvečnega materiala na deponijo.</t>
  </si>
  <si>
    <t>PILOTNA STENA TOPOL - PS1 ZA SANACIJO PLAZU POD "VAŠKO KRČMO" IN UREDITEV CESTE</t>
  </si>
  <si>
    <t>Zakoličba komunalnih in telekomunikacijskih vodov.</t>
  </si>
  <si>
    <t>Obnova in zavarovanje zakoličbe osi trase ostale javne ceste v gričevnatem terenu.</t>
  </si>
  <si>
    <t>km</t>
  </si>
  <si>
    <t>Dodatna in nepredvidena dela.</t>
  </si>
  <si>
    <t>Izdelava kanalizacije iz cevi iz polivinilklorida, vgrajenih na planumu izkopa, premera  40 cm, v globini do 1,0 m.</t>
  </si>
  <si>
    <t>Asfaltiranje nosilne obrabno zaporne plasti
(premaz robov obstoječega asfalta z bitumensko emulzijo, strojno vgrajevanje vročega asfalta AC 16 surf B 70/100 A4 v debelini 7cm, z valjanjem in z dobavo vsega potrebnega materiala).</t>
  </si>
  <si>
    <t>Izdelava asfaltne mulde iz vročega asfalta AC 16 surf B 70/100 A4 širine 0,5 m in debeline 7 cm, z valjanjem, z dobavo vsega potrebnega materiala in z vsemi pomožnimi deli.</t>
  </si>
  <si>
    <t>Šifra</t>
  </si>
  <si>
    <t>OPIS DEL</t>
  </si>
  <si>
    <t>Cena/e</t>
  </si>
  <si>
    <t>Vrednost</t>
  </si>
  <si>
    <t>I.</t>
  </si>
  <si>
    <t>1.1</t>
  </si>
  <si>
    <t xml:space="preserve">Ureditev delne- popolne zapore javne poti s postavitvijo ustrezne signalizacije </t>
  </si>
  <si>
    <t>1.2</t>
  </si>
  <si>
    <t>Zakoličba, postavitev in zavarovanje prečnih profilov</t>
  </si>
  <si>
    <t>m'</t>
  </si>
  <si>
    <t>1.3</t>
  </si>
  <si>
    <t xml:space="preserve">Začasna odstranitev žične ograje </t>
  </si>
  <si>
    <t>PREDDELA SKUPAJ</t>
  </si>
  <si>
    <t xml:space="preserve"> </t>
  </si>
  <si>
    <t>II.</t>
  </si>
  <si>
    <t>ZEMELJSKA DELA</t>
  </si>
  <si>
    <t>2.1</t>
  </si>
  <si>
    <t>Izkop zemlje II. -III. ktg. za izvedbo kamnitega zidu z nakladanjem, odvozom in deponiranjem materiala v trajni deponiji (70%)</t>
  </si>
  <si>
    <t>2.2</t>
  </si>
  <si>
    <t xml:space="preserve">Začasna zaščita izkopne brežine v dolžni 15 m z  vgradnjo jekleni I profilov ali železniških tirnic dolžine 6.0 m/ 1 m, vključno z odstranitvijo po končanih delih  </t>
  </si>
  <si>
    <t>2.3</t>
  </si>
  <si>
    <t>Dobava in vgrajevanje zidnih kamnitih blokov volumna do 0.1 m3 za kamniti zid z litim betonskim vezivom C 16/20, razmerje kamen beton  70:30 z obdelavo fug</t>
  </si>
  <si>
    <t>2.4</t>
  </si>
  <si>
    <t>Dobava in vgradnja enozrnatega drenažnega materiala v zasip vzdolžne drenaže</t>
  </si>
  <si>
    <t>2.5</t>
  </si>
  <si>
    <t>Dobava in optimalna vgradnja drobnega kamnitegalomljenca v plasteh debeline do 40 cm v zaledni del zidu</t>
  </si>
  <si>
    <t>2.6</t>
  </si>
  <si>
    <t xml:space="preserve">Zasip brežine nad kamnitim zidom z optimalno v plasteh dbeline do 30 cm vgrajenim izkopnim materialom  </t>
  </si>
  <si>
    <t>2.7</t>
  </si>
  <si>
    <t xml:space="preserve">Zasip brežine cestnega nasipa s plodno zemljino- humuzirajem in zatravitvijo </t>
  </si>
  <si>
    <t>2.8</t>
  </si>
  <si>
    <t xml:space="preserve">Izdelava zemeljskega jarka, šiirne 50 in globine 15 cm </t>
  </si>
  <si>
    <t>ZEMELJSKA DELA SKUPAJ</t>
  </si>
  <si>
    <t>III.</t>
  </si>
  <si>
    <t xml:space="preserve">GRADBENA IN OBRTNIŠKA DELA </t>
  </si>
  <si>
    <t>3.1</t>
  </si>
  <si>
    <t>Dobava in vgradnja naklonskega podbetona C 10/15, debeline 20 cm v temelj kamnitega zidu in drenaže</t>
  </si>
  <si>
    <t>3.2</t>
  </si>
  <si>
    <t xml:space="preserve">Izdelava betonske izravnave debeline do 20 cm na kroni zidu iz betona C 16/20  </t>
  </si>
  <si>
    <t>3.3</t>
  </si>
  <si>
    <t xml:space="preserve">Dobava in položitev trdostenske drenažne cevi (stidren) DN 110 za izvedbo vzdolžne drenaže zidu  </t>
  </si>
  <si>
    <t>3.4</t>
  </si>
  <si>
    <t>Kompletna izdelava revizijskega jaška iz BC  fi 60 cm z izdelavo vtoka in iztoka ter betonskim pokrovom, višine H = 2.4 m</t>
  </si>
  <si>
    <t>3.5</t>
  </si>
  <si>
    <r>
      <t>Dobava in vgradnja odvodne kanalizacijske cevi stigmafleks DN 200, vključno z izkopom (cca. 1,0 m</t>
    </r>
    <r>
      <rPr>
        <vertAlign val="superscript"/>
        <sz val="9"/>
        <rFont val="Tahoma"/>
        <family val="2"/>
        <charset val="238"/>
      </rPr>
      <t>3</t>
    </r>
    <r>
      <rPr>
        <sz val="9"/>
        <rFont val="Tahoma"/>
        <family val="2"/>
        <charset val="238"/>
      </rPr>
      <t>/m’) in  zasipom z optimalno vgrajenim izkopnim materialom  ter izdelavo iztokav v obstoječ kanalizacijski sistem</t>
    </r>
  </si>
  <si>
    <t>3.6</t>
  </si>
  <si>
    <t xml:space="preserve">Ponovna postavite žične ograje </t>
  </si>
  <si>
    <t>GRADBENA IN OBRTNIšKA DELA</t>
  </si>
  <si>
    <t>IV.</t>
  </si>
  <si>
    <t>TUJE STORITVE</t>
  </si>
  <si>
    <t>4.1</t>
  </si>
  <si>
    <t>4.2</t>
  </si>
  <si>
    <t xml:space="preserve">Geotehnični nadzor </t>
  </si>
  <si>
    <t>4.3</t>
  </si>
  <si>
    <t xml:space="preserve">Izdelava geodetskega načrta in projekta izvedenih del – PID  </t>
  </si>
  <si>
    <t>TUJE STORITVE SKUPAJ</t>
  </si>
  <si>
    <t>SKUPAJ EUR.</t>
  </si>
  <si>
    <t>NEPREDVIDENA ALI VEČDELA 10%:</t>
  </si>
  <si>
    <t>SKUPAJ BREZ DDV:</t>
  </si>
  <si>
    <t>DDV 22%  EUR:</t>
  </si>
  <si>
    <t>VREDNOST DEL EUR:</t>
  </si>
  <si>
    <t>REKAPITULACIJA PREDVIDENIH STROŠKOV GRADBENIH DEL</t>
  </si>
  <si>
    <t>1.</t>
  </si>
  <si>
    <t>2.</t>
  </si>
  <si>
    <t>3.</t>
  </si>
  <si>
    <t>SKUPAJ brez ddv</t>
  </si>
  <si>
    <t>PILOTNA STENA TOPOL - CESTA</t>
  </si>
  <si>
    <t>PILOTNA STENA TOPOL</t>
  </si>
  <si>
    <t>SANACIJA USADA NA JP V SMLEDNIKU</t>
  </si>
  <si>
    <t>Žig in podpis ponudnika</t>
  </si>
  <si>
    <t>Izvedba pilotne stene ter asfaltiranje ceste na Topolu in sanacija usada na JP v Smledniku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</si>
</sst>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name val="Tahoma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vertAlign val="superscript"/>
      <sz val="9"/>
      <name val="Tahoma"/>
      <family val="2"/>
      <charset val="238"/>
    </font>
    <font>
      <b/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/>
    <xf numFmtId="0" fontId="0" fillId="0" borderId="11" xfId="0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0" fillId="0" borderId="0" xfId="0" applyAlignment="1">
      <alignment horizontal="left"/>
    </xf>
    <xf numFmtId="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 vertical="top" wrapText="1"/>
    </xf>
    <xf numFmtId="9" fontId="0" fillId="0" borderId="1" xfId="0" applyNumberFormat="1" applyFont="1" applyBorder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9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164" fontId="0" fillId="0" borderId="0" xfId="0" applyNumberFormat="1" applyFont="1" applyBorder="1" applyAlignment="1">
      <alignment horizontal="left"/>
    </xf>
    <xf numFmtId="9" fontId="0" fillId="0" borderId="4" xfId="0" applyNumberFormat="1" applyFont="1" applyBorder="1" applyAlignment="1">
      <alignment horizontal="left"/>
    </xf>
    <xf numFmtId="0" fontId="0" fillId="0" borderId="4" xfId="0" applyFont="1" applyBorder="1" applyAlignment="1">
      <alignment horizontal="left"/>
    </xf>
    <xf numFmtId="164" fontId="0" fillId="0" borderId="4" xfId="0" applyNumberFormat="1" applyFont="1" applyBorder="1" applyAlignment="1">
      <alignment horizontal="left"/>
    </xf>
    <xf numFmtId="164" fontId="0" fillId="0" borderId="5" xfId="0" applyNumberFormat="1" applyFont="1" applyBorder="1" applyAlignment="1">
      <alignment horizontal="left"/>
    </xf>
    <xf numFmtId="0" fontId="0" fillId="0" borderId="6" xfId="0" applyFont="1" applyBorder="1" applyAlignment="1">
      <alignment horizontal="left" vertical="top" wrapText="1"/>
    </xf>
    <xf numFmtId="164" fontId="0" fillId="0" borderId="7" xfId="0" applyNumberFormat="1" applyFont="1" applyBorder="1" applyAlignment="1">
      <alignment horizontal="left"/>
    </xf>
    <xf numFmtId="9" fontId="0" fillId="0" borderId="9" xfId="0" applyNumberFormat="1" applyFont="1" applyBorder="1" applyAlignment="1">
      <alignment horizontal="left"/>
    </xf>
    <xf numFmtId="0" fontId="0" fillId="0" borderId="9" xfId="0" applyFont="1" applyBorder="1" applyAlignment="1">
      <alignment horizontal="left"/>
    </xf>
    <xf numFmtId="164" fontId="0" fillId="0" borderId="9" xfId="0" applyNumberFormat="1" applyFont="1" applyBorder="1" applyAlignment="1">
      <alignment horizontal="left"/>
    </xf>
    <xf numFmtId="164" fontId="0" fillId="0" borderId="10" xfId="0" applyNumberFormat="1" applyFont="1" applyBorder="1" applyAlignment="1">
      <alignment horizontal="left"/>
    </xf>
    <xf numFmtId="0" fontId="0" fillId="0" borderId="0" xfId="0" applyFont="1" applyAlignment="1">
      <alignment wrapText="1"/>
    </xf>
    <xf numFmtId="4" fontId="2" fillId="0" borderId="1" xfId="0" applyNumberFormat="1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4" fontId="2" fillId="0" borderId="0" xfId="0" applyNumberFormat="1" applyFon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left" vertical="top"/>
    </xf>
    <xf numFmtId="9" fontId="0" fillId="0" borderId="1" xfId="0" applyNumberFormat="1" applyBorder="1" applyAlignment="1">
      <alignment horizontal="left" vertical="top"/>
    </xf>
    <xf numFmtId="4" fontId="0" fillId="0" borderId="1" xfId="0" applyNumberFormat="1" applyBorder="1" applyAlignment="1">
      <alignment horizontal="left" vertical="top"/>
    </xf>
    <xf numFmtId="9" fontId="0" fillId="0" borderId="0" xfId="0" applyNumberFormat="1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9" fontId="0" fillId="0" borderId="4" xfId="0" applyNumberForma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164" fontId="0" fillId="0" borderId="4" xfId="0" applyNumberFormat="1" applyBorder="1" applyAlignment="1">
      <alignment horizontal="left" vertical="top"/>
    </xf>
    <xf numFmtId="164" fontId="0" fillId="0" borderId="5" xfId="0" applyNumberFormat="1" applyBorder="1" applyAlignment="1">
      <alignment horizontal="left" vertical="top"/>
    </xf>
    <xf numFmtId="164" fontId="0" fillId="0" borderId="7" xfId="0" applyNumberFormat="1" applyBorder="1" applyAlignment="1">
      <alignment horizontal="left" vertical="top"/>
    </xf>
    <xf numFmtId="9" fontId="0" fillId="0" borderId="9" xfId="0" applyNumberForma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164" fontId="0" fillId="0" borderId="9" xfId="0" applyNumberFormat="1" applyBorder="1" applyAlignment="1">
      <alignment horizontal="left" vertical="top"/>
    </xf>
    <xf numFmtId="164" fontId="0" fillId="0" borderId="10" xfId="0" applyNumberForma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0" fillId="0" borderId="0" xfId="0" applyNumberFormat="1"/>
    <xf numFmtId="49" fontId="0" fillId="0" borderId="0" xfId="0" applyNumberFormat="1" applyAlignment="1">
      <alignment horizontal="right" vertical="top"/>
    </xf>
    <xf numFmtId="49" fontId="0" fillId="0" borderId="0" xfId="0" applyNumberFormat="1" applyAlignment="1">
      <alignment horizontal="justify" vertical="justify" wrapText="1"/>
    </xf>
    <xf numFmtId="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center" vertical="top"/>
    </xf>
    <xf numFmtId="4" fontId="0" fillId="0" borderId="0" xfId="0" applyNumberFormat="1" applyAlignment="1">
      <alignment vertical="top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vertical="center"/>
    </xf>
    <xf numFmtId="49" fontId="6" fillId="0" borderId="12" xfId="0" applyNumberFormat="1" applyFont="1" applyBorder="1" applyAlignment="1">
      <alignment horizontal="justify" vertical="justify" wrapText="1"/>
    </xf>
    <xf numFmtId="4" fontId="6" fillId="0" borderId="12" xfId="0" applyNumberFormat="1" applyFont="1" applyBorder="1" applyAlignment="1">
      <alignment vertical="center"/>
    </xf>
    <xf numFmtId="4" fontId="6" fillId="0" borderId="12" xfId="0" applyNumberFormat="1" applyFont="1" applyBorder="1" applyAlignment="1">
      <alignment horizontal="center" vertical="top"/>
    </xf>
    <xf numFmtId="49" fontId="7" fillId="0" borderId="13" xfId="0" applyNumberFormat="1" applyFont="1" applyBorder="1" applyAlignment="1">
      <alignment horizontal="center" vertical="top"/>
    </xf>
    <xf numFmtId="49" fontId="7" fillId="0" borderId="13" xfId="0" applyNumberFormat="1" applyFont="1" applyBorder="1" applyAlignment="1">
      <alignment horizontal="justify" vertical="justify" wrapText="1"/>
    </xf>
    <xf numFmtId="4" fontId="6" fillId="0" borderId="13" xfId="0" applyNumberFormat="1" applyFont="1" applyBorder="1" applyAlignment="1">
      <alignment horizontal="right" vertical="top"/>
    </xf>
    <xf numFmtId="4" fontId="6" fillId="0" borderId="13" xfId="0" applyNumberFormat="1" applyFont="1" applyBorder="1" applyAlignment="1">
      <alignment horizontal="center" vertical="top"/>
    </xf>
    <xf numFmtId="49" fontId="6" fillId="0" borderId="13" xfId="0" applyNumberFormat="1" applyFont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3" xfId="0" applyNumberFormat="1" applyFont="1" applyBorder="1" applyAlignment="1">
      <alignment horizontal="right" vertical="top"/>
    </xf>
    <xf numFmtId="49" fontId="6" fillId="0" borderId="13" xfId="0" applyNumberFormat="1" applyFont="1" applyBorder="1" applyAlignment="1">
      <alignment horizontal="justify" vertical="justify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horizontal="justify" vertical="justify" wrapText="1"/>
    </xf>
    <xf numFmtId="49" fontId="7" fillId="0" borderId="1" xfId="0" applyNumberFormat="1" applyFont="1" applyBorder="1" applyAlignment="1">
      <alignment horizontal="justify" vertical="justify" wrapText="1"/>
    </xf>
    <xf numFmtId="4" fontId="7" fillId="0" borderId="1" xfId="0" applyNumberFormat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center" vertical="top"/>
    </xf>
    <xf numFmtId="49" fontId="7" fillId="0" borderId="13" xfId="0" applyNumberFormat="1" applyFont="1" applyBorder="1" applyAlignment="1">
      <alignment horizontal="left" vertical="justify" wrapText="1"/>
    </xf>
    <xf numFmtId="49" fontId="9" fillId="0" borderId="11" xfId="0" applyNumberFormat="1" applyFont="1" applyBorder="1" applyAlignment="1">
      <alignment horizontal="center" vertical="top"/>
    </xf>
    <xf numFmtId="49" fontId="9" fillId="0" borderId="11" xfId="0" applyNumberFormat="1" applyFont="1" applyBorder="1" applyAlignment="1">
      <alignment horizontal="left" vertical="top" wrapText="1"/>
    </xf>
    <xf numFmtId="4" fontId="9" fillId="0" borderId="11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49" fontId="6" fillId="0" borderId="11" xfId="0" applyNumberFormat="1" applyFont="1" applyBorder="1" applyAlignment="1">
      <alignment horizontal="center" vertical="top"/>
    </xf>
    <xf numFmtId="0" fontId="8" fillId="0" borderId="11" xfId="0" applyFont="1" applyBorder="1" applyAlignment="1">
      <alignment vertical="top" wrapText="1"/>
    </xf>
    <xf numFmtId="4" fontId="6" fillId="0" borderId="11" xfId="0" applyNumberFormat="1" applyFont="1" applyBorder="1" applyAlignment="1">
      <alignment horizontal="center" vertical="top"/>
    </xf>
    <xf numFmtId="4" fontId="6" fillId="0" borderId="13" xfId="0" applyNumberFormat="1" applyFont="1" applyBorder="1" applyAlignment="1">
      <alignment horizontal="right"/>
    </xf>
    <xf numFmtId="0" fontId="8" fillId="0" borderId="11" xfId="0" applyFont="1" applyBorder="1" applyAlignment="1">
      <alignment horizontal="left" vertical="top" wrapText="1"/>
    </xf>
    <xf numFmtId="49" fontId="6" fillId="0" borderId="13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" fontId="6" fillId="0" borderId="13" xfId="0" applyNumberFormat="1" applyFont="1" applyBorder="1" applyAlignment="1">
      <alignment vertical="center"/>
    </xf>
    <xf numFmtId="49" fontId="9" fillId="0" borderId="13" xfId="0" applyNumberFormat="1" applyFont="1" applyBorder="1" applyAlignment="1">
      <alignment horizontal="center" vertical="top"/>
    </xf>
    <xf numFmtId="0" fontId="9" fillId="0" borderId="0" xfId="0" applyFont="1" applyAlignment="1">
      <alignment vertical="top" wrapText="1"/>
    </xf>
    <xf numFmtId="4" fontId="9" fillId="0" borderId="13" xfId="0" applyNumberFormat="1" applyFont="1" applyBorder="1" applyAlignment="1">
      <alignment horizontal="center" vertical="top"/>
    </xf>
    <xf numFmtId="49" fontId="6" fillId="0" borderId="14" xfId="0" applyNumberFormat="1" applyFont="1" applyBorder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justify" vertical="justify" wrapText="1"/>
    </xf>
    <xf numFmtId="4" fontId="7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center" vertical="top"/>
    </xf>
    <xf numFmtId="49" fontId="6" fillId="0" borderId="11" xfId="0" applyNumberFormat="1" applyFont="1" applyBorder="1" applyAlignment="1">
      <alignment horizontal="right" vertical="top"/>
    </xf>
    <xf numFmtId="49" fontId="6" fillId="0" borderId="15" xfId="0" applyNumberFormat="1" applyFont="1" applyBorder="1" applyAlignment="1">
      <alignment horizontal="justify" vertical="justify" wrapText="1"/>
    </xf>
    <xf numFmtId="4" fontId="6" fillId="0" borderId="15" xfId="0" applyNumberFormat="1" applyFont="1" applyBorder="1" applyAlignment="1">
      <alignment horizontal="right" vertical="top"/>
    </xf>
    <xf numFmtId="4" fontId="6" fillId="0" borderId="15" xfId="0" applyNumberFormat="1" applyFont="1" applyBorder="1" applyAlignment="1">
      <alignment horizontal="center" vertical="top"/>
    </xf>
    <xf numFmtId="4" fontId="6" fillId="0" borderId="12" xfId="0" applyNumberFormat="1" applyFont="1" applyBorder="1" applyAlignment="1">
      <alignment vertical="top"/>
    </xf>
    <xf numFmtId="49" fontId="7" fillId="0" borderId="11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left" vertical="center" wrapText="1"/>
    </xf>
    <xf numFmtId="4" fontId="6" fillId="0" borderId="11" xfId="0" applyNumberFormat="1" applyFont="1" applyBorder="1" applyAlignment="1">
      <alignment vertical="center"/>
    </xf>
    <xf numFmtId="49" fontId="10" fillId="0" borderId="11" xfId="0" applyNumberFormat="1" applyFont="1" applyBorder="1" applyAlignment="1">
      <alignment horizontal="center" vertical="top"/>
    </xf>
    <xf numFmtId="4" fontId="10" fillId="0" borderId="11" xfId="0" applyNumberFormat="1" applyFont="1" applyBorder="1" applyAlignment="1">
      <alignment horizontal="center" vertical="top"/>
    </xf>
    <xf numFmtId="49" fontId="10" fillId="0" borderId="13" xfId="0" applyNumberFormat="1" applyFont="1" applyBorder="1" applyAlignment="1">
      <alignment horizontal="center" vertical="top"/>
    </xf>
    <xf numFmtId="0" fontId="8" fillId="0" borderId="13" xfId="0" applyFont="1" applyBorder="1" applyAlignment="1">
      <alignment vertical="top" wrapText="1"/>
    </xf>
    <xf numFmtId="4" fontId="10" fillId="0" borderId="13" xfId="0" applyNumberFormat="1" applyFont="1" applyBorder="1" applyAlignment="1">
      <alignment horizontal="center" vertical="top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49" fontId="6" fillId="0" borderId="11" xfId="0" applyNumberFormat="1" applyFont="1" applyBorder="1" applyAlignment="1">
      <alignment horizontal="justify" vertical="justify" wrapText="1"/>
    </xf>
    <xf numFmtId="49" fontId="7" fillId="0" borderId="13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justify" vertical="justify" wrapText="1"/>
    </xf>
    <xf numFmtId="4" fontId="7" fillId="0" borderId="12" xfId="0" applyNumberFormat="1" applyFont="1" applyBorder="1" applyAlignment="1">
      <alignment horizontal="center" vertical="top"/>
    </xf>
    <xf numFmtId="49" fontId="12" fillId="0" borderId="11" xfId="0" applyNumberFormat="1" applyFont="1" applyBorder="1" applyAlignment="1">
      <alignment horizontal="center" vertical="top"/>
    </xf>
    <xf numFmtId="4" fontId="0" fillId="0" borderId="11" xfId="0" applyNumberFormat="1" applyBorder="1" applyAlignment="1">
      <alignment horizontal="center" vertical="top"/>
    </xf>
    <xf numFmtId="4" fontId="0" fillId="0" borderId="13" xfId="0" applyNumberFormat="1" applyBorder="1" applyAlignment="1">
      <alignment horizontal="center" vertical="top"/>
    </xf>
    <xf numFmtId="0" fontId="6" fillId="0" borderId="16" xfId="0" applyFont="1" applyBorder="1" applyAlignment="1">
      <alignment vertical="top" wrapText="1"/>
    </xf>
    <xf numFmtId="4" fontId="6" fillId="0" borderId="16" xfId="0" applyNumberFormat="1" applyFont="1" applyBorder="1" applyAlignment="1">
      <alignment horizontal="center" vertical="top"/>
    </xf>
    <xf numFmtId="49" fontId="6" fillId="0" borderId="16" xfId="0" applyNumberFormat="1" applyFont="1" applyBorder="1" applyAlignment="1">
      <alignment horizontal="right" vertical="top"/>
    </xf>
    <xf numFmtId="49" fontId="7" fillId="0" borderId="17" xfId="0" applyNumberFormat="1" applyFont="1" applyBorder="1" applyAlignment="1">
      <alignment horizontal="justify" vertical="justify" wrapText="1"/>
    </xf>
    <xf numFmtId="4" fontId="6" fillId="0" borderId="17" xfId="0" applyNumberFormat="1" applyFont="1" applyBorder="1" applyAlignment="1">
      <alignment horizontal="center" vertical="top"/>
    </xf>
    <xf numFmtId="49" fontId="6" fillId="0" borderId="17" xfId="0" applyNumberFormat="1" applyFont="1" applyBorder="1" applyAlignment="1">
      <alignment horizontal="justify" vertical="justify" wrapText="1"/>
    </xf>
    <xf numFmtId="4" fontId="6" fillId="0" borderId="18" xfId="0" applyNumberFormat="1" applyFont="1" applyBorder="1" applyAlignment="1">
      <alignment horizontal="center" vertical="top"/>
    </xf>
    <xf numFmtId="4" fontId="6" fillId="0" borderId="0" xfId="0" applyNumberFormat="1" applyFont="1" applyAlignment="1">
      <alignment horizontal="right" vertical="top"/>
    </xf>
    <xf numFmtId="0" fontId="0" fillId="0" borderId="0" xfId="0" applyAlignment="1">
      <alignment horizontal="center"/>
    </xf>
    <xf numFmtId="9" fontId="0" fillId="0" borderId="0" xfId="1" applyFont="1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10" fontId="0" fillId="0" borderId="0" xfId="1" applyNumberFormat="1" applyFont="1"/>
    <xf numFmtId="9" fontId="1" fillId="0" borderId="0" xfId="1" applyFont="1"/>
    <xf numFmtId="0" fontId="13" fillId="0" borderId="19" xfId="0" applyFont="1" applyBorder="1"/>
    <xf numFmtId="0" fontId="13" fillId="0" borderId="19" xfId="0" applyFont="1" applyBorder="1" applyAlignment="1">
      <alignment horizontal="center"/>
    </xf>
    <xf numFmtId="4" fontId="13" fillId="0" borderId="19" xfId="0" applyNumberFormat="1" applyFont="1" applyBorder="1"/>
    <xf numFmtId="9" fontId="0" fillId="0" borderId="19" xfId="1" applyFont="1" applyBorder="1"/>
    <xf numFmtId="9" fontId="0" fillId="0" borderId="0" xfId="1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tabSelected="1" zoomScaleNormal="100" workbookViewId="0">
      <selection activeCell="O5" sqref="O5"/>
    </sheetView>
  </sheetViews>
  <sheetFormatPr defaultRowHeight="14.5" x14ac:dyDescent="0.35"/>
  <cols>
    <col min="1" max="1" width="6" customWidth="1"/>
    <col min="2" max="2" width="5.81640625" style="145" customWidth="1"/>
    <col min="3" max="3" width="35.453125" customWidth="1"/>
    <col min="4" max="4" width="8" customWidth="1"/>
    <col min="5" max="5" width="5.26953125" customWidth="1"/>
    <col min="6" max="6" width="16.1796875" style="62" customWidth="1"/>
    <col min="7" max="7" width="11.26953125" style="146" customWidth="1"/>
  </cols>
  <sheetData>
    <row r="1" spans="1:7" x14ac:dyDescent="0.35">
      <c r="G1" s="156"/>
    </row>
    <row r="2" spans="1:7" ht="30.5" customHeight="1" x14ac:dyDescent="0.35">
      <c r="C2" s="158" t="s">
        <v>138</v>
      </c>
      <c r="D2" s="158"/>
      <c r="E2" s="158"/>
      <c r="F2" s="158"/>
      <c r="G2" s="156"/>
    </row>
    <row r="6" spans="1:7" x14ac:dyDescent="0.35">
      <c r="A6" s="157" t="s">
        <v>129</v>
      </c>
      <c r="B6" s="157"/>
      <c r="C6" s="157"/>
      <c r="D6" s="157"/>
      <c r="E6" s="157"/>
      <c r="F6" s="157"/>
    </row>
    <row r="7" spans="1:7" x14ac:dyDescent="0.35">
      <c r="G7" s="156"/>
    </row>
    <row r="8" spans="1:7" x14ac:dyDescent="0.35">
      <c r="G8" s="156"/>
    </row>
    <row r="9" spans="1:7" x14ac:dyDescent="0.35">
      <c r="B9" s="147" t="s">
        <v>130</v>
      </c>
      <c r="C9" s="148" t="s">
        <v>135</v>
      </c>
      <c r="D9" s="148"/>
      <c r="E9" s="148"/>
      <c r="F9" s="149">
        <f>'Pilotna stena Topol'!F43</f>
        <v>0</v>
      </c>
      <c r="G9" s="150"/>
    </row>
    <row r="10" spans="1:7" x14ac:dyDescent="0.35">
      <c r="B10" s="147"/>
      <c r="C10" s="148"/>
      <c r="D10" s="148"/>
      <c r="E10" s="148"/>
      <c r="F10" s="149"/>
      <c r="G10" s="150"/>
    </row>
    <row r="11" spans="1:7" x14ac:dyDescent="0.35">
      <c r="B11" s="147" t="s">
        <v>131</v>
      </c>
      <c r="C11" s="148" t="s">
        <v>134</v>
      </c>
      <c r="D11" s="148"/>
      <c r="E11" s="148"/>
      <c r="F11" s="149">
        <f>'Cesta - Topol'!F28</f>
        <v>0</v>
      </c>
      <c r="G11" s="150"/>
    </row>
    <row r="12" spans="1:7" x14ac:dyDescent="0.35">
      <c r="B12" s="147"/>
      <c r="C12" s="148"/>
      <c r="D12" s="148"/>
      <c r="E12" s="148"/>
      <c r="F12" s="149"/>
      <c r="G12" s="150"/>
    </row>
    <row r="13" spans="1:7" x14ac:dyDescent="0.35">
      <c r="B13" s="147" t="s">
        <v>132</v>
      </c>
      <c r="C13" s="148" t="s">
        <v>136</v>
      </c>
      <c r="D13" s="148"/>
      <c r="E13" s="148"/>
      <c r="F13" s="149">
        <f>'Sanacija usada v Smledniku'!F68</f>
        <v>0</v>
      </c>
      <c r="G13" s="150"/>
    </row>
    <row r="14" spans="1:7" x14ac:dyDescent="0.35">
      <c r="B14" s="147"/>
      <c r="C14" s="148"/>
      <c r="D14" s="148"/>
      <c r="E14" s="148"/>
      <c r="F14" s="149"/>
      <c r="G14" s="150"/>
    </row>
    <row r="16" spans="1:7" x14ac:dyDescent="0.35">
      <c r="C16" s="148" t="s">
        <v>133</v>
      </c>
      <c r="D16" s="148"/>
      <c r="E16" s="148"/>
      <c r="F16" s="149">
        <f>SUM(F8:F15)</f>
        <v>0</v>
      </c>
    </row>
    <row r="17" spans="1:7" x14ac:dyDescent="0.35">
      <c r="C17" s="148"/>
      <c r="D17" s="148"/>
      <c r="E17" s="148"/>
      <c r="F17" s="149"/>
    </row>
    <row r="18" spans="1:7" x14ac:dyDescent="0.35">
      <c r="C18" s="148" t="s">
        <v>1</v>
      </c>
      <c r="D18" s="151">
        <v>0.22</v>
      </c>
      <c r="E18" s="148"/>
      <c r="F18" s="149">
        <f>+F16*D18</f>
        <v>0</v>
      </c>
    </row>
    <row r="20" spans="1:7" ht="16" thickBot="1" x14ac:dyDescent="0.4">
      <c r="A20" s="152"/>
      <c r="B20" s="153"/>
      <c r="C20" s="152" t="s">
        <v>0</v>
      </c>
      <c r="D20" s="152"/>
      <c r="E20" s="152"/>
      <c r="F20" s="154">
        <f>SUM(F16:F19)</f>
        <v>0</v>
      </c>
      <c r="G20" s="155"/>
    </row>
    <row r="21" spans="1:7" ht="15" thickTop="1" x14ac:dyDescent="0.35"/>
    <row r="24" spans="1:7" x14ac:dyDescent="0.35">
      <c r="E24" t="s">
        <v>137</v>
      </c>
    </row>
  </sheetData>
  <mergeCells count="4">
    <mergeCell ref="G1:G2"/>
    <mergeCell ref="A6:F6"/>
    <mergeCell ref="G7:G8"/>
    <mergeCell ref="C2:F2"/>
  </mergeCell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opLeftCell="A10" zoomScaleNormal="100" workbookViewId="0">
      <selection activeCell="F44" sqref="F44"/>
    </sheetView>
  </sheetViews>
  <sheetFormatPr defaultRowHeight="14.5" x14ac:dyDescent="0.35"/>
  <cols>
    <col min="1" max="1" width="3.7265625" customWidth="1"/>
    <col min="2" max="2" width="45.453125" customWidth="1"/>
    <col min="3" max="3" width="6" style="16" bestFit="1" customWidth="1"/>
    <col min="4" max="4" width="9.1796875" style="16" bestFit="1" customWidth="1"/>
    <col min="5" max="5" width="11.54296875" style="16" bestFit="1" customWidth="1"/>
    <col min="6" max="6" width="15.453125" style="16" customWidth="1"/>
  </cols>
  <sheetData>
    <row r="1" spans="1:6" x14ac:dyDescent="0.35">
      <c r="B1" t="s">
        <v>60</v>
      </c>
    </row>
    <row r="2" spans="1:6" x14ac:dyDescent="0.35">
      <c r="B2" t="s">
        <v>27</v>
      </c>
    </row>
    <row r="3" spans="1:6" x14ac:dyDescent="0.35">
      <c r="B3" t="s">
        <v>135</v>
      </c>
    </row>
    <row r="5" spans="1:6" x14ac:dyDescent="0.35">
      <c r="A5" s="2" t="s">
        <v>32</v>
      </c>
      <c r="B5" s="14" t="s">
        <v>33</v>
      </c>
      <c r="C5" s="14" t="s">
        <v>34</v>
      </c>
      <c r="D5" s="43" t="s">
        <v>35</v>
      </c>
      <c r="E5" s="43" t="s">
        <v>36</v>
      </c>
      <c r="F5" s="43" t="s">
        <v>37</v>
      </c>
    </row>
    <row r="6" spans="1:6" x14ac:dyDescent="0.35">
      <c r="A6" s="4"/>
      <c r="B6" s="15" t="s">
        <v>38</v>
      </c>
      <c r="C6" s="44"/>
      <c r="D6" s="45"/>
      <c r="E6" s="45"/>
      <c r="F6" s="45"/>
    </row>
    <row r="7" spans="1:6" ht="43.5" x14ac:dyDescent="0.35">
      <c r="A7" s="2">
        <v>1</v>
      </c>
      <c r="B7" s="13" t="s">
        <v>30</v>
      </c>
      <c r="C7" s="2" t="s">
        <v>28</v>
      </c>
      <c r="D7" s="2">
        <v>1</v>
      </c>
      <c r="E7" s="46"/>
      <c r="F7" s="46">
        <f>D7*E7</f>
        <v>0</v>
      </c>
    </row>
    <row r="8" spans="1:6" x14ac:dyDescent="0.35">
      <c r="A8" s="2">
        <v>2</v>
      </c>
      <c r="B8" s="2" t="s">
        <v>29</v>
      </c>
      <c r="C8" s="2" t="s">
        <v>22</v>
      </c>
      <c r="D8" s="2">
        <v>8</v>
      </c>
      <c r="E8" s="2"/>
      <c r="F8" s="46">
        <f t="shared" ref="F8:F9" si="0">D8*E8</f>
        <v>0</v>
      </c>
    </row>
    <row r="9" spans="1:6" x14ac:dyDescent="0.35">
      <c r="A9" s="2">
        <v>3</v>
      </c>
      <c r="B9" s="2" t="s">
        <v>31</v>
      </c>
      <c r="C9" s="2" t="s">
        <v>5</v>
      </c>
      <c r="D9" s="2">
        <v>20</v>
      </c>
      <c r="E9" s="2"/>
      <c r="F9" s="46">
        <f t="shared" si="0"/>
        <v>0</v>
      </c>
    </row>
    <row r="10" spans="1:6" x14ac:dyDescent="0.35">
      <c r="A10" s="4"/>
      <c r="B10" s="4"/>
      <c r="C10" s="4"/>
      <c r="D10" s="4"/>
      <c r="E10" s="4"/>
      <c r="F10" s="4"/>
    </row>
    <row r="11" spans="1:6" x14ac:dyDescent="0.35">
      <c r="A11" s="47"/>
      <c r="B11" s="61" t="s">
        <v>13</v>
      </c>
      <c r="C11" s="47"/>
      <c r="D11" s="47"/>
      <c r="E11" s="47"/>
      <c r="F11" s="47"/>
    </row>
    <row r="12" spans="1:6" ht="29" x14ac:dyDescent="0.35">
      <c r="A12" s="2">
        <v>4</v>
      </c>
      <c r="B12" s="3" t="s">
        <v>42</v>
      </c>
      <c r="C12" s="2" t="s">
        <v>22</v>
      </c>
      <c r="D12" s="2">
        <v>1</v>
      </c>
      <c r="E12" s="46"/>
      <c r="F12" s="46">
        <f>D12*E12</f>
        <v>0</v>
      </c>
    </row>
    <row r="13" spans="1:6" x14ac:dyDescent="0.35">
      <c r="A13" s="2">
        <v>5</v>
      </c>
      <c r="B13" s="3" t="s">
        <v>6</v>
      </c>
      <c r="C13" s="2" t="s">
        <v>22</v>
      </c>
      <c r="D13" s="2">
        <v>1</v>
      </c>
      <c r="E13" s="46"/>
      <c r="F13" s="46">
        <f t="shared" ref="F13:F39" si="1">D13*E13</f>
        <v>0</v>
      </c>
    </row>
    <row r="14" spans="1:6" ht="29" x14ac:dyDescent="0.35">
      <c r="A14" s="2">
        <v>6</v>
      </c>
      <c r="B14" s="3" t="s">
        <v>7</v>
      </c>
      <c r="C14" s="2" t="s">
        <v>22</v>
      </c>
      <c r="D14" s="2">
        <v>1</v>
      </c>
      <c r="E14" s="46"/>
      <c r="F14" s="46">
        <f t="shared" si="1"/>
        <v>0</v>
      </c>
    </row>
    <row r="15" spans="1:6" ht="43.5" x14ac:dyDescent="0.35">
      <c r="A15" s="2">
        <v>7</v>
      </c>
      <c r="B15" s="3" t="s">
        <v>8</v>
      </c>
      <c r="C15" s="2" t="s">
        <v>3</v>
      </c>
      <c r="D15" s="2">
        <v>167.9</v>
      </c>
      <c r="E15" s="46"/>
      <c r="F15" s="46">
        <f t="shared" si="1"/>
        <v>0</v>
      </c>
    </row>
    <row r="16" spans="1:6" ht="29" x14ac:dyDescent="0.35">
      <c r="A16" s="2">
        <v>8</v>
      </c>
      <c r="B16" s="3" t="s">
        <v>9</v>
      </c>
      <c r="C16" s="2" t="s">
        <v>22</v>
      </c>
      <c r="D16" s="2">
        <v>23</v>
      </c>
      <c r="E16" s="46"/>
      <c r="F16" s="46">
        <f t="shared" si="1"/>
        <v>0</v>
      </c>
    </row>
    <row r="17" spans="1:6" x14ac:dyDescent="0.35">
      <c r="A17" s="2">
        <v>9</v>
      </c>
      <c r="B17" s="3" t="s">
        <v>10</v>
      </c>
      <c r="C17" s="48" t="s">
        <v>22</v>
      </c>
      <c r="D17" s="2">
        <v>5</v>
      </c>
      <c r="E17" s="46"/>
      <c r="F17" s="46">
        <f t="shared" si="1"/>
        <v>0</v>
      </c>
    </row>
    <row r="18" spans="1:6" ht="29" x14ac:dyDescent="0.35">
      <c r="A18" s="2">
        <v>10</v>
      </c>
      <c r="B18" s="3" t="s">
        <v>11</v>
      </c>
      <c r="C18" s="48" t="s">
        <v>3</v>
      </c>
      <c r="D18" s="2">
        <v>15</v>
      </c>
      <c r="E18" s="46"/>
      <c r="F18" s="46">
        <f t="shared" si="1"/>
        <v>0</v>
      </c>
    </row>
    <row r="19" spans="1:6" x14ac:dyDescent="0.35">
      <c r="A19" s="2">
        <v>11</v>
      </c>
      <c r="B19" s="3" t="s">
        <v>12</v>
      </c>
      <c r="C19" s="48" t="s">
        <v>22</v>
      </c>
      <c r="D19" s="2">
        <v>8</v>
      </c>
      <c r="E19" s="46"/>
      <c r="F19" s="46">
        <f t="shared" si="1"/>
        <v>0</v>
      </c>
    </row>
    <row r="20" spans="1:6" ht="29" x14ac:dyDescent="0.35">
      <c r="A20" s="2">
        <v>12</v>
      </c>
      <c r="B20" s="3" t="s">
        <v>43</v>
      </c>
      <c r="C20" s="48" t="s">
        <v>23</v>
      </c>
      <c r="D20" s="49">
        <v>10667.4</v>
      </c>
      <c r="E20" s="46"/>
      <c r="F20" s="46">
        <f t="shared" si="1"/>
        <v>0</v>
      </c>
    </row>
    <row r="21" spans="1:6" x14ac:dyDescent="0.35">
      <c r="A21" s="6"/>
      <c r="B21" s="5"/>
      <c r="C21" s="50"/>
      <c r="D21" s="4"/>
      <c r="E21" s="51"/>
      <c r="F21" s="51"/>
    </row>
    <row r="22" spans="1:6" x14ac:dyDescent="0.35">
      <c r="A22" s="6"/>
      <c r="B22" s="7" t="s">
        <v>14</v>
      </c>
      <c r="C22" s="50"/>
      <c r="D22" s="4"/>
      <c r="E22" s="51"/>
      <c r="F22" s="51"/>
    </row>
    <row r="23" spans="1:6" x14ac:dyDescent="0.35">
      <c r="A23" s="2">
        <v>13</v>
      </c>
      <c r="B23" s="3" t="s">
        <v>15</v>
      </c>
      <c r="C23" s="48" t="s">
        <v>4</v>
      </c>
      <c r="D23" s="2">
        <v>3.1</v>
      </c>
      <c r="E23" s="46"/>
      <c r="F23" s="46">
        <f t="shared" si="1"/>
        <v>0</v>
      </c>
    </row>
    <row r="24" spans="1:6" ht="29" x14ac:dyDescent="0.35">
      <c r="A24" s="2">
        <v>14</v>
      </c>
      <c r="B24" s="3" t="s">
        <v>16</v>
      </c>
      <c r="C24" s="48" t="s">
        <v>5</v>
      </c>
      <c r="D24" s="2">
        <v>60</v>
      </c>
      <c r="E24" s="46"/>
      <c r="F24" s="46">
        <f t="shared" si="1"/>
        <v>0</v>
      </c>
    </row>
    <row r="25" spans="1:6" x14ac:dyDescent="0.35">
      <c r="A25" s="2">
        <v>15</v>
      </c>
      <c r="B25" s="3" t="s">
        <v>17</v>
      </c>
      <c r="C25" s="48" t="s">
        <v>22</v>
      </c>
      <c r="D25" s="2">
        <v>8</v>
      </c>
      <c r="E25" s="46"/>
      <c r="F25" s="46">
        <f t="shared" si="1"/>
        <v>0</v>
      </c>
    </row>
    <row r="26" spans="1:6" ht="29" x14ac:dyDescent="0.35">
      <c r="A26" s="2">
        <v>16</v>
      </c>
      <c r="B26" s="3" t="s">
        <v>44</v>
      </c>
      <c r="C26" s="48" t="s">
        <v>23</v>
      </c>
      <c r="D26" s="2">
        <v>1715</v>
      </c>
      <c r="E26" s="46"/>
      <c r="F26" s="46">
        <f t="shared" si="1"/>
        <v>0</v>
      </c>
    </row>
    <row r="27" spans="1:6" x14ac:dyDescent="0.35">
      <c r="A27" s="2">
        <v>17</v>
      </c>
      <c r="B27" s="3" t="s">
        <v>18</v>
      </c>
      <c r="C27" s="48" t="s">
        <v>4</v>
      </c>
      <c r="D27" s="2">
        <v>26.8</v>
      </c>
      <c r="E27" s="46"/>
      <c r="F27" s="46">
        <f t="shared" si="1"/>
        <v>0</v>
      </c>
    </row>
    <row r="28" spans="1:6" x14ac:dyDescent="0.35">
      <c r="A28" s="9"/>
      <c r="B28" s="5"/>
      <c r="C28" s="50"/>
      <c r="D28" s="4"/>
      <c r="E28" s="51"/>
      <c r="F28" s="51"/>
    </row>
    <row r="29" spans="1:6" x14ac:dyDescent="0.35">
      <c r="A29" s="9"/>
      <c r="B29" s="7" t="s">
        <v>19</v>
      </c>
      <c r="C29" s="50"/>
      <c r="D29" s="4"/>
      <c r="E29" s="51"/>
      <c r="F29" s="51"/>
    </row>
    <row r="30" spans="1:6" x14ac:dyDescent="0.35">
      <c r="A30" s="2">
        <v>18</v>
      </c>
      <c r="B30" s="3" t="s">
        <v>39</v>
      </c>
      <c r="C30" s="48" t="s">
        <v>22</v>
      </c>
      <c r="D30" s="2">
        <v>1</v>
      </c>
      <c r="E30" s="46"/>
      <c r="F30" s="46">
        <f t="shared" si="1"/>
        <v>0</v>
      </c>
    </row>
    <row r="31" spans="1:6" ht="29" x14ac:dyDescent="0.35">
      <c r="A31" s="2">
        <v>19</v>
      </c>
      <c r="B31" s="3" t="s">
        <v>40</v>
      </c>
      <c r="C31" s="48" t="s">
        <v>4</v>
      </c>
      <c r="D31" s="2">
        <v>30</v>
      </c>
      <c r="E31" s="46"/>
      <c r="F31" s="46">
        <f t="shared" si="1"/>
        <v>0</v>
      </c>
    </row>
    <row r="32" spans="1:6" x14ac:dyDescent="0.35">
      <c r="A32" s="2">
        <v>20</v>
      </c>
      <c r="B32" s="3" t="s">
        <v>41</v>
      </c>
      <c r="C32" s="48" t="s">
        <v>5</v>
      </c>
      <c r="D32" s="2">
        <v>60</v>
      </c>
      <c r="E32" s="46"/>
      <c r="F32" s="46">
        <f t="shared" si="1"/>
        <v>0</v>
      </c>
    </row>
    <row r="33" spans="1:9" ht="29" x14ac:dyDescent="0.35">
      <c r="A33" s="2">
        <v>21</v>
      </c>
      <c r="B33" s="3" t="s">
        <v>122</v>
      </c>
      <c r="C33" s="48" t="s">
        <v>22</v>
      </c>
      <c r="D33" s="2">
        <v>1</v>
      </c>
      <c r="E33" s="46"/>
      <c r="F33" s="46">
        <f t="shared" si="1"/>
        <v>0</v>
      </c>
    </row>
    <row r="34" spans="1:9" x14ac:dyDescent="0.35">
      <c r="A34" s="9"/>
      <c r="B34" s="5"/>
      <c r="C34" s="50"/>
      <c r="D34" s="4"/>
      <c r="E34" s="51"/>
      <c r="F34" s="51"/>
    </row>
    <row r="35" spans="1:9" x14ac:dyDescent="0.35">
      <c r="A35" s="9"/>
      <c r="B35" s="7" t="s">
        <v>20</v>
      </c>
      <c r="C35" s="50"/>
      <c r="D35" s="4"/>
      <c r="E35" s="51"/>
      <c r="F35" s="51"/>
    </row>
    <row r="36" spans="1:9" ht="29" x14ac:dyDescent="0.35">
      <c r="A36" s="2">
        <v>22</v>
      </c>
      <c r="B36" s="3" t="s">
        <v>21</v>
      </c>
      <c r="C36" s="48" t="s">
        <v>22</v>
      </c>
      <c r="D36" s="2">
        <v>5</v>
      </c>
      <c r="E36" s="46"/>
      <c r="F36" s="46">
        <f t="shared" si="1"/>
        <v>0</v>
      </c>
      <c r="I36" s="8"/>
    </row>
    <row r="37" spans="1:9" x14ac:dyDescent="0.35">
      <c r="A37" s="4"/>
      <c r="B37" s="5"/>
      <c r="C37" s="50"/>
      <c r="D37" s="4"/>
      <c r="E37" s="51"/>
      <c r="F37" s="51"/>
      <c r="I37" s="8"/>
    </row>
    <row r="38" spans="1:9" x14ac:dyDescent="0.35">
      <c r="A38" s="4"/>
      <c r="B38" s="7" t="s">
        <v>26</v>
      </c>
      <c r="C38" s="50"/>
      <c r="D38" s="4"/>
      <c r="E38" s="51"/>
      <c r="F38" s="51"/>
      <c r="I38" s="8"/>
    </row>
    <row r="39" spans="1:9" x14ac:dyDescent="0.35">
      <c r="A39" s="2">
        <v>23</v>
      </c>
      <c r="B39" s="24" t="s">
        <v>24</v>
      </c>
      <c r="C39" s="48" t="s">
        <v>25</v>
      </c>
      <c r="D39" s="2">
        <v>10</v>
      </c>
      <c r="E39" s="46"/>
      <c r="F39" s="46">
        <f t="shared" si="1"/>
        <v>0</v>
      </c>
      <c r="I39" s="8"/>
    </row>
    <row r="40" spans="1:9" x14ac:dyDescent="0.35">
      <c r="A40" s="2">
        <v>24</v>
      </c>
      <c r="B40" s="24" t="s">
        <v>120</v>
      </c>
      <c r="C40" s="48" t="s">
        <v>25</v>
      </c>
      <c r="D40" s="2">
        <v>20</v>
      </c>
      <c r="E40" s="46"/>
      <c r="F40" s="46">
        <f t="shared" ref="F40" si="2">D40*E40</f>
        <v>0</v>
      </c>
      <c r="I40" s="8"/>
    </row>
    <row r="41" spans="1:9" x14ac:dyDescent="0.35">
      <c r="A41" s="4"/>
      <c r="B41" s="28"/>
      <c r="C41" s="50"/>
      <c r="D41" s="4"/>
      <c r="E41" s="51"/>
      <c r="F41" s="51"/>
      <c r="I41" s="8"/>
    </row>
    <row r="42" spans="1:9" ht="15" thickBot="1" x14ac:dyDescent="0.4">
      <c r="A42" s="4"/>
      <c r="B42" s="5"/>
      <c r="C42" s="50"/>
      <c r="D42" s="4"/>
      <c r="E42" s="51"/>
      <c r="F42" s="51"/>
      <c r="I42" s="8"/>
    </row>
    <row r="43" spans="1:9" x14ac:dyDescent="0.35">
      <c r="A43" s="4"/>
      <c r="B43" s="10" t="s">
        <v>0</v>
      </c>
      <c r="C43" s="52"/>
      <c r="D43" s="53"/>
      <c r="E43" s="54"/>
      <c r="F43" s="55">
        <f>SUM(F7:F40)</f>
        <v>0</v>
      </c>
      <c r="I43" s="8"/>
    </row>
    <row r="44" spans="1:9" x14ac:dyDescent="0.35">
      <c r="A44" s="4"/>
      <c r="B44" s="11" t="s">
        <v>1</v>
      </c>
      <c r="C44" s="48"/>
      <c r="D44" s="2"/>
      <c r="E44" s="46"/>
      <c r="F44" s="56">
        <f>0.22*F43</f>
        <v>0</v>
      </c>
      <c r="I44" s="8"/>
    </row>
    <row r="45" spans="1:9" ht="15" thickBot="1" x14ac:dyDescent="0.4">
      <c r="A45" s="4"/>
      <c r="B45" s="12" t="s">
        <v>2</v>
      </c>
      <c r="C45" s="57"/>
      <c r="D45" s="58"/>
      <c r="E45" s="59"/>
      <c r="F45" s="60">
        <f>SUM(F43:F44)</f>
        <v>0</v>
      </c>
      <c r="I45" s="8"/>
    </row>
    <row r="51" spans="2:2" x14ac:dyDescent="0.35">
      <c r="B51" s="1"/>
    </row>
  </sheetData>
  <pageMargins left="0.7" right="0.7" top="0.75" bottom="0.75" header="0.3" footer="0.3"/>
  <pageSetup paperSize="9" scale="95" fitToHeight="0" orientation="portrait" r:id="rId1"/>
  <rowBreaks count="1" manualBreakCount="1"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topLeftCell="A19" zoomScaleNormal="100" workbookViewId="0">
      <selection activeCell="K12" sqref="K12"/>
    </sheetView>
  </sheetViews>
  <sheetFormatPr defaultColWidth="9.1796875" defaultRowHeight="14.5" x14ac:dyDescent="0.35"/>
  <cols>
    <col min="1" max="1" width="3.7265625" style="19" customWidth="1"/>
    <col min="2" max="2" width="45.453125" style="19" customWidth="1"/>
    <col min="3" max="3" width="6" style="20" bestFit="1" customWidth="1"/>
    <col min="4" max="4" width="7.7265625" style="20" customWidth="1"/>
    <col min="5" max="5" width="11.54296875" style="20" bestFit="1" customWidth="1"/>
    <col min="6" max="6" width="15.453125" style="20" customWidth="1"/>
    <col min="7" max="16384" width="9.1796875" style="19"/>
  </cols>
  <sheetData>
    <row r="1" spans="1:6" x14ac:dyDescent="0.35">
      <c r="B1" s="19" t="s">
        <v>60</v>
      </c>
    </row>
    <row r="2" spans="1:6" x14ac:dyDescent="0.35">
      <c r="B2" s="19" t="s">
        <v>27</v>
      </c>
    </row>
    <row r="3" spans="1:6" x14ac:dyDescent="0.35">
      <c r="B3" s="19" t="s">
        <v>134</v>
      </c>
    </row>
    <row r="5" spans="1:6" x14ac:dyDescent="0.35">
      <c r="A5" s="21" t="s">
        <v>32</v>
      </c>
      <c r="B5" s="14" t="s">
        <v>33</v>
      </c>
      <c r="C5" s="18" t="s">
        <v>34</v>
      </c>
      <c r="D5" s="17" t="s">
        <v>35</v>
      </c>
      <c r="E5" s="17" t="s">
        <v>36</v>
      </c>
      <c r="F5" s="17" t="s">
        <v>37</v>
      </c>
    </row>
    <row r="6" spans="1:6" ht="43.5" x14ac:dyDescent="0.35">
      <c r="A6" s="21">
        <v>1</v>
      </c>
      <c r="B6" s="13" t="s">
        <v>30</v>
      </c>
      <c r="C6" s="22" t="s">
        <v>28</v>
      </c>
      <c r="D6" s="22">
        <v>1</v>
      </c>
      <c r="E6" s="23"/>
      <c r="F6" s="23">
        <f>D6*E6</f>
        <v>0</v>
      </c>
    </row>
    <row r="7" spans="1:6" x14ac:dyDescent="0.35">
      <c r="A7" s="21">
        <v>2</v>
      </c>
      <c r="B7" s="13" t="s">
        <v>61</v>
      </c>
      <c r="C7" s="22" t="s">
        <v>63</v>
      </c>
      <c r="D7" s="22">
        <v>0.12</v>
      </c>
      <c r="E7" s="23"/>
      <c r="F7" s="23">
        <f t="shared" ref="F7:F25" si="0">D7*E7</f>
        <v>0</v>
      </c>
    </row>
    <row r="8" spans="1:6" ht="29" x14ac:dyDescent="0.35">
      <c r="A8" s="21">
        <v>3</v>
      </c>
      <c r="B8" s="13" t="s">
        <v>62</v>
      </c>
      <c r="C8" s="22" t="s">
        <v>63</v>
      </c>
      <c r="D8" s="22">
        <v>0.12</v>
      </c>
      <c r="E8" s="23"/>
      <c r="F8" s="23">
        <f t="shared" si="0"/>
        <v>0</v>
      </c>
    </row>
    <row r="9" spans="1:6" ht="29" x14ac:dyDescent="0.35">
      <c r="A9" s="21">
        <v>4</v>
      </c>
      <c r="B9" s="13" t="s">
        <v>45</v>
      </c>
      <c r="C9" s="22" t="s">
        <v>22</v>
      </c>
      <c r="D9" s="22">
        <v>11</v>
      </c>
      <c r="E9" s="23"/>
      <c r="F9" s="23">
        <f t="shared" si="0"/>
        <v>0</v>
      </c>
    </row>
    <row r="10" spans="1:6" ht="29" x14ac:dyDescent="0.35">
      <c r="A10" s="21">
        <v>5</v>
      </c>
      <c r="B10" s="24" t="s">
        <v>46</v>
      </c>
      <c r="C10" s="22" t="s">
        <v>48</v>
      </c>
      <c r="D10" s="22">
        <v>10</v>
      </c>
      <c r="E10" s="22"/>
      <c r="F10" s="23">
        <f t="shared" si="0"/>
        <v>0</v>
      </c>
    </row>
    <row r="11" spans="1:6" ht="29" x14ac:dyDescent="0.35">
      <c r="A11" s="21">
        <v>6</v>
      </c>
      <c r="B11" s="24" t="s">
        <v>47</v>
      </c>
      <c r="C11" s="22" t="s">
        <v>5</v>
      </c>
      <c r="D11" s="22">
        <v>20</v>
      </c>
      <c r="E11" s="22"/>
      <c r="F11" s="23">
        <f t="shared" si="0"/>
        <v>0</v>
      </c>
    </row>
    <row r="12" spans="1:6" ht="43.5" x14ac:dyDescent="0.35">
      <c r="A12" s="21">
        <v>7</v>
      </c>
      <c r="B12" s="24" t="s">
        <v>49</v>
      </c>
      <c r="C12" s="22" t="s">
        <v>48</v>
      </c>
      <c r="D12" s="22">
        <v>30</v>
      </c>
      <c r="E12" s="23"/>
      <c r="F12" s="23">
        <f t="shared" si="0"/>
        <v>0</v>
      </c>
    </row>
    <row r="13" spans="1:6" ht="29" x14ac:dyDescent="0.35">
      <c r="A13" s="21">
        <v>8</v>
      </c>
      <c r="B13" s="24" t="s">
        <v>50</v>
      </c>
      <c r="C13" s="22" t="s">
        <v>22</v>
      </c>
      <c r="D13" s="22">
        <v>3</v>
      </c>
      <c r="E13" s="23"/>
      <c r="F13" s="23">
        <f t="shared" si="0"/>
        <v>0</v>
      </c>
    </row>
    <row r="14" spans="1:6" ht="43.5" x14ac:dyDescent="0.35">
      <c r="A14" s="21">
        <v>9</v>
      </c>
      <c r="B14" s="24" t="s">
        <v>56</v>
      </c>
      <c r="C14" s="22" t="s">
        <v>4</v>
      </c>
      <c r="D14" s="22">
        <v>160</v>
      </c>
      <c r="E14" s="23"/>
      <c r="F14" s="23">
        <f t="shared" si="0"/>
        <v>0</v>
      </c>
    </row>
    <row r="15" spans="1:6" ht="43.5" x14ac:dyDescent="0.35">
      <c r="A15" s="21">
        <v>10</v>
      </c>
      <c r="B15" s="24" t="s">
        <v>55</v>
      </c>
      <c r="C15" s="22" t="s">
        <v>4</v>
      </c>
      <c r="D15" s="22">
        <v>180</v>
      </c>
      <c r="E15" s="23"/>
      <c r="F15" s="23">
        <f t="shared" si="0"/>
        <v>0</v>
      </c>
    </row>
    <row r="16" spans="1:6" ht="43.5" x14ac:dyDescent="0.35">
      <c r="A16" s="21">
        <v>11</v>
      </c>
      <c r="B16" s="24" t="s">
        <v>57</v>
      </c>
      <c r="C16" s="22" t="s">
        <v>4</v>
      </c>
      <c r="D16" s="22">
        <v>90</v>
      </c>
      <c r="E16" s="23"/>
      <c r="F16" s="23">
        <f t="shared" si="0"/>
        <v>0</v>
      </c>
    </row>
    <row r="17" spans="1:9" x14ac:dyDescent="0.35">
      <c r="A17" s="21">
        <v>12</v>
      </c>
      <c r="B17" s="24" t="s">
        <v>51</v>
      </c>
      <c r="C17" s="25" t="s">
        <v>5</v>
      </c>
      <c r="D17" s="22">
        <v>450</v>
      </c>
      <c r="E17" s="23"/>
      <c r="F17" s="23">
        <f t="shared" si="0"/>
        <v>0</v>
      </c>
    </row>
    <row r="18" spans="1:9" ht="43.5" x14ac:dyDescent="0.35">
      <c r="A18" s="21">
        <v>13</v>
      </c>
      <c r="B18" s="24" t="s">
        <v>65</v>
      </c>
      <c r="C18" s="25" t="s">
        <v>48</v>
      </c>
      <c r="D18" s="22">
        <v>30</v>
      </c>
      <c r="E18" s="23"/>
      <c r="F18" s="23">
        <f t="shared" si="0"/>
        <v>0</v>
      </c>
    </row>
    <row r="19" spans="1:9" ht="116" x14ac:dyDescent="0.35">
      <c r="A19" s="21">
        <v>14</v>
      </c>
      <c r="B19" s="24" t="s">
        <v>59</v>
      </c>
      <c r="C19" s="25" t="s">
        <v>58</v>
      </c>
      <c r="D19" s="22">
        <v>3</v>
      </c>
      <c r="E19" s="23"/>
      <c r="F19" s="23">
        <f t="shared" si="0"/>
        <v>0</v>
      </c>
    </row>
    <row r="20" spans="1:9" ht="72.5" x14ac:dyDescent="0.35">
      <c r="A20" s="21">
        <v>15</v>
      </c>
      <c r="B20" s="24" t="s">
        <v>52</v>
      </c>
      <c r="C20" s="25" t="s">
        <v>48</v>
      </c>
      <c r="D20" s="22">
        <v>7</v>
      </c>
      <c r="E20" s="23"/>
      <c r="F20" s="23">
        <f t="shared" si="0"/>
        <v>0</v>
      </c>
    </row>
    <row r="21" spans="1:9" ht="72.5" x14ac:dyDescent="0.35">
      <c r="A21" s="21">
        <v>16</v>
      </c>
      <c r="B21" s="24" t="s">
        <v>66</v>
      </c>
      <c r="C21" s="25" t="s">
        <v>5</v>
      </c>
      <c r="D21" s="22">
        <v>450</v>
      </c>
      <c r="E21" s="23"/>
      <c r="F21" s="23">
        <f t="shared" si="0"/>
        <v>0</v>
      </c>
    </row>
    <row r="22" spans="1:9" ht="58" x14ac:dyDescent="0.35">
      <c r="A22" s="21">
        <v>17</v>
      </c>
      <c r="B22" s="24" t="s">
        <v>67</v>
      </c>
      <c r="C22" s="25"/>
      <c r="D22" s="22">
        <v>60</v>
      </c>
      <c r="E22" s="23"/>
      <c r="F22" s="23">
        <f t="shared" si="0"/>
        <v>0</v>
      </c>
    </row>
    <row r="23" spans="1:9" x14ac:dyDescent="0.35">
      <c r="A23" s="21">
        <v>18</v>
      </c>
      <c r="B23" s="24" t="s">
        <v>53</v>
      </c>
      <c r="C23" s="25" t="s">
        <v>4</v>
      </c>
      <c r="D23" s="22">
        <v>15</v>
      </c>
      <c r="E23" s="23"/>
      <c r="F23" s="23">
        <f t="shared" si="0"/>
        <v>0</v>
      </c>
    </row>
    <row r="24" spans="1:9" ht="29" x14ac:dyDescent="0.35">
      <c r="A24" s="21">
        <v>19</v>
      </c>
      <c r="B24" s="24" t="s">
        <v>54</v>
      </c>
      <c r="C24" s="25" t="s">
        <v>4</v>
      </c>
      <c r="D24" s="22">
        <v>10</v>
      </c>
      <c r="E24" s="23"/>
      <c r="F24" s="23">
        <f t="shared" si="0"/>
        <v>0</v>
      </c>
    </row>
    <row r="25" spans="1:9" x14ac:dyDescent="0.35">
      <c r="A25" s="21">
        <v>20</v>
      </c>
      <c r="B25" s="24" t="s">
        <v>41</v>
      </c>
      <c r="C25" s="25" t="s">
        <v>5</v>
      </c>
      <c r="D25" s="22">
        <v>50</v>
      </c>
      <c r="E25" s="23"/>
      <c r="F25" s="23">
        <f t="shared" si="0"/>
        <v>0</v>
      </c>
    </row>
    <row r="26" spans="1:9" x14ac:dyDescent="0.35">
      <c r="A26" s="21">
        <v>21</v>
      </c>
      <c r="B26" s="24" t="s">
        <v>64</v>
      </c>
      <c r="C26" s="25">
        <v>0.1</v>
      </c>
      <c r="D26" s="22">
        <v>0.1</v>
      </c>
      <c r="E26" s="23">
        <f>SUM(F6:F25)</f>
        <v>0</v>
      </c>
      <c r="F26" s="23">
        <f>D26*E26</f>
        <v>0</v>
      </c>
      <c r="I26" s="26"/>
    </row>
    <row r="27" spans="1:9" ht="15" thickBot="1" x14ac:dyDescent="0.4">
      <c r="A27" s="27"/>
      <c r="B27" s="28"/>
      <c r="C27" s="29"/>
      <c r="D27" s="30"/>
      <c r="E27" s="31"/>
      <c r="F27" s="31"/>
      <c r="I27" s="26"/>
    </row>
    <row r="28" spans="1:9" x14ac:dyDescent="0.35">
      <c r="A28" s="27"/>
      <c r="B28" s="10" t="s">
        <v>0</v>
      </c>
      <c r="C28" s="32"/>
      <c r="D28" s="33"/>
      <c r="E28" s="34"/>
      <c r="F28" s="35">
        <f>SUM(F6:F26)</f>
        <v>0</v>
      </c>
      <c r="I28" s="26"/>
    </row>
    <row r="29" spans="1:9" x14ac:dyDescent="0.35">
      <c r="A29" s="27"/>
      <c r="B29" s="36" t="s">
        <v>1</v>
      </c>
      <c r="C29" s="25"/>
      <c r="D29" s="22"/>
      <c r="E29" s="23"/>
      <c r="F29" s="37">
        <f>0.22*F28</f>
        <v>0</v>
      </c>
      <c r="I29" s="26"/>
    </row>
    <row r="30" spans="1:9" ht="15" thickBot="1" x14ac:dyDescent="0.4">
      <c r="A30" s="27"/>
      <c r="B30" s="12" t="s">
        <v>2</v>
      </c>
      <c r="C30" s="38"/>
      <c r="D30" s="39"/>
      <c r="E30" s="40"/>
      <c r="F30" s="41">
        <f>SUM(F28:F29)</f>
        <v>0</v>
      </c>
      <c r="I30" s="26"/>
    </row>
    <row r="36" spans="2:2" x14ac:dyDescent="0.35">
      <c r="B36" s="42"/>
    </row>
  </sheetData>
  <pageMargins left="0.7" right="0.7" top="0.75" bottom="0.75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96"/>
  <sheetViews>
    <sheetView topLeftCell="A43" zoomScaleNormal="100" workbookViewId="0">
      <selection activeCell="F63" sqref="F63"/>
    </sheetView>
  </sheetViews>
  <sheetFormatPr defaultRowHeight="14.5" x14ac:dyDescent="0.35"/>
  <cols>
    <col min="1" max="1" width="8.453125" style="63" customWidth="1"/>
    <col min="2" max="2" width="29.7265625" style="64" customWidth="1"/>
    <col min="3" max="3" width="6.26953125" style="65" customWidth="1"/>
    <col min="4" max="4" width="8.81640625" style="66" customWidth="1"/>
    <col min="5" max="5" width="11.7265625" style="66" customWidth="1"/>
    <col min="6" max="6" width="18" style="67" customWidth="1"/>
    <col min="7" max="7" width="15.453125" style="62" customWidth="1"/>
    <col min="257" max="257" width="8.453125" customWidth="1"/>
    <col min="258" max="258" width="29.7265625" customWidth="1"/>
    <col min="259" max="259" width="6.26953125" customWidth="1"/>
    <col min="260" max="260" width="8.81640625" customWidth="1"/>
    <col min="261" max="261" width="11.7265625" customWidth="1"/>
    <col min="262" max="262" width="18" customWidth="1"/>
    <col min="263" max="263" width="15.453125" customWidth="1"/>
    <col min="513" max="513" width="8.453125" customWidth="1"/>
    <col min="514" max="514" width="29.7265625" customWidth="1"/>
    <col min="515" max="515" width="6.26953125" customWidth="1"/>
    <col min="516" max="516" width="8.81640625" customWidth="1"/>
    <col min="517" max="517" width="11.7265625" customWidth="1"/>
    <col min="518" max="518" width="18" customWidth="1"/>
    <col min="519" max="519" width="15.453125" customWidth="1"/>
    <col min="769" max="769" width="8.453125" customWidth="1"/>
    <col min="770" max="770" width="29.7265625" customWidth="1"/>
    <col min="771" max="771" width="6.26953125" customWidth="1"/>
    <col min="772" max="772" width="8.81640625" customWidth="1"/>
    <col min="773" max="773" width="11.7265625" customWidth="1"/>
    <col min="774" max="774" width="18" customWidth="1"/>
    <col min="775" max="775" width="15.453125" customWidth="1"/>
    <col min="1025" max="1025" width="8.453125" customWidth="1"/>
    <col min="1026" max="1026" width="29.7265625" customWidth="1"/>
    <col min="1027" max="1027" width="6.26953125" customWidth="1"/>
    <col min="1028" max="1028" width="8.81640625" customWidth="1"/>
    <col min="1029" max="1029" width="11.7265625" customWidth="1"/>
    <col min="1030" max="1030" width="18" customWidth="1"/>
    <col min="1031" max="1031" width="15.453125" customWidth="1"/>
    <col min="1281" max="1281" width="8.453125" customWidth="1"/>
    <col min="1282" max="1282" width="29.7265625" customWidth="1"/>
    <col min="1283" max="1283" width="6.26953125" customWidth="1"/>
    <col min="1284" max="1284" width="8.81640625" customWidth="1"/>
    <col min="1285" max="1285" width="11.7265625" customWidth="1"/>
    <col min="1286" max="1286" width="18" customWidth="1"/>
    <col min="1287" max="1287" width="15.453125" customWidth="1"/>
    <col min="1537" max="1537" width="8.453125" customWidth="1"/>
    <col min="1538" max="1538" width="29.7265625" customWidth="1"/>
    <col min="1539" max="1539" width="6.26953125" customWidth="1"/>
    <col min="1540" max="1540" width="8.81640625" customWidth="1"/>
    <col min="1541" max="1541" width="11.7265625" customWidth="1"/>
    <col min="1542" max="1542" width="18" customWidth="1"/>
    <col min="1543" max="1543" width="15.453125" customWidth="1"/>
    <col min="1793" max="1793" width="8.453125" customWidth="1"/>
    <col min="1794" max="1794" width="29.7265625" customWidth="1"/>
    <col min="1795" max="1795" width="6.26953125" customWidth="1"/>
    <col min="1796" max="1796" width="8.81640625" customWidth="1"/>
    <col min="1797" max="1797" width="11.7265625" customWidth="1"/>
    <col min="1798" max="1798" width="18" customWidth="1"/>
    <col min="1799" max="1799" width="15.453125" customWidth="1"/>
    <col min="2049" max="2049" width="8.453125" customWidth="1"/>
    <col min="2050" max="2050" width="29.7265625" customWidth="1"/>
    <col min="2051" max="2051" width="6.26953125" customWidth="1"/>
    <col min="2052" max="2052" width="8.81640625" customWidth="1"/>
    <col min="2053" max="2053" width="11.7265625" customWidth="1"/>
    <col min="2054" max="2054" width="18" customWidth="1"/>
    <col min="2055" max="2055" width="15.453125" customWidth="1"/>
    <col min="2305" max="2305" width="8.453125" customWidth="1"/>
    <col min="2306" max="2306" width="29.7265625" customWidth="1"/>
    <col min="2307" max="2307" width="6.26953125" customWidth="1"/>
    <col min="2308" max="2308" width="8.81640625" customWidth="1"/>
    <col min="2309" max="2309" width="11.7265625" customWidth="1"/>
    <col min="2310" max="2310" width="18" customWidth="1"/>
    <col min="2311" max="2311" width="15.453125" customWidth="1"/>
    <col min="2561" max="2561" width="8.453125" customWidth="1"/>
    <col min="2562" max="2562" width="29.7265625" customWidth="1"/>
    <col min="2563" max="2563" width="6.26953125" customWidth="1"/>
    <col min="2564" max="2564" width="8.81640625" customWidth="1"/>
    <col min="2565" max="2565" width="11.7265625" customWidth="1"/>
    <col min="2566" max="2566" width="18" customWidth="1"/>
    <col min="2567" max="2567" width="15.453125" customWidth="1"/>
    <col min="2817" max="2817" width="8.453125" customWidth="1"/>
    <col min="2818" max="2818" width="29.7265625" customWidth="1"/>
    <col min="2819" max="2819" width="6.26953125" customWidth="1"/>
    <col min="2820" max="2820" width="8.81640625" customWidth="1"/>
    <col min="2821" max="2821" width="11.7265625" customWidth="1"/>
    <col min="2822" max="2822" width="18" customWidth="1"/>
    <col min="2823" max="2823" width="15.453125" customWidth="1"/>
    <col min="3073" max="3073" width="8.453125" customWidth="1"/>
    <col min="3074" max="3074" width="29.7265625" customWidth="1"/>
    <col min="3075" max="3075" width="6.26953125" customWidth="1"/>
    <col min="3076" max="3076" width="8.81640625" customWidth="1"/>
    <col min="3077" max="3077" width="11.7265625" customWidth="1"/>
    <col min="3078" max="3078" width="18" customWidth="1"/>
    <col min="3079" max="3079" width="15.453125" customWidth="1"/>
    <col min="3329" max="3329" width="8.453125" customWidth="1"/>
    <col min="3330" max="3330" width="29.7265625" customWidth="1"/>
    <col min="3331" max="3331" width="6.26953125" customWidth="1"/>
    <col min="3332" max="3332" width="8.81640625" customWidth="1"/>
    <col min="3333" max="3333" width="11.7265625" customWidth="1"/>
    <col min="3334" max="3334" width="18" customWidth="1"/>
    <col min="3335" max="3335" width="15.453125" customWidth="1"/>
    <col min="3585" max="3585" width="8.453125" customWidth="1"/>
    <col min="3586" max="3586" width="29.7265625" customWidth="1"/>
    <col min="3587" max="3587" width="6.26953125" customWidth="1"/>
    <col min="3588" max="3588" width="8.81640625" customWidth="1"/>
    <col min="3589" max="3589" width="11.7265625" customWidth="1"/>
    <col min="3590" max="3590" width="18" customWidth="1"/>
    <col min="3591" max="3591" width="15.453125" customWidth="1"/>
    <col min="3841" max="3841" width="8.453125" customWidth="1"/>
    <col min="3842" max="3842" width="29.7265625" customWidth="1"/>
    <col min="3843" max="3843" width="6.26953125" customWidth="1"/>
    <col min="3844" max="3844" width="8.81640625" customWidth="1"/>
    <col min="3845" max="3845" width="11.7265625" customWidth="1"/>
    <col min="3846" max="3846" width="18" customWidth="1"/>
    <col min="3847" max="3847" width="15.453125" customWidth="1"/>
    <col min="4097" max="4097" width="8.453125" customWidth="1"/>
    <col min="4098" max="4098" width="29.7265625" customWidth="1"/>
    <col min="4099" max="4099" width="6.26953125" customWidth="1"/>
    <col min="4100" max="4100" width="8.81640625" customWidth="1"/>
    <col min="4101" max="4101" width="11.7265625" customWidth="1"/>
    <col min="4102" max="4102" width="18" customWidth="1"/>
    <col min="4103" max="4103" width="15.453125" customWidth="1"/>
    <col min="4353" max="4353" width="8.453125" customWidth="1"/>
    <col min="4354" max="4354" width="29.7265625" customWidth="1"/>
    <col min="4355" max="4355" width="6.26953125" customWidth="1"/>
    <col min="4356" max="4356" width="8.81640625" customWidth="1"/>
    <col min="4357" max="4357" width="11.7265625" customWidth="1"/>
    <col min="4358" max="4358" width="18" customWidth="1"/>
    <col min="4359" max="4359" width="15.453125" customWidth="1"/>
    <col min="4609" max="4609" width="8.453125" customWidth="1"/>
    <col min="4610" max="4610" width="29.7265625" customWidth="1"/>
    <col min="4611" max="4611" width="6.26953125" customWidth="1"/>
    <col min="4612" max="4612" width="8.81640625" customWidth="1"/>
    <col min="4613" max="4613" width="11.7265625" customWidth="1"/>
    <col min="4614" max="4614" width="18" customWidth="1"/>
    <col min="4615" max="4615" width="15.453125" customWidth="1"/>
    <col min="4865" max="4865" width="8.453125" customWidth="1"/>
    <col min="4866" max="4866" width="29.7265625" customWidth="1"/>
    <col min="4867" max="4867" width="6.26953125" customWidth="1"/>
    <col min="4868" max="4868" width="8.81640625" customWidth="1"/>
    <col min="4869" max="4869" width="11.7265625" customWidth="1"/>
    <col min="4870" max="4870" width="18" customWidth="1"/>
    <col min="4871" max="4871" width="15.453125" customWidth="1"/>
    <col min="5121" max="5121" width="8.453125" customWidth="1"/>
    <col min="5122" max="5122" width="29.7265625" customWidth="1"/>
    <col min="5123" max="5123" width="6.26953125" customWidth="1"/>
    <col min="5124" max="5124" width="8.81640625" customWidth="1"/>
    <col min="5125" max="5125" width="11.7265625" customWidth="1"/>
    <col min="5126" max="5126" width="18" customWidth="1"/>
    <col min="5127" max="5127" width="15.453125" customWidth="1"/>
    <col min="5377" max="5377" width="8.453125" customWidth="1"/>
    <col min="5378" max="5378" width="29.7265625" customWidth="1"/>
    <col min="5379" max="5379" width="6.26953125" customWidth="1"/>
    <col min="5380" max="5380" width="8.81640625" customWidth="1"/>
    <col min="5381" max="5381" width="11.7265625" customWidth="1"/>
    <col min="5382" max="5382" width="18" customWidth="1"/>
    <col min="5383" max="5383" width="15.453125" customWidth="1"/>
    <col min="5633" max="5633" width="8.453125" customWidth="1"/>
    <col min="5634" max="5634" width="29.7265625" customWidth="1"/>
    <col min="5635" max="5635" width="6.26953125" customWidth="1"/>
    <col min="5636" max="5636" width="8.81640625" customWidth="1"/>
    <col min="5637" max="5637" width="11.7265625" customWidth="1"/>
    <col min="5638" max="5638" width="18" customWidth="1"/>
    <col min="5639" max="5639" width="15.453125" customWidth="1"/>
    <col min="5889" max="5889" width="8.453125" customWidth="1"/>
    <col min="5890" max="5890" width="29.7265625" customWidth="1"/>
    <col min="5891" max="5891" width="6.26953125" customWidth="1"/>
    <col min="5892" max="5892" width="8.81640625" customWidth="1"/>
    <col min="5893" max="5893" width="11.7265625" customWidth="1"/>
    <col min="5894" max="5894" width="18" customWidth="1"/>
    <col min="5895" max="5895" width="15.453125" customWidth="1"/>
    <col min="6145" max="6145" width="8.453125" customWidth="1"/>
    <col min="6146" max="6146" width="29.7265625" customWidth="1"/>
    <col min="6147" max="6147" width="6.26953125" customWidth="1"/>
    <col min="6148" max="6148" width="8.81640625" customWidth="1"/>
    <col min="6149" max="6149" width="11.7265625" customWidth="1"/>
    <col min="6150" max="6150" width="18" customWidth="1"/>
    <col min="6151" max="6151" width="15.453125" customWidth="1"/>
    <col min="6401" max="6401" width="8.453125" customWidth="1"/>
    <col min="6402" max="6402" width="29.7265625" customWidth="1"/>
    <col min="6403" max="6403" width="6.26953125" customWidth="1"/>
    <col min="6404" max="6404" width="8.81640625" customWidth="1"/>
    <col min="6405" max="6405" width="11.7265625" customWidth="1"/>
    <col min="6406" max="6406" width="18" customWidth="1"/>
    <col min="6407" max="6407" width="15.453125" customWidth="1"/>
    <col min="6657" max="6657" width="8.453125" customWidth="1"/>
    <col min="6658" max="6658" width="29.7265625" customWidth="1"/>
    <col min="6659" max="6659" width="6.26953125" customWidth="1"/>
    <col min="6660" max="6660" width="8.81640625" customWidth="1"/>
    <col min="6661" max="6661" width="11.7265625" customWidth="1"/>
    <col min="6662" max="6662" width="18" customWidth="1"/>
    <col min="6663" max="6663" width="15.453125" customWidth="1"/>
    <col min="6913" max="6913" width="8.453125" customWidth="1"/>
    <col min="6914" max="6914" width="29.7265625" customWidth="1"/>
    <col min="6915" max="6915" width="6.26953125" customWidth="1"/>
    <col min="6916" max="6916" width="8.81640625" customWidth="1"/>
    <col min="6917" max="6917" width="11.7265625" customWidth="1"/>
    <col min="6918" max="6918" width="18" customWidth="1"/>
    <col min="6919" max="6919" width="15.453125" customWidth="1"/>
    <col min="7169" max="7169" width="8.453125" customWidth="1"/>
    <col min="7170" max="7170" width="29.7265625" customWidth="1"/>
    <col min="7171" max="7171" width="6.26953125" customWidth="1"/>
    <col min="7172" max="7172" width="8.81640625" customWidth="1"/>
    <col min="7173" max="7173" width="11.7265625" customWidth="1"/>
    <col min="7174" max="7174" width="18" customWidth="1"/>
    <col min="7175" max="7175" width="15.453125" customWidth="1"/>
    <col min="7425" max="7425" width="8.453125" customWidth="1"/>
    <col min="7426" max="7426" width="29.7265625" customWidth="1"/>
    <col min="7427" max="7427" width="6.26953125" customWidth="1"/>
    <col min="7428" max="7428" width="8.81640625" customWidth="1"/>
    <col min="7429" max="7429" width="11.7265625" customWidth="1"/>
    <col min="7430" max="7430" width="18" customWidth="1"/>
    <col min="7431" max="7431" width="15.453125" customWidth="1"/>
    <col min="7681" max="7681" width="8.453125" customWidth="1"/>
    <col min="7682" max="7682" width="29.7265625" customWidth="1"/>
    <col min="7683" max="7683" width="6.26953125" customWidth="1"/>
    <col min="7684" max="7684" width="8.81640625" customWidth="1"/>
    <col min="7685" max="7685" width="11.7265625" customWidth="1"/>
    <col min="7686" max="7686" width="18" customWidth="1"/>
    <col min="7687" max="7687" width="15.453125" customWidth="1"/>
    <col min="7937" max="7937" width="8.453125" customWidth="1"/>
    <col min="7938" max="7938" width="29.7265625" customWidth="1"/>
    <col min="7939" max="7939" width="6.26953125" customWidth="1"/>
    <col min="7940" max="7940" width="8.81640625" customWidth="1"/>
    <col min="7941" max="7941" width="11.7265625" customWidth="1"/>
    <col min="7942" max="7942" width="18" customWidth="1"/>
    <col min="7943" max="7943" width="15.453125" customWidth="1"/>
    <col min="8193" max="8193" width="8.453125" customWidth="1"/>
    <col min="8194" max="8194" width="29.7265625" customWidth="1"/>
    <col min="8195" max="8195" width="6.26953125" customWidth="1"/>
    <col min="8196" max="8196" width="8.81640625" customWidth="1"/>
    <col min="8197" max="8197" width="11.7265625" customWidth="1"/>
    <col min="8198" max="8198" width="18" customWidth="1"/>
    <col min="8199" max="8199" width="15.453125" customWidth="1"/>
    <col min="8449" max="8449" width="8.453125" customWidth="1"/>
    <col min="8450" max="8450" width="29.7265625" customWidth="1"/>
    <col min="8451" max="8451" width="6.26953125" customWidth="1"/>
    <col min="8452" max="8452" width="8.81640625" customWidth="1"/>
    <col min="8453" max="8453" width="11.7265625" customWidth="1"/>
    <col min="8454" max="8454" width="18" customWidth="1"/>
    <col min="8455" max="8455" width="15.453125" customWidth="1"/>
    <col min="8705" max="8705" width="8.453125" customWidth="1"/>
    <col min="8706" max="8706" width="29.7265625" customWidth="1"/>
    <col min="8707" max="8707" width="6.26953125" customWidth="1"/>
    <col min="8708" max="8708" width="8.81640625" customWidth="1"/>
    <col min="8709" max="8709" width="11.7265625" customWidth="1"/>
    <col min="8710" max="8710" width="18" customWidth="1"/>
    <col min="8711" max="8711" width="15.453125" customWidth="1"/>
    <col min="8961" max="8961" width="8.453125" customWidth="1"/>
    <col min="8962" max="8962" width="29.7265625" customWidth="1"/>
    <col min="8963" max="8963" width="6.26953125" customWidth="1"/>
    <col min="8964" max="8964" width="8.81640625" customWidth="1"/>
    <col min="8965" max="8965" width="11.7265625" customWidth="1"/>
    <col min="8966" max="8966" width="18" customWidth="1"/>
    <col min="8967" max="8967" width="15.453125" customWidth="1"/>
    <col min="9217" max="9217" width="8.453125" customWidth="1"/>
    <col min="9218" max="9218" width="29.7265625" customWidth="1"/>
    <col min="9219" max="9219" width="6.26953125" customWidth="1"/>
    <col min="9220" max="9220" width="8.81640625" customWidth="1"/>
    <col min="9221" max="9221" width="11.7265625" customWidth="1"/>
    <col min="9222" max="9222" width="18" customWidth="1"/>
    <col min="9223" max="9223" width="15.453125" customWidth="1"/>
    <col min="9473" max="9473" width="8.453125" customWidth="1"/>
    <col min="9474" max="9474" width="29.7265625" customWidth="1"/>
    <col min="9475" max="9475" width="6.26953125" customWidth="1"/>
    <col min="9476" max="9476" width="8.81640625" customWidth="1"/>
    <col min="9477" max="9477" width="11.7265625" customWidth="1"/>
    <col min="9478" max="9478" width="18" customWidth="1"/>
    <col min="9479" max="9479" width="15.453125" customWidth="1"/>
    <col min="9729" max="9729" width="8.453125" customWidth="1"/>
    <col min="9730" max="9730" width="29.7265625" customWidth="1"/>
    <col min="9731" max="9731" width="6.26953125" customWidth="1"/>
    <col min="9732" max="9732" width="8.81640625" customWidth="1"/>
    <col min="9733" max="9733" width="11.7265625" customWidth="1"/>
    <col min="9734" max="9734" width="18" customWidth="1"/>
    <col min="9735" max="9735" width="15.453125" customWidth="1"/>
    <col min="9985" max="9985" width="8.453125" customWidth="1"/>
    <col min="9986" max="9986" width="29.7265625" customWidth="1"/>
    <col min="9987" max="9987" width="6.26953125" customWidth="1"/>
    <col min="9988" max="9988" width="8.81640625" customWidth="1"/>
    <col min="9989" max="9989" width="11.7265625" customWidth="1"/>
    <col min="9990" max="9990" width="18" customWidth="1"/>
    <col min="9991" max="9991" width="15.453125" customWidth="1"/>
    <col min="10241" max="10241" width="8.453125" customWidth="1"/>
    <col min="10242" max="10242" width="29.7265625" customWidth="1"/>
    <col min="10243" max="10243" width="6.26953125" customWidth="1"/>
    <col min="10244" max="10244" width="8.81640625" customWidth="1"/>
    <col min="10245" max="10245" width="11.7265625" customWidth="1"/>
    <col min="10246" max="10246" width="18" customWidth="1"/>
    <col min="10247" max="10247" width="15.453125" customWidth="1"/>
    <col min="10497" max="10497" width="8.453125" customWidth="1"/>
    <col min="10498" max="10498" width="29.7265625" customWidth="1"/>
    <col min="10499" max="10499" width="6.26953125" customWidth="1"/>
    <col min="10500" max="10500" width="8.81640625" customWidth="1"/>
    <col min="10501" max="10501" width="11.7265625" customWidth="1"/>
    <col min="10502" max="10502" width="18" customWidth="1"/>
    <col min="10503" max="10503" width="15.453125" customWidth="1"/>
    <col min="10753" max="10753" width="8.453125" customWidth="1"/>
    <col min="10754" max="10754" width="29.7265625" customWidth="1"/>
    <col min="10755" max="10755" width="6.26953125" customWidth="1"/>
    <col min="10756" max="10756" width="8.81640625" customWidth="1"/>
    <col min="10757" max="10757" width="11.7265625" customWidth="1"/>
    <col min="10758" max="10758" width="18" customWidth="1"/>
    <col min="10759" max="10759" width="15.453125" customWidth="1"/>
    <col min="11009" max="11009" width="8.453125" customWidth="1"/>
    <col min="11010" max="11010" width="29.7265625" customWidth="1"/>
    <col min="11011" max="11011" width="6.26953125" customWidth="1"/>
    <col min="11012" max="11012" width="8.81640625" customWidth="1"/>
    <col min="11013" max="11013" width="11.7265625" customWidth="1"/>
    <col min="11014" max="11014" width="18" customWidth="1"/>
    <col min="11015" max="11015" width="15.453125" customWidth="1"/>
    <col min="11265" max="11265" width="8.453125" customWidth="1"/>
    <col min="11266" max="11266" width="29.7265625" customWidth="1"/>
    <col min="11267" max="11267" width="6.26953125" customWidth="1"/>
    <col min="11268" max="11268" width="8.81640625" customWidth="1"/>
    <col min="11269" max="11269" width="11.7265625" customWidth="1"/>
    <col min="11270" max="11270" width="18" customWidth="1"/>
    <col min="11271" max="11271" width="15.453125" customWidth="1"/>
    <col min="11521" max="11521" width="8.453125" customWidth="1"/>
    <col min="11522" max="11522" width="29.7265625" customWidth="1"/>
    <col min="11523" max="11523" width="6.26953125" customWidth="1"/>
    <col min="11524" max="11524" width="8.81640625" customWidth="1"/>
    <col min="11525" max="11525" width="11.7265625" customWidth="1"/>
    <col min="11526" max="11526" width="18" customWidth="1"/>
    <col min="11527" max="11527" width="15.453125" customWidth="1"/>
    <col min="11777" max="11777" width="8.453125" customWidth="1"/>
    <col min="11778" max="11778" width="29.7265625" customWidth="1"/>
    <col min="11779" max="11779" width="6.26953125" customWidth="1"/>
    <col min="11780" max="11780" width="8.81640625" customWidth="1"/>
    <col min="11781" max="11781" width="11.7265625" customWidth="1"/>
    <col min="11782" max="11782" width="18" customWidth="1"/>
    <col min="11783" max="11783" width="15.453125" customWidth="1"/>
    <col min="12033" max="12033" width="8.453125" customWidth="1"/>
    <col min="12034" max="12034" width="29.7265625" customWidth="1"/>
    <col min="12035" max="12035" width="6.26953125" customWidth="1"/>
    <col min="12036" max="12036" width="8.81640625" customWidth="1"/>
    <col min="12037" max="12037" width="11.7265625" customWidth="1"/>
    <col min="12038" max="12038" width="18" customWidth="1"/>
    <col min="12039" max="12039" width="15.453125" customWidth="1"/>
    <col min="12289" max="12289" width="8.453125" customWidth="1"/>
    <col min="12290" max="12290" width="29.7265625" customWidth="1"/>
    <col min="12291" max="12291" width="6.26953125" customWidth="1"/>
    <col min="12292" max="12292" width="8.81640625" customWidth="1"/>
    <col min="12293" max="12293" width="11.7265625" customWidth="1"/>
    <col min="12294" max="12294" width="18" customWidth="1"/>
    <col min="12295" max="12295" width="15.453125" customWidth="1"/>
    <col min="12545" max="12545" width="8.453125" customWidth="1"/>
    <col min="12546" max="12546" width="29.7265625" customWidth="1"/>
    <col min="12547" max="12547" width="6.26953125" customWidth="1"/>
    <col min="12548" max="12548" width="8.81640625" customWidth="1"/>
    <col min="12549" max="12549" width="11.7265625" customWidth="1"/>
    <col min="12550" max="12550" width="18" customWidth="1"/>
    <col min="12551" max="12551" width="15.453125" customWidth="1"/>
    <col min="12801" max="12801" width="8.453125" customWidth="1"/>
    <col min="12802" max="12802" width="29.7265625" customWidth="1"/>
    <col min="12803" max="12803" width="6.26953125" customWidth="1"/>
    <col min="12804" max="12804" width="8.81640625" customWidth="1"/>
    <col min="12805" max="12805" width="11.7265625" customWidth="1"/>
    <col min="12806" max="12806" width="18" customWidth="1"/>
    <col min="12807" max="12807" width="15.453125" customWidth="1"/>
    <col min="13057" max="13057" width="8.453125" customWidth="1"/>
    <col min="13058" max="13058" width="29.7265625" customWidth="1"/>
    <col min="13059" max="13059" width="6.26953125" customWidth="1"/>
    <col min="13060" max="13060" width="8.81640625" customWidth="1"/>
    <col min="13061" max="13061" width="11.7265625" customWidth="1"/>
    <col min="13062" max="13062" width="18" customWidth="1"/>
    <col min="13063" max="13063" width="15.453125" customWidth="1"/>
    <col min="13313" max="13313" width="8.453125" customWidth="1"/>
    <col min="13314" max="13314" width="29.7265625" customWidth="1"/>
    <col min="13315" max="13315" width="6.26953125" customWidth="1"/>
    <col min="13316" max="13316" width="8.81640625" customWidth="1"/>
    <col min="13317" max="13317" width="11.7265625" customWidth="1"/>
    <col min="13318" max="13318" width="18" customWidth="1"/>
    <col min="13319" max="13319" width="15.453125" customWidth="1"/>
    <col min="13569" max="13569" width="8.453125" customWidth="1"/>
    <col min="13570" max="13570" width="29.7265625" customWidth="1"/>
    <col min="13571" max="13571" width="6.26953125" customWidth="1"/>
    <col min="13572" max="13572" width="8.81640625" customWidth="1"/>
    <col min="13573" max="13573" width="11.7265625" customWidth="1"/>
    <col min="13574" max="13574" width="18" customWidth="1"/>
    <col min="13575" max="13575" width="15.453125" customWidth="1"/>
    <col min="13825" max="13825" width="8.453125" customWidth="1"/>
    <col min="13826" max="13826" width="29.7265625" customWidth="1"/>
    <col min="13827" max="13827" width="6.26953125" customWidth="1"/>
    <col min="13828" max="13828" width="8.81640625" customWidth="1"/>
    <col min="13829" max="13829" width="11.7265625" customWidth="1"/>
    <col min="13830" max="13830" width="18" customWidth="1"/>
    <col min="13831" max="13831" width="15.453125" customWidth="1"/>
    <col min="14081" max="14081" width="8.453125" customWidth="1"/>
    <col min="14082" max="14082" width="29.7265625" customWidth="1"/>
    <col min="14083" max="14083" width="6.26953125" customWidth="1"/>
    <col min="14084" max="14084" width="8.81640625" customWidth="1"/>
    <col min="14085" max="14085" width="11.7265625" customWidth="1"/>
    <col min="14086" max="14086" width="18" customWidth="1"/>
    <col min="14087" max="14087" width="15.453125" customWidth="1"/>
    <col min="14337" max="14337" width="8.453125" customWidth="1"/>
    <col min="14338" max="14338" width="29.7265625" customWidth="1"/>
    <col min="14339" max="14339" width="6.26953125" customWidth="1"/>
    <col min="14340" max="14340" width="8.81640625" customWidth="1"/>
    <col min="14341" max="14341" width="11.7265625" customWidth="1"/>
    <col min="14342" max="14342" width="18" customWidth="1"/>
    <col min="14343" max="14343" width="15.453125" customWidth="1"/>
    <col min="14593" max="14593" width="8.453125" customWidth="1"/>
    <col min="14594" max="14594" width="29.7265625" customWidth="1"/>
    <col min="14595" max="14595" width="6.26953125" customWidth="1"/>
    <col min="14596" max="14596" width="8.81640625" customWidth="1"/>
    <col min="14597" max="14597" width="11.7265625" customWidth="1"/>
    <col min="14598" max="14598" width="18" customWidth="1"/>
    <col min="14599" max="14599" width="15.453125" customWidth="1"/>
    <col min="14849" max="14849" width="8.453125" customWidth="1"/>
    <col min="14850" max="14850" width="29.7265625" customWidth="1"/>
    <col min="14851" max="14851" width="6.26953125" customWidth="1"/>
    <col min="14852" max="14852" width="8.81640625" customWidth="1"/>
    <col min="14853" max="14853" width="11.7265625" customWidth="1"/>
    <col min="14854" max="14854" width="18" customWidth="1"/>
    <col min="14855" max="14855" width="15.453125" customWidth="1"/>
    <col min="15105" max="15105" width="8.453125" customWidth="1"/>
    <col min="15106" max="15106" width="29.7265625" customWidth="1"/>
    <col min="15107" max="15107" width="6.26953125" customWidth="1"/>
    <col min="15108" max="15108" width="8.81640625" customWidth="1"/>
    <col min="15109" max="15109" width="11.7265625" customWidth="1"/>
    <col min="15110" max="15110" width="18" customWidth="1"/>
    <col min="15111" max="15111" width="15.453125" customWidth="1"/>
    <col min="15361" max="15361" width="8.453125" customWidth="1"/>
    <col min="15362" max="15362" width="29.7265625" customWidth="1"/>
    <col min="15363" max="15363" width="6.26953125" customWidth="1"/>
    <col min="15364" max="15364" width="8.81640625" customWidth="1"/>
    <col min="15365" max="15365" width="11.7265625" customWidth="1"/>
    <col min="15366" max="15366" width="18" customWidth="1"/>
    <col min="15367" max="15367" width="15.453125" customWidth="1"/>
    <col min="15617" max="15617" width="8.453125" customWidth="1"/>
    <col min="15618" max="15618" width="29.7265625" customWidth="1"/>
    <col min="15619" max="15619" width="6.26953125" customWidth="1"/>
    <col min="15620" max="15620" width="8.81640625" customWidth="1"/>
    <col min="15621" max="15621" width="11.7265625" customWidth="1"/>
    <col min="15622" max="15622" width="18" customWidth="1"/>
    <col min="15623" max="15623" width="15.453125" customWidth="1"/>
    <col min="15873" max="15873" width="8.453125" customWidth="1"/>
    <col min="15874" max="15874" width="29.7265625" customWidth="1"/>
    <col min="15875" max="15875" width="6.26953125" customWidth="1"/>
    <col min="15876" max="15876" width="8.81640625" customWidth="1"/>
    <col min="15877" max="15877" width="11.7265625" customWidth="1"/>
    <col min="15878" max="15878" width="18" customWidth="1"/>
    <col min="15879" max="15879" width="15.453125" customWidth="1"/>
    <col min="16129" max="16129" width="8.453125" customWidth="1"/>
    <col min="16130" max="16130" width="29.7265625" customWidth="1"/>
    <col min="16131" max="16131" width="6.26953125" customWidth="1"/>
    <col min="16132" max="16132" width="8.81640625" customWidth="1"/>
    <col min="16133" max="16133" width="11.7265625" customWidth="1"/>
    <col min="16134" max="16134" width="18" customWidth="1"/>
    <col min="16135" max="16135" width="15.453125" customWidth="1"/>
  </cols>
  <sheetData>
    <row r="1" spans="1:6" ht="18.75" customHeight="1" x14ac:dyDescent="0.35">
      <c r="A1" s="159" t="s">
        <v>136</v>
      </c>
      <c r="B1" s="159"/>
      <c r="C1" s="159"/>
      <c r="D1" s="159"/>
      <c r="E1" s="159"/>
      <c r="F1" s="159"/>
    </row>
    <row r="2" spans="1:6" ht="9.75" customHeight="1" x14ac:dyDescent="0.35"/>
    <row r="3" spans="1:6" ht="12" customHeight="1" x14ac:dyDescent="0.35">
      <c r="A3" s="68" t="s">
        <v>68</v>
      </c>
      <c r="B3" s="69" t="s">
        <v>69</v>
      </c>
      <c r="C3" s="70" t="s">
        <v>34</v>
      </c>
      <c r="D3" s="71" t="s">
        <v>35</v>
      </c>
      <c r="E3" s="71" t="s">
        <v>70</v>
      </c>
      <c r="F3" s="71" t="s">
        <v>71</v>
      </c>
    </row>
    <row r="4" spans="1:6" ht="9" customHeight="1" x14ac:dyDescent="0.35">
      <c r="A4" s="72"/>
      <c r="B4" s="73"/>
      <c r="C4" s="74"/>
      <c r="D4" s="75"/>
      <c r="E4" s="75"/>
      <c r="F4" s="75"/>
    </row>
    <row r="5" spans="1:6" x14ac:dyDescent="0.35">
      <c r="A5" s="76" t="s">
        <v>72</v>
      </c>
      <c r="B5" s="77" t="s">
        <v>38</v>
      </c>
      <c r="C5" s="78"/>
      <c r="D5" s="79"/>
      <c r="E5" s="79"/>
      <c r="F5" s="79"/>
    </row>
    <row r="6" spans="1:6" x14ac:dyDescent="0.35">
      <c r="A6" s="76"/>
      <c r="B6" s="77"/>
      <c r="C6" s="78"/>
      <c r="D6" s="79"/>
      <c r="E6" s="79"/>
      <c r="F6" s="79"/>
    </row>
    <row r="7" spans="1:6" ht="23" x14ac:dyDescent="0.35">
      <c r="A7" s="80" t="s">
        <v>73</v>
      </c>
      <c r="B7" s="81" t="s">
        <v>74</v>
      </c>
      <c r="C7" s="79" t="s">
        <v>22</v>
      </c>
      <c r="D7" s="79">
        <v>1</v>
      </c>
      <c r="E7" s="79"/>
      <c r="F7" s="79">
        <f>D7*E7</f>
        <v>0</v>
      </c>
    </row>
    <row r="8" spans="1:6" x14ac:dyDescent="0.35">
      <c r="A8" s="82"/>
      <c r="B8" s="83"/>
      <c r="C8" s="78"/>
      <c r="D8" s="79"/>
      <c r="E8" s="79"/>
      <c r="F8" s="79"/>
    </row>
    <row r="9" spans="1:6" ht="26.25" customHeight="1" x14ac:dyDescent="0.35">
      <c r="A9" s="80" t="s">
        <v>75</v>
      </c>
      <c r="B9" s="84" t="s">
        <v>76</v>
      </c>
      <c r="C9" s="79" t="s">
        <v>77</v>
      </c>
      <c r="D9" s="79">
        <v>27.2</v>
      </c>
      <c r="E9" s="79"/>
      <c r="F9" s="79">
        <f>D9*E9</f>
        <v>0</v>
      </c>
    </row>
    <row r="10" spans="1:6" x14ac:dyDescent="0.35">
      <c r="A10" s="80"/>
      <c r="B10" s="85"/>
      <c r="C10" s="79"/>
      <c r="D10" s="79"/>
      <c r="E10" s="79"/>
      <c r="F10" s="79"/>
    </row>
    <row r="11" spans="1:6" ht="17.25" customHeight="1" x14ac:dyDescent="0.35">
      <c r="A11" s="80" t="s">
        <v>78</v>
      </c>
      <c r="B11" s="86" t="s">
        <v>79</v>
      </c>
      <c r="C11" s="79" t="s">
        <v>77</v>
      </c>
      <c r="D11" s="79">
        <v>20</v>
      </c>
      <c r="E11" s="79"/>
      <c r="F11" s="79">
        <f>D11*E11</f>
        <v>0</v>
      </c>
    </row>
    <row r="12" spans="1:6" ht="12" customHeight="1" x14ac:dyDescent="0.35">
      <c r="A12" s="82"/>
      <c r="B12" s="87"/>
      <c r="C12" s="78"/>
      <c r="D12" s="79"/>
      <c r="E12" s="79"/>
      <c r="F12" s="79"/>
    </row>
    <row r="13" spans="1:6" x14ac:dyDescent="0.35">
      <c r="A13" s="82"/>
      <c r="B13" s="88" t="s">
        <v>80</v>
      </c>
      <c r="C13" s="89"/>
      <c r="D13" s="90"/>
      <c r="E13" s="90"/>
      <c r="F13" s="90">
        <f>SUM(F7:F12)</f>
        <v>0</v>
      </c>
    </row>
    <row r="14" spans="1:6" x14ac:dyDescent="0.35">
      <c r="A14" s="82"/>
      <c r="B14" s="83"/>
      <c r="C14" s="78"/>
      <c r="D14" s="79"/>
      <c r="E14" s="79"/>
      <c r="F14" s="79" t="s">
        <v>81</v>
      </c>
    </row>
    <row r="15" spans="1:6" x14ac:dyDescent="0.35">
      <c r="A15" s="76" t="s">
        <v>82</v>
      </c>
      <c r="B15" s="91" t="s">
        <v>83</v>
      </c>
      <c r="C15" s="78"/>
      <c r="D15" s="79"/>
      <c r="E15" s="79"/>
      <c r="F15" s="79"/>
    </row>
    <row r="16" spans="1:6" ht="15.75" customHeight="1" x14ac:dyDescent="0.35">
      <c r="A16" s="82"/>
      <c r="B16" s="83"/>
      <c r="C16" s="78"/>
      <c r="D16" s="79"/>
      <c r="E16" s="79"/>
      <c r="F16" s="79"/>
    </row>
    <row r="17" spans="1:7" ht="50.25" customHeight="1" x14ac:dyDescent="0.35">
      <c r="A17" s="80" t="s">
        <v>84</v>
      </c>
      <c r="B17" s="84" t="s">
        <v>85</v>
      </c>
      <c r="C17" s="79" t="s">
        <v>4</v>
      </c>
      <c r="D17" s="79">
        <v>189</v>
      </c>
      <c r="E17" s="79"/>
      <c r="F17" s="79">
        <f>D17*E17</f>
        <v>0</v>
      </c>
    </row>
    <row r="18" spans="1:7" ht="12.75" customHeight="1" x14ac:dyDescent="0.35">
      <c r="A18" s="80"/>
      <c r="B18" s="84"/>
      <c r="C18" s="79"/>
      <c r="D18" s="79"/>
      <c r="E18" s="79"/>
      <c r="F18" s="79"/>
    </row>
    <row r="19" spans="1:7" ht="60" customHeight="1" x14ac:dyDescent="0.35">
      <c r="A19" s="92" t="s">
        <v>86</v>
      </c>
      <c r="B19" s="93" t="s">
        <v>87</v>
      </c>
      <c r="C19" s="94" t="s">
        <v>5</v>
      </c>
      <c r="D19" s="94">
        <v>90</v>
      </c>
      <c r="E19" s="94"/>
      <c r="F19" s="79">
        <f>D19*E19</f>
        <v>0</v>
      </c>
    </row>
    <row r="20" spans="1:7" s="95" customFormat="1" ht="15.75" customHeight="1" x14ac:dyDescent="0.35">
      <c r="A20" s="80"/>
      <c r="B20" s="84"/>
      <c r="C20" s="79"/>
      <c r="D20" s="79"/>
      <c r="E20" s="79"/>
      <c r="F20" s="79"/>
      <c r="G20" s="67"/>
    </row>
    <row r="21" spans="1:7" s="95" customFormat="1" ht="59.25" customHeight="1" x14ac:dyDescent="0.35">
      <c r="A21" s="80" t="s">
        <v>88</v>
      </c>
      <c r="B21" s="84" t="s">
        <v>89</v>
      </c>
      <c r="C21" s="79" t="s">
        <v>4</v>
      </c>
      <c r="D21" s="79">
        <v>89.2</v>
      </c>
      <c r="E21" s="79"/>
      <c r="F21" s="79">
        <f>D21*E21</f>
        <v>0</v>
      </c>
      <c r="G21" s="67"/>
    </row>
    <row r="22" spans="1:7" ht="13.5" customHeight="1" x14ac:dyDescent="0.35">
      <c r="A22" s="80"/>
      <c r="B22" s="84"/>
      <c r="C22" s="79"/>
      <c r="D22" s="79"/>
      <c r="E22" s="79"/>
      <c r="F22" s="79"/>
    </row>
    <row r="23" spans="1:7" ht="36.75" customHeight="1" x14ac:dyDescent="0.35">
      <c r="A23" s="80" t="s">
        <v>90</v>
      </c>
      <c r="B23" s="84" t="s">
        <v>91</v>
      </c>
      <c r="C23" s="79" t="s">
        <v>4</v>
      </c>
      <c r="D23" s="79">
        <v>6.7</v>
      </c>
      <c r="E23" s="79"/>
      <c r="F23" s="79">
        <f>D23*E23</f>
        <v>0</v>
      </c>
    </row>
    <row r="24" spans="1:7" ht="13.5" customHeight="1" x14ac:dyDescent="0.35">
      <c r="A24" s="96"/>
      <c r="B24" s="97"/>
      <c r="C24" s="98"/>
      <c r="D24" s="98"/>
      <c r="E24" s="98"/>
      <c r="F24" s="99"/>
    </row>
    <row r="25" spans="1:7" ht="45.75" customHeight="1" x14ac:dyDescent="0.35">
      <c r="A25" s="96" t="s">
        <v>92</v>
      </c>
      <c r="B25" s="100" t="s">
        <v>93</v>
      </c>
      <c r="C25" s="98" t="s">
        <v>4</v>
      </c>
      <c r="D25" s="98">
        <v>59.8</v>
      </c>
      <c r="E25" s="98"/>
      <c r="F25" s="79">
        <f>D25*E25</f>
        <v>0</v>
      </c>
    </row>
    <row r="26" spans="1:7" ht="12" customHeight="1" x14ac:dyDescent="0.35">
      <c r="A26" s="101"/>
      <c r="B26" s="102"/>
      <c r="C26" s="103"/>
      <c r="D26" s="79"/>
      <c r="E26" s="79"/>
      <c r="F26" s="79"/>
    </row>
    <row r="27" spans="1:7" ht="37.5" customHeight="1" x14ac:dyDescent="0.35">
      <c r="A27" s="104" t="s">
        <v>94</v>
      </c>
      <c r="B27" s="105" t="s">
        <v>95</v>
      </c>
      <c r="C27" s="106" t="s">
        <v>4</v>
      </c>
      <c r="D27" s="94">
        <v>51.5</v>
      </c>
      <c r="E27" s="106"/>
      <c r="F27" s="79">
        <f>D27*E27</f>
        <v>0</v>
      </c>
    </row>
    <row r="28" spans="1:7" ht="11.25" customHeight="1" x14ac:dyDescent="0.35">
      <c r="A28" s="80"/>
      <c r="B28" s="84"/>
      <c r="C28" s="79"/>
      <c r="D28" s="79"/>
      <c r="E28" s="79"/>
      <c r="F28" s="79"/>
    </row>
    <row r="29" spans="1:7" ht="35.25" customHeight="1" x14ac:dyDescent="0.35">
      <c r="A29" s="80" t="s">
        <v>96</v>
      </c>
      <c r="B29" s="84" t="s">
        <v>97</v>
      </c>
      <c r="C29" s="79" t="s">
        <v>5</v>
      </c>
      <c r="D29" s="98">
        <v>75</v>
      </c>
      <c r="E29" s="79"/>
      <c r="F29" s="79">
        <f>D29*E29</f>
        <v>0</v>
      </c>
    </row>
    <row r="30" spans="1:7" ht="18" customHeight="1" x14ac:dyDescent="0.35">
      <c r="A30" s="80"/>
      <c r="B30" s="84"/>
      <c r="C30" s="79"/>
      <c r="D30" s="98"/>
      <c r="E30" s="79"/>
      <c r="F30" s="79"/>
    </row>
    <row r="31" spans="1:7" ht="25.5" customHeight="1" x14ac:dyDescent="0.35">
      <c r="A31" s="80" t="s">
        <v>98</v>
      </c>
      <c r="B31" s="84" t="s">
        <v>99</v>
      </c>
      <c r="C31" s="79" t="s">
        <v>77</v>
      </c>
      <c r="D31" s="98">
        <v>45.5</v>
      </c>
      <c r="E31" s="79"/>
      <c r="F31" s="79">
        <f>D31*E31</f>
        <v>0</v>
      </c>
    </row>
    <row r="32" spans="1:7" x14ac:dyDescent="0.35">
      <c r="A32" s="80"/>
      <c r="B32" s="87"/>
      <c r="C32" s="79"/>
      <c r="D32" s="79"/>
      <c r="E32" s="79"/>
      <c r="F32" s="79"/>
    </row>
    <row r="33" spans="1:6" ht="15.75" customHeight="1" x14ac:dyDescent="0.35">
      <c r="A33" s="107"/>
      <c r="B33" s="88" t="s">
        <v>100</v>
      </c>
      <c r="C33" s="89"/>
      <c r="D33" s="90"/>
      <c r="E33" s="90"/>
      <c r="F33" s="90">
        <f>SUM(F17:F32)</f>
        <v>0</v>
      </c>
    </row>
    <row r="34" spans="1:6" ht="15.75" customHeight="1" x14ac:dyDescent="0.35">
      <c r="A34" s="108"/>
      <c r="B34" s="109"/>
      <c r="C34" s="110"/>
      <c r="D34" s="111"/>
      <c r="E34" s="111"/>
      <c r="F34" s="111"/>
    </row>
    <row r="35" spans="1:6" ht="15.75" customHeight="1" x14ac:dyDescent="0.35">
      <c r="A35" s="108"/>
      <c r="B35" s="109"/>
      <c r="C35" s="110"/>
      <c r="D35" s="111"/>
      <c r="E35" s="111"/>
      <c r="F35" s="111"/>
    </row>
    <row r="36" spans="1:6" ht="15.75" customHeight="1" x14ac:dyDescent="0.35">
      <c r="A36" s="108"/>
      <c r="B36" s="109"/>
      <c r="C36" s="110"/>
      <c r="D36" s="111"/>
      <c r="E36" s="111"/>
      <c r="F36" s="111"/>
    </row>
    <row r="37" spans="1:6" ht="15.75" customHeight="1" x14ac:dyDescent="0.35">
      <c r="A37" s="68" t="s">
        <v>68</v>
      </c>
      <c r="B37" s="69" t="s">
        <v>69</v>
      </c>
      <c r="C37" s="70" t="s">
        <v>34</v>
      </c>
      <c r="D37" s="71" t="s">
        <v>35</v>
      </c>
      <c r="E37" s="71"/>
      <c r="F37" s="71" t="s">
        <v>71</v>
      </c>
    </row>
    <row r="38" spans="1:6" ht="14.25" customHeight="1" x14ac:dyDescent="0.35">
      <c r="A38" s="112"/>
      <c r="B38" s="113"/>
      <c r="C38" s="114"/>
      <c r="D38" s="115"/>
      <c r="E38" s="115"/>
      <c r="F38" s="116"/>
    </row>
    <row r="39" spans="1:6" ht="17.25" customHeight="1" x14ac:dyDescent="0.35">
      <c r="A39" s="117" t="s">
        <v>101</v>
      </c>
      <c r="B39" s="118" t="s">
        <v>102</v>
      </c>
      <c r="C39" s="119"/>
      <c r="D39" s="98"/>
      <c r="E39" s="98"/>
      <c r="F39" s="79"/>
    </row>
    <row r="40" spans="1:6" ht="18" customHeight="1" x14ac:dyDescent="0.35">
      <c r="A40" s="117"/>
      <c r="B40" s="118"/>
      <c r="C40" s="119"/>
      <c r="D40" s="98"/>
      <c r="E40" s="98"/>
      <c r="F40" s="79"/>
    </row>
    <row r="41" spans="1:6" ht="38.25" customHeight="1" x14ac:dyDescent="0.35">
      <c r="A41" s="120" t="s">
        <v>103</v>
      </c>
      <c r="B41" s="97" t="s">
        <v>104</v>
      </c>
      <c r="C41" s="121" t="s">
        <v>4</v>
      </c>
      <c r="D41" s="121">
        <v>10.4</v>
      </c>
      <c r="E41" s="121"/>
      <c r="F41" s="79">
        <f>D41*E41</f>
        <v>0</v>
      </c>
    </row>
    <row r="42" spans="1:6" ht="14.25" customHeight="1" x14ac:dyDescent="0.35">
      <c r="A42" s="122"/>
      <c r="B42" s="123"/>
      <c r="C42" s="124"/>
      <c r="D42" s="124"/>
      <c r="E42" s="124"/>
      <c r="F42" s="79"/>
    </row>
    <row r="43" spans="1:6" ht="39" customHeight="1" x14ac:dyDescent="0.35">
      <c r="A43" s="96" t="s">
        <v>105</v>
      </c>
      <c r="B43" s="100" t="s">
        <v>106</v>
      </c>
      <c r="C43" s="98" t="s">
        <v>4</v>
      </c>
      <c r="D43" s="98">
        <v>3.3</v>
      </c>
      <c r="E43" s="98"/>
      <c r="F43" s="79">
        <f>D43*E43</f>
        <v>0</v>
      </c>
    </row>
    <row r="44" spans="1:6" ht="9" customHeight="1" x14ac:dyDescent="0.35">
      <c r="A44" s="125"/>
      <c r="B44" s="126"/>
      <c r="C44" s="119"/>
      <c r="D44" s="98"/>
      <c r="E44" s="98"/>
      <c r="F44" s="79"/>
    </row>
    <row r="45" spans="1:6" ht="34.5" customHeight="1" x14ac:dyDescent="0.35">
      <c r="A45" s="96" t="s">
        <v>107</v>
      </c>
      <c r="B45" s="100" t="s">
        <v>108</v>
      </c>
      <c r="C45" s="98" t="s">
        <v>48</v>
      </c>
      <c r="D45" s="98">
        <v>15.3</v>
      </c>
      <c r="E45" s="98"/>
      <c r="F45" s="79">
        <f>D45*E45</f>
        <v>0</v>
      </c>
    </row>
    <row r="46" spans="1:6" ht="10.5" customHeight="1" x14ac:dyDescent="0.35">
      <c r="A46" s="96"/>
      <c r="B46" s="127"/>
      <c r="C46" s="98"/>
      <c r="D46" s="98"/>
      <c r="E46" s="98"/>
      <c r="F46" s="79"/>
    </row>
    <row r="47" spans="1:6" ht="51" customHeight="1" x14ac:dyDescent="0.35">
      <c r="A47" s="80" t="s">
        <v>109</v>
      </c>
      <c r="B47" s="86" t="s">
        <v>110</v>
      </c>
      <c r="C47" s="79" t="s">
        <v>22</v>
      </c>
      <c r="D47" s="79">
        <v>1</v>
      </c>
      <c r="E47" s="79"/>
      <c r="F47" s="79">
        <f>D47*E47</f>
        <v>0</v>
      </c>
    </row>
    <row r="48" spans="1:6" ht="12.75" customHeight="1" x14ac:dyDescent="0.35">
      <c r="A48" s="80"/>
      <c r="B48" s="128"/>
      <c r="C48" s="79"/>
      <c r="D48" s="79"/>
      <c r="E48" s="79"/>
      <c r="F48" s="79"/>
    </row>
    <row r="49" spans="1:7" ht="82.5" customHeight="1" x14ac:dyDescent="0.35">
      <c r="A49" s="96" t="s">
        <v>111</v>
      </c>
      <c r="B49" s="100" t="s">
        <v>112</v>
      </c>
      <c r="C49" s="98" t="s">
        <v>77</v>
      </c>
      <c r="D49" s="98">
        <v>25</v>
      </c>
      <c r="E49" s="98"/>
      <c r="F49" s="79">
        <f>D49*E49</f>
        <v>0</v>
      </c>
    </row>
    <row r="50" spans="1:7" ht="12.75" customHeight="1" x14ac:dyDescent="0.35">
      <c r="A50" s="96"/>
      <c r="B50" s="100"/>
      <c r="C50" s="98"/>
      <c r="D50" s="98"/>
      <c r="E50" s="98"/>
      <c r="F50" s="79"/>
    </row>
    <row r="51" spans="1:7" ht="13.5" customHeight="1" x14ac:dyDescent="0.35">
      <c r="A51" s="80" t="s">
        <v>113</v>
      </c>
      <c r="B51" s="86" t="s">
        <v>114</v>
      </c>
      <c r="C51" s="79" t="s">
        <v>77</v>
      </c>
      <c r="D51" s="79">
        <v>20</v>
      </c>
      <c r="E51" s="79"/>
      <c r="F51" s="79">
        <f>D51*E51</f>
        <v>0</v>
      </c>
    </row>
    <row r="52" spans="1:7" ht="9.75" customHeight="1" x14ac:dyDescent="0.35">
      <c r="A52" s="96"/>
      <c r="B52" s="129"/>
      <c r="C52" s="98"/>
      <c r="D52" s="98"/>
      <c r="E52" s="98"/>
      <c r="F52" s="78"/>
    </row>
    <row r="53" spans="1:7" x14ac:dyDescent="0.35">
      <c r="A53" s="130"/>
      <c r="B53" s="88" t="s">
        <v>115</v>
      </c>
      <c r="C53" s="131"/>
      <c r="D53" s="131"/>
      <c r="E53" s="131"/>
      <c r="F53" s="90">
        <f>SUM(F41:F52)</f>
        <v>0</v>
      </c>
    </row>
    <row r="54" spans="1:7" x14ac:dyDescent="0.35">
      <c r="A54" s="112"/>
      <c r="B54" s="132"/>
      <c r="C54" s="75"/>
      <c r="D54" s="75"/>
      <c r="E54" s="75"/>
      <c r="F54" s="133"/>
      <c r="G54"/>
    </row>
    <row r="55" spans="1:7" x14ac:dyDescent="0.35">
      <c r="A55" s="134" t="s">
        <v>116</v>
      </c>
      <c r="B55" s="77" t="s">
        <v>117</v>
      </c>
      <c r="C55" s="135"/>
      <c r="D55" s="136"/>
      <c r="E55" s="135"/>
      <c r="F55" s="136"/>
      <c r="G55"/>
    </row>
    <row r="56" spans="1:7" ht="12.75" customHeight="1" x14ac:dyDescent="0.35">
      <c r="A56" s="112"/>
      <c r="B56" s="83"/>
      <c r="C56" s="98"/>
      <c r="D56" s="79"/>
      <c r="E56" s="98"/>
      <c r="F56" s="79"/>
    </row>
    <row r="57" spans="1:7" x14ac:dyDescent="0.35">
      <c r="A57" s="96" t="s">
        <v>118</v>
      </c>
      <c r="B57" s="83" t="s">
        <v>24</v>
      </c>
      <c r="C57" s="98" t="s">
        <v>25</v>
      </c>
      <c r="D57" s="79">
        <v>10</v>
      </c>
      <c r="E57" s="98"/>
      <c r="F57" s="79">
        <f>D57*E57</f>
        <v>0</v>
      </c>
    </row>
    <row r="58" spans="1:7" x14ac:dyDescent="0.35">
      <c r="A58" s="96"/>
      <c r="B58" s="83"/>
      <c r="C58" s="98"/>
      <c r="D58" s="79"/>
      <c r="E58" s="98"/>
      <c r="F58" s="79" t="s">
        <v>81</v>
      </c>
    </row>
    <row r="59" spans="1:7" s="95" customFormat="1" ht="15" customHeight="1" x14ac:dyDescent="0.35">
      <c r="A59" s="80" t="s">
        <v>119</v>
      </c>
      <c r="B59" s="128" t="s">
        <v>120</v>
      </c>
      <c r="C59" s="98" t="s">
        <v>25</v>
      </c>
      <c r="D59" s="79">
        <v>16</v>
      </c>
      <c r="E59" s="98"/>
      <c r="F59" s="79">
        <f>D59*E59</f>
        <v>0</v>
      </c>
      <c r="G59" s="67"/>
    </row>
    <row r="60" spans="1:7" x14ac:dyDescent="0.35">
      <c r="A60" s="80"/>
      <c r="B60" s="128"/>
      <c r="C60" s="98"/>
      <c r="D60" s="79"/>
      <c r="E60" s="98"/>
      <c r="F60" s="79"/>
    </row>
    <row r="61" spans="1:7" ht="25.5" customHeight="1" x14ac:dyDescent="0.35">
      <c r="A61" s="80" t="s">
        <v>121</v>
      </c>
      <c r="B61" s="123" t="s">
        <v>122</v>
      </c>
      <c r="C61" s="98" t="s">
        <v>22</v>
      </c>
      <c r="D61" s="79">
        <v>1</v>
      </c>
      <c r="E61" s="98"/>
      <c r="F61" s="79">
        <f>D61*E61</f>
        <v>0</v>
      </c>
    </row>
    <row r="62" spans="1:7" x14ac:dyDescent="0.35">
      <c r="A62" s="112"/>
      <c r="B62" s="137"/>
      <c r="C62" s="98"/>
      <c r="D62" s="138"/>
      <c r="E62" s="98"/>
      <c r="F62" s="138"/>
    </row>
    <row r="63" spans="1:7" x14ac:dyDescent="0.35">
      <c r="A63" s="139"/>
      <c r="B63" s="140" t="s">
        <v>123</v>
      </c>
      <c r="C63" s="141"/>
      <c r="D63" s="131"/>
      <c r="E63" s="141"/>
      <c r="F63" s="90">
        <f>SUM(F57:F62)</f>
        <v>0</v>
      </c>
    </row>
    <row r="64" spans="1:7" x14ac:dyDescent="0.35">
      <c r="C64" s="66"/>
    </row>
    <row r="65" spans="1:6" ht="15.5" x14ac:dyDescent="0.35">
      <c r="A65" s="159"/>
      <c r="B65" s="159"/>
      <c r="C65" s="159"/>
      <c r="D65" s="159"/>
      <c r="E65" s="159"/>
      <c r="F65" s="159"/>
    </row>
    <row r="66" spans="1:6" x14ac:dyDescent="0.35">
      <c r="B66" s="142" t="s">
        <v>124</v>
      </c>
      <c r="C66" s="143"/>
      <c r="D66" s="143"/>
      <c r="E66" s="143"/>
      <c r="F66" s="90">
        <f>F13+F33+F53+F63</f>
        <v>0</v>
      </c>
    </row>
    <row r="67" spans="1:6" ht="12.75" customHeight="1" x14ac:dyDescent="0.35">
      <c r="B67" s="142" t="s">
        <v>125</v>
      </c>
      <c r="C67" s="143"/>
      <c r="D67" s="143"/>
      <c r="E67" s="143"/>
      <c r="F67" s="90">
        <f>F66*0.1</f>
        <v>0</v>
      </c>
    </row>
    <row r="68" spans="1:6" x14ac:dyDescent="0.35">
      <c r="B68" s="142" t="s">
        <v>126</v>
      </c>
      <c r="C68" s="143"/>
      <c r="D68" s="143"/>
      <c r="E68" s="143"/>
      <c r="F68" s="90">
        <f>F66+F67</f>
        <v>0</v>
      </c>
    </row>
    <row r="69" spans="1:6" x14ac:dyDescent="0.35">
      <c r="B69" s="142" t="s">
        <v>127</v>
      </c>
      <c r="C69" s="143"/>
      <c r="D69" s="143"/>
      <c r="E69" s="143"/>
      <c r="F69" s="90">
        <f>F68*0.22</f>
        <v>0</v>
      </c>
    </row>
    <row r="70" spans="1:6" x14ac:dyDescent="0.35">
      <c r="B70" s="142" t="s">
        <v>128</v>
      </c>
      <c r="C70" s="143"/>
      <c r="D70" s="143"/>
      <c r="E70" s="143"/>
      <c r="F70" s="90">
        <f>F68+F69</f>
        <v>0</v>
      </c>
    </row>
    <row r="71" spans="1:6" x14ac:dyDescent="0.35">
      <c r="C71" s="66"/>
    </row>
    <row r="72" spans="1:6" x14ac:dyDescent="0.35">
      <c r="C72" s="66"/>
    </row>
    <row r="73" spans="1:6" x14ac:dyDescent="0.35">
      <c r="C73" s="66"/>
    </row>
    <row r="74" spans="1:6" x14ac:dyDescent="0.35">
      <c r="F74" s="65"/>
    </row>
    <row r="79" spans="1:6" x14ac:dyDescent="0.35">
      <c r="F79" s="65"/>
    </row>
    <row r="80" spans="1:6" x14ac:dyDescent="0.35">
      <c r="F80" s="65"/>
    </row>
    <row r="81" spans="6:6" x14ac:dyDescent="0.35">
      <c r="F81" s="65"/>
    </row>
    <row r="89" spans="6:6" x14ac:dyDescent="0.35">
      <c r="F89" s="144"/>
    </row>
    <row r="90" spans="6:6" x14ac:dyDescent="0.35">
      <c r="F90" s="144"/>
    </row>
    <row r="96" spans="6:6" x14ac:dyDescent="0.35">
      <c r="F96" s="65"/>
    </row>
  </sheetData>
  <mergeCells count="2">
    <mergeCell ref="A1:F1"/>
    <mergeCell ref="A65:F6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Rekapitulacija</vt:lpstr>
      <vt:lpstr>Pilotna stena Topol</vt:lpstr>
      <vt:lpstr>Cesta - Topol</vt:lpstr>
      <vt:lpstr>Sanacija usada v Smledniku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 Tehovnik</dc:creator>
  <cp:lastModifiedBy>Marko Košir</cp:lastModifiedBy>
  <cp:lastPrinted>2020-07-09T08:10:01Z</cp:lastPrinted>
  <dcterms:created xsi:type="dcterms:W3CDTF">2019-10-11T09:04:18Z</dcterms:created>
  <dcterms:modified xsi:type="dcterms:W3CDTF">2020-07-09T10:30:09Z</dcterms:modified>
</cp:coreProperties>
</file>