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SERVER2\Users\smatjan\My Documents\PROJEKTI\2025_JAVNA NAROČILA 2025\OTROŠKO IGRIŠČE ZAGRADEC\za oddajo\"/>
    </mc:Choice>
  </mc:AlternateContent>
  <xr:revisionPtr revIDLastSave="0" documentId="13_ncr:1_{38DEA6D8-5F83-4487-8C7F-5D4BEDB13141}" xr6:coauthVersionLast="47" xr6:coauthVersionMax="47" xr10:uidLastSave="{00000000-0000-0000-0000-000000000000}"/>
  <bookViews>
    <workbookView xWindow="-103" yWindow="-103" windowWidth="33120" windowHeight="18120" tabRatio="933" activeTab="2" xr2:uid="{00000000-000D-0000-FFFF-FFFF00000000}"/>
  </bookViews>
  <sheets>
    <sheet name="Rekapitulacija GO del" sheetId="39" r:id="rId1"/>
    <sheet name="SPLOŠNE OPOMBE" sheetId="60" r:id="rId2"/>
    <sheet name="Pripravljalna in zaključna dela" sheetId="48" r:id="rId3"/>
    <sheet name="A1. Zemeljska dela" sheetId="12" r:id="rId4"/>
    <sheet name="A2. Kanalizacija" sheetId="58" r:id="rId5"/>
    <sheet name="A3. Gradbena dela" sheetId="44" r:id="rId6"/>
    <sheet name="A4. Pohodne in povozne površine" sheetId="63" r:id="rId7"/>
    <sheet name="A5. Razna dela in oprema" sheetId="64" r:id="rId8"/>
  </sheets>
  <definedNames>
    <definedName name="_1Excel_BuiltIn_Print_Area_1_1">#REF!</definedName>
    <definedName name="_1Excel_BuiltIn_Print_Area_5_1_1">#REF!</definedName>
    <definedName name="_1Excel_BuiltIn_Print_Area_5_1_2">#REF!</definedName>
    <definedName name="_2Excel_BuiltIn_Print_Area_5_1_1">#REF!</definedName>
    <definedName name="_3Excel_BuiltIn_Print_Area_8_1_1">#REF!</definedName>
    <definedName name="_4Excel_BuiltIn_Print_Titles_6_1_1">#REF!</definedName>
    <definedName name="a">#REF!</definedName>
    <definedName name="b">#REF!</definedName>
    <definedName name="Excel_BuiltIn_Print_Area_1_2">#REF!</definedName>
    <definedName name="Excel_BuiltIn_Print_Area_11">#REF!</definedName>
    <definedName name="Excel_BuiltIn_Print_Area_11_1">#REF!</definedName>
    <definedName name="Excel_BuiltIn_Print_Area_11_1_11">#REF!</definedName>
    <definedName name="Excel_BuiltIn_Print_Area_12">#REF!</definedName>
    <definedName name="Excel_BuiltIn_Print_Area_2_1">#REF!</definedName>
    <definedName name="Excel_BuiltIn_Print_Area_3_1">#REF!</definedName>
    <definedName name="Excel_BuiltIn_Print_Area_4_1">#REF!</definedName>
    <definedName name="Excel_BuiltIn_Print_Area_4_1_1">#REF!</definedName>
    <definedName name="Excel_BuiltIn_Print_Area_5_1">#REF!</definedName>
    <definedName name="Excel_BuiltIn_Print_Area_6_1">#REF!</definedName>
    <definedName name="Excel_BuiltIn_Print_Area_8_1">#REF!</definedName>
    <definedName name="Excel_BuiltIn_Print_Area_9_1">#REF!</definedName>
    <definedName name="Excel_BuiltIn_Print_Titles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2">#REF!</definedName>
    <definedName name="Excel_BuiltIn_Print_Titles_3">#REF!</definedName>
    <definedName name="Excel_BuiltIn_Print_Titles_4_1">#REF!</definedName>
    <definedName name="Excel_BuiltIn_Print_Titles_4_1_1">#REF!</definedName>
    <definedName name="Excel_BuiltIn_Print_Titles_5">#REF!</definedName>
    <definedName name="Excel_BuiltIn_Print_Titles_6">#REF!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9">#REF!</definedName>
    <definedName name="j">#REF!</definedName>
    <definedName name="n">#REF!</definedName>
    <definedName name="_xlnm.Print_Area" localSheetId="3">'A1. Zemeljska dela'!$A$1:$F$49</definedName>
    <definedName name="_xlnm.Print_Area" localSheetId="4">'A2. Kanalizacija'!$A$1:$F$17</definedName>
    <definedName name="_xlnm.Print_Area" localSheetId="5">'A3. Gradbena dela'!$A$1:$F$23</definedName>
    <definedName name="_xlnm.Print_Area" localSheetId="6">'A4. Pohodne in povozne površine'!$A$1:$F$28</definedName>
    <definedName name="_xlnm.Print_Area" localSheetId="7">'A5. Razna dela in oprema'!$A$1:$F$33</definedName>
    <definedName name="_xlnm.Print_Area" localSheetId="2">'Pripravljalna in zaključna dela'!$A$1:$F$28</definedName>
    <definedName name="_xlnm.Print_Area" localSheetId="0">'Rekapitulacija GO del'!$A$1:$E$24</definedName>
    <definedName name="_xlnm.Print_Area" localSheetId="1">'SPLOŠNE OPOMBE'!$A$1:$D$80</definedName>
    <definedName name="_xlnm.Print_Titles" localSheetId="3">'A1. Zemeljska dela'!$1:$2</definedName>
    <definedName name="_xlnm.Print_Titles" localSheetId="5">'A3. Gradbena dela'!$1:$2</definedName>
    <definedName name="_xlnm.Print_Titles" localSheetId="6">'A4. Pohodne in povozne površine'!$1:$2</definedName>
    <definedName name="_xlnm.Print_Titles" localSheetId="7">'A5. Razna dela in oprema'!$1:$2</definedName>
    <definedName name="_xlnm.Print_Titles" localSheetId="2">'Pripravljalna in zaključna dela'!$1:$2</definedName>
    <definedName name="v">#REF!</definedName>
  </definedNames>
  <calcPr calcId="191029"/>
</workbook>
</file>

<file path=xl/calcChain.xml><?xml version="1.0" encoding="utf-8"?>
<calcChain xmlns="http://schemas.openxmlformats.org/spreadsheetml/2006/main">
  <c r="F19" i="48" l="1"/>
  <c r="F22" i="44" l="1"/>
  <c r="C10" i="44"/>
  <c r="F10" i="44"/>
  <c r="F9" i="44"/>
  <c r="C14" i="44"/>
  <c r="F39" i="12" l="1"/>
  <c r="F13" i="48"/>
  <c r="F12" i="48"/>
  <c r="F11" i="48"/>
  <c r="F10" i="48"/>
  <c r="F9" i="48"/>
  <c r="F8" i="48"/>
  <c r="F7" i="48"/>
  <c r="F30" i="64"/>
  <c r="F29" i="64"/>
  <c r="F26" i="64"/>
  <c r="F25" i="64"/>
  <c r="F22" i="64"/>
  <c r="F21" i="64"/>
  <c r="F18" i="64"/>
  <c r="F15" i="64"/>
  <c r="F12" i="64"/>
  <c r="F32" i="64" l="1"/>
  <c r="E14" i="39" s="1"/>
  <c r="F15" i="63"/>
  <c r="F14" i="63"/>
  <c r="F13" i="58" l="1"/>
  <c r="F10" i="58"/>
  <c r="F42" i="12" l="1"/>
  <c r="F43" i="12"/>
  <c r="F19" i="44"/>
  <c r="F18" i="44"/>
  <c r="F24" i="63" l="1"/>
  <c r="F20" i="63"/>
  <c r="F19" i="63"/>
  <c r="F21" i="63"/>
  <c r="F18" i="63"/>
  <c r="F9" i="63"/>
  <c r="F15" i="44"/>
  <c r="F14" i="44"/>
  <c r="F13" i="44"/>
  <c r="F47" i="12" l="1"/>
  <c r="F33" i="12"/>
  <c r="F37" i="12"/>
  <c r="F34" i="12"/>
  <c r="F21" i="12" l="1"/>
  <c r="F20" i="12"/>
  <c r="F8" i="63" l="1"/>
  <c r="F27" i="63" s="1"/>
  <c r="F44" i="12" l="1"/>
  <c r="F49" i="12" s="1"/>
  <c r="F38" i="12"/>
  <c r="F27" i="12"/>
  <c r="F26" i="12"/>
  <c r="F6" i="48"/>
  <c r="F6" i="44"/>
  <c r="F30" i="12"/>
  <c r="F23" i="12"/>
  <c r="F25" i="48"/>
  <c r="F22" i="48"/>
  <c r="F16" i="48"/>
  <c r="F27" i="48" s="1"/>
  <c r="E9" i="39" s="1"/>
  <c r="E13" i="39" l="1"/>
  <c r="E12" i="39"/>
  <c r="E10" i="39"/>
  <c r="F16" i="58"/>
  <c r="E11" i="39" s="1"/>
  <c r="E15" i="39" l="1"/>
  <c r="E17" i="39" s="1"/>
  <c r="E18" i="39" l="1"/>
  <c r="E19" i="39" l="1"/>
  <c r="E20" i="39" s="1"/>
  <c r="E21" i="39" s="1"/>
</calcChain>
</file>

<file path=xl/sharedStrings.xml><?xml version="1.0" encoding="utf-8"?>
<sst xmlns="http://schemas.openxmlformats.org/spreadsheetml/2006/main" count="316" uniqueCount="183">
  <si>
    <t>enota</t>
  </si>
  <si>
    <t>cena/enoto</t>
  </si>
  <si>
    <t>skupaj</t>
  </si>
  <si>
    <t>SKUPAJ:</t>
  </si>
  <si>
    <t>količina</t>
  </si>
  <si>
    <t>ZEMELJSKA DELA</t>
  </si>
  <si>
    <t>m3</t>
  </si>
  <si>
    <t>m2</t>
  </si>
  <si>
    <t>m1</t>
  </si>
  <si>
    <t>kg</t>
  </si>
  <si>
    <t>kpl</t>
  </si>
  <si>
    <t>kom</t>
  </si>
  <si>
    <t>PRIPRAVLJALNA IN ZAKLJUČNA DELA</t>
  </si>
  <si>
    <t>Zap.št.</t>
  </si>
  <si>
    <t>Opis postavke</t>
  </si>
  <si>
    <t>ur</t>
  </si>
  <si>
    <t>KANALIZACIJA</t>
  </si>
  <si>
    <t>*</t>
  </si>
  <si>
    <t xml:space="preserve">Ponudnik je dolžan pri ponudbi upoštevati vse povezane stroške, ki so potrebni za tehnično pravilno izvedbo del, ki jih ponuja v izvedbo (kot npr. razni pritrdilni material, vezni, tesnilni material, podkonstrukcije  in podobno. </t>
  </si>
  <si>
    <t>Opomba - v ceni upoštevati:</t>
  </si>
  <si>
    <t>vse dobave in nabave materialov ter veznih</t>
  </si>
  <si>
    <t>in montažnih materialov</t>
  </si>
  <si>
    <t>vse horizontalne in vertikalne prenose ter prevoze</t>
  </si>
  <si>
    <t>na gradbišču in do gradbišča</t>
  </si>
  <si>
    <t>vsa zavarovanja in podpiranja med izkopi in zasipi</t>
  </si>
  <si>
    <t xml:space="preserve">vsa podpiranja in zavarovanja med opaženjem in </t>
  </si>
  <si>
    <t>betoniranjem konstrukcij</t>
  </si>
  <si>
    <t>ves standardizirani vezni in montažni material</t>
  </si>
  <si>
    <t>pri opažarskih delih</t>
  </si>
  <si>
    <t xml:space="preserve">negovanje in vibriranje betonov med vgradnjo </t>
  </si>
  <si>
    <t>in pred razopaženjem betonskih elementov</t>
  </si>
  <si>
    <t xml:space="preserve">vse delovne in lovilne odre - razen fasadnega odra, </t>
  </si>
  <si>
    <t>ki je posebej prikazan v popisu</t>
  </si>
  <si>
    <t>dobavo in pripravo vseh veznih in pritrdilnih</t>
  </si>
  <si>
    <t>materialov</t>
  </si>
  <si>
    <t>vse mere kontrolirati na kraju samem oz. na gradbišču</t>
  </si>
  <si>
    <t>upoštevati vsa dodatna navodila nadzora in projektanta</t>
  </si>
  <si>
    <t>DDV prikazati posebej</t>
  </si>
  <si>
    <t>1</t>
  </si>
  <si>
    <t>2</t>
  </si>
  <si>
    <t>3</t>
  </si>
  <si>
    <t>4</t>
  </si>
  <si>
    <t>5</t>
  </si>
  <si>
    <t>6</t>
  </si>
  <si>
    <t>7</t>
  </si>
  <si>
    <t>8</t>
  </si>
  <si>
    <t>Pripravljalna in zaključna dela</t>
  </si>
  <si>
    <t>A1.</t>
  </si>
  <si>
    <t xml:space="preserve">ZEMELJSKA DELA </t>
  </si>
  <si>
    <t>A2.</t>
  </si>
  <si>
    <t>A3.</t>
  </si>
  <si>
    <t xml:space="preserve">a.) Geotekstil: </t>
  </si>
  <si>
    <t>Dela je potrebno izvajati v skladu z :</t>
  </si>
  <si>
    <t>V  cenah po enoti posameznih postavk morajo biti zajeti sledeči stroški:</t>
  </si>
  <si>
    <t>*izvedba del po popisu z vsemi pomožnimi ter spremljajočimi deli in materiali za izvedbo posamezne postavke,</t>
  </si>
  <si>
    <t>*spremljajoča dela  obsegajo vsa dela, ki so potrebna za izvršitev dela, vgradnjo materialov in zagotovitev pravilnega dolgoročnega delovanja, pa niso posebej določena v ponudbenem popisu del,</t>
  </si>
  <si>
    <t>* pripravljalna in zaključna dela, dela, vezana na organizacijo, zaščito in označitev gradbišča,  postavitev ograj in začasnih objektov, organizacijo varstva pri delu vključno z vsemi potrebnimi elaborati, stroške gradbiščnih priključkov, vodenje in koordinacijo gradnje, zavarovanja izvajalcev in objekta za čas del in do predaje investitorju, organizacijo vseh strokovnih ogledov in meritev, sprotno in končno čiščenje gradbišča, sprotno zaščito izgotovljenih elementov, vzpostavitev okolice v prvotno stanje, interne transporte in zunanje transporte, osebne, manipulacijske in režijske stroške izvajalcev na objektu,</t>
  </si>
  <si>
    <t>*vsa nepredvidena dela morajo biti vpisana v gradbeni dnevnik in potrjena s strani investitorja,
*izkopani odvečni material se uporabi za izravnave v delih, kjer  materiala manjka,
*vsi izkopi se morajo izvajati pod kotom naravnega trenja oziroma zavarovati glede na danosti terena,
*vsa dela se morajo izvajati z geodetsko kontrolo, 
*v ceni je potrebno upoštevati vse potrebne zaščite zgrajenih površin,</t>
  </si>
  <si>
    <t>*vsi izkopi in transporti izkopanih materialov se obračunajo v raščenem stanju,
*odvoz izkopanega materiala na ustrezno deponijo izvajalca,
*v cenah je potrebno upoštevati vse potrebne stroške za ureditev gradbišča: ograje, varnostne table, gradbiščna tabla, če je potrebna… in se jih ne zaračunava posebej.</t>
  </si>
  <si>
    <t xml:space="preserve">a.) Opaž: </t>
  </si>
  <si>
    <t xml:space="preserve">b.) Beton: </t>
  </si>
  <si>
    <t>RAZNA DELA in OPREMA</t>
  </si>
  <si>
    <t>GRADBENA DELA</t>
  </si>
  <si>
    <r>
      <t xml:space="preserve">Meritve dinamičnega modula podajnosti na 100 m2 na nosilnih plasteh </t>
    </r>
    <r>
      <rPr>
        <sz val="10"/>
        <rFont val="Arial"/>
        <family val="2"/>
        <charset val="238"/>
      </rPr>
      <t>ter preizkus vodopropustnosti, skladno s pravili stroke.</t>
    </r>
  </si>
  <si>
    <t>POHODNE in POVOZNE POVRŠINE</t>
  </si>
  <si>
    <t xml:space="preserve">a.) Armaturne mreže in palice: </t>
  </si>
  <si>
    <r>
      <t>Dobava in saditev dreves višine med 2 in 3 m.</t>
    </r>
    <r>
      <rPr>
        <sz val="10"/>
        <rFont val="Arial"/>
        <family val="2"/>
        <charset val="238"/>
      </rPr>
      <t xml:space="preserve"> Velikost sadilne jame je cca 80/80/50 cm. Korenine se položijo na humus in se s humusom tudi izdatno pokrijejo. Kompletno z gnojenjem s hlevskim gnojem ali organskimi briketi. Ob drevesu se postavi varovalni kol.</t>
    </r>
  </si>
  <si>
    <r>
      <t xml:space="preserve">Opomba:
</t>
    </r>
    <r>
      <rPr>
        <sz val="10"/>
        <rFont val="Arial"/>
        <family val="2"/>
        <charset val="238"/>
      </rPr>
      <t>Način izvedbe zameljskih del je prepuščen tehnologiji in opremljenosti izvajalca!</t>
    </r>
    <r>
      <rPr>
        <b/>
        <sz val="10"/>
        <rFont val="Arial"/>
        <family val="2"/>
        <charset val="238"/>
      </rPr>
      <t xml:space="preserve">
</t>
    </r>
    <r>
      <rPr>
        <sz val="10"/>
        <rFont val="Arial"/>
        <family val="2"/>
        <charset val="238"/>
      </rPr>
      <t>Izkop gradbene jame mora biti opravljen v prisotnosti geomehanika, oziroma potrebno je pred začetkom izvedbe zemeljskih del pregledati geotehnično poročilo, po izkopu gradbene jame pa teren pregleda geomehanik! 
Vsa tehnična vprašanja se urejajo na licu mesta po navodilih geomehanskega nadzora!</t>
    </r>
  </si>
  <si>
    <r>
      <t>OPOMBA:</t>
    </r>
    <r>
      <rPr>
        <sz val="10"/>
        <rFont val="Arial"/>
        <family val="2"/>
        <charset val="238"/>
      </rPr>
      <t xml:space="preserve">
V tem popisu so zajeti samo zunanji razvodi meteorne kanalizacije, ki niso izvedeni v območjih izgradnje objekta. Kanalizacija za odvod odpadnih voda iz objekta je zajeta v popisu gradbeno obrtniških del!
Količine v popisu so ocenjene. Neskladja in prilagajanja na dejansko stanje se rešuje in usklajuje pri sami izvedbi na licu mesta, količine in obseg del pa se prilagodijo dejanskim potrebam za izvedbo.</t>
    </r>
  </si>
  <si>
    <t xml:space="preserve"> </t>
  </si>
  <si>
    <t>A4.</t>
  </si>
  <si>
    <t>A5.</t>
  </si>
  <si>
    <t>A1. Zemeljska dela</t>
  </si>
  <si>
    <t>A2. Kanalizacija</t>
  </si>
  <si>
    <t>A4. Pohodne in povozne površine</t>
  </si>
  <si>
    <t>A5. Razna dela in oprema</t>
  </si>
  <si>
    <t xml:space="preserve">Vsa izkopna dela in transporti izkopnih materialov se obračunajo po prostornini zemljine v raščenem stanju. Vsa nasipna in zasipna dela se obračunajo po prostornini materiala v vgrajenem stanju. Deponije so stvar izvajalca oziroma ponudnika!
Ves izkopan material sproti transportirati na deponijo na gradbišču, kjer se posebno odlaga kvaliteten material za ponovno vgradnjo, posebej pa slab material, ki se sproti naklada in transportira na organizirano komunalno deponijo, ki jo izbere izvajalec ali punudnik, katerega stroški so tudi komunalne takse in okoljevarstveni dodatki.
OPOMBA: način izvedbe zameljskih del je prepuščen tehnologiji in opremljenosti izvajalca!
Pred začetkom izvedbe zemeljskih del pregledati geotehnično poročilo, po izkopu gradbene jame teren pregleda geomehanik!
Ob izkopu mora biti prisoten geomehanik!
Deponija kvalitetnega materiala, ki se ponovno uporabi za vgradnjo mora biti obvezno pod nadzorom naročnika !
Dela je potrebno izvajati po določilih tehničnih predpisov in skladno z obveznimi standardi SIST-i. lzkope se obračunava na podlagi profilov, posnetih pred pričetkom del in po opravljenem delu
Pri izvedbi izkopov je obvezno  upoštevati navodila  in mnenja geomehanika.  Po opravljenem  izkopu in kontroli geomehanik  poda svoje mneneje, ki je merodajno  za nadaljevanje  dela. Strošek geomehanika pri izkopu nosi izvajalec.
Za zasipanje gradbene jame se mora uporabiti izbran čisti material, dobljen pri izkopu gradbene jame, ali pa če ta ne ustreza, dobaviti novega.   Zasipanje je izvajati v slojih, z utrevanjem vsakega sloja posebej tako, da se sesedanje zemeljskega materiala zmanjša na minimum.
Standardi za zemeljska dela vsebujejo poleg izdelave po popisu v posamezni postavki še navedena dela, ki jih je potrebno upoštevati v ceni za enoto:
* vsa potrebna pripravljalna dela za zemeljska dela
* vse potrebne transporte do mesta vgrajevanja
* vse potrebno delo in material
* vsa potrebna pomožna sredstva za delo na objektu
* usklajevanje z osnovnim načrtom in posvetovanje s projektantom
* čiščenje izkopov neposredno pred pričetkom betoniranja
* terminsko usklajevanje del z ostalimi izvajalci na objektu
* pregled bočnih strani izkopa vsak dan pred pričetkom dela, zlasti po dež. vremenu, mrazu ali miniranju
* popravilo eventuelne škode povzročene ostalim izvajalcem na gradbišču
* čiščenje gradbišča in prostorov ter odvoz odvečnega meteriala na stalno deponijo
* plačilo komunalnih prispevkov za stalno deponijo odvečnega izkopanega materiala
*  eventuelne poškodbe  in čiščenja javnih vozisc ter drugih površin zaradi prevozov bremenijo izvajalca. lzvajalec del mora posebej paziti na vse obstoječe komunalne in energetske priključke
* dela in ukrepe po določilih veljavnih predpisov varstva pri delu
▪ eventualno črpanje vode iz gradbene jame in temeljev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t>
  </si>
  <si>
    <t xml:space="preserve">a) Izkop oz. odriv humusa (ocena): </t>
  </si>
  <si>
    <t xml:space="preserve">b) Poglobitev za vgradnjo tamponskega nasutja: </t>
  </si>
  <si>
    <r>
      <t>Fino planiranje planuma pohodnih in igralnih površin</t>
    </r>
    <r>
      <rPr>
        <sz val="10"/>
        <rFont val="Arial"/>
        <family val="2"/>
        <charset val="238"/>
      </rPr>
      <t xml:space="preserve"> s točnostjo ± 2 cm in 1-2% padcem proti odvodnjavanju in komprimiranjem do zahtevane zbitosti po navdilih geomehanika.</t>
    </r>
  </si>
  <si>
    <r>
      <t>Dobava in saditev grmovnic višine do 1 m.</t>
    </r>
    <r>
      <rPr>
        <sz val="10"/>
        <rFont val="Arial"/>
        <family val="2"/>
        <charset val="238"/>
      </rPr>
      <t xml:space="preserve"> Velikost sadilne jame prilagoditi velikosti in tipu zasajene grmovnice. Korenine se položijo na humus in se s humusom tudi izdatno pokrijejo. Kompletno z gnojenjem s hlevskim gnojem ali organskimi briketi.</t>
    </r>
  </si>
  <si>
    <t xml:space="preserve">d.) Betonska plošča: </t>
  </si>
  <si>
    <t xml:space="preserve">b.) Tamponsko nasutje (apneni granulat): </t>
  </si>
  <si>
    <t xml:space="preserve">a) Talna oboga "Stone Carpet": </t>
  </si>
  <si>
    <r>
      <t>OPOMBA "STONE CARPET":</t>
    </r>
    <r>
      <rPr>
        <sz val="10"/>
        <rFont val="Arial"/>
        <family val="2"/>
        <charset val="238"/>
      </rPr>
      <t xml:space="preserve">
Stone carpet je mešanica (dekorativnih naravnih) brušenih kamnov in veziva. Je optimalna podlaga za parke in sprehajalne poti na prostem, ki zaradi svoje trdnosti, obstojnosti in hkrati prožnosti prinaša manjšo obremenitev za sklepe ter tako zmanjšuje možnost dolgotrajnejših poškodb (obrab sklepov).
Prednost podlage iz kamenčkov je vodoprepustnost (certifikat EN 14877), odpornost na zdrse (certifikat EN 13036-4) in dolgotrajna vzdržljivost, zato se lahko uporablja v vseh urbanih območjih za pešpoti, za kolesarske poti, pločnike, kot tudi za parkirišča, poti na golf igriščih, v parkih in pod drevesi (prepustno za vodo). Zaradi enostavne in hitre namestitve  je še posebej primerna za parke, saj se ne potrebuje velikih strojev, ki bi poškodovali zelene površine.
Podlago stone carpet za sprehajalne in kolesarske poti se lahko položi na utrjeno podlago. Glede na namen uporabe ( vozna, nevozna površina ) se določi debelina podlage.</t>
    </r>
  </si>
  <si>
    <t xml:space="preserve">d) Doplačilo za izvedbo robnih ločilnih profilov: </t>
  </si>
  <si>
    <r>
      <t>Dobava in kompletna strojna izdelava asfaltnih plasti (dovoz do parkirišča za kolesa),</t>
    </r>
    <r>
      <rPr>
        <sz val="10"/>
        <rFont val="Arial"/>
        <family val="2"/>
        <charset val="238"/>
      </rPr>
      <t xml:space="preserve"> v skladu z veljavnimi predpisi in standardi.
Predvidena je izvedba asfaltnega tlaka deb. 7 cm, strukture 0-11 mm.
</t>
    </r>
    <r>
      <rPr>
        <b/>
        <sz val="10"/>
        <rFont val="Arial"/>
        <family val="2"/>
        <charset val="238"/>
      </rPr>
      <t>OPOMBA:</t>
    </r>
    <r>
      <rPr>
        <sz val="10"/>
        <rFont val="Arial"/>
        <family val="2"/>
        <charset val="238"/>
      </rPr>
      <t xml:space="preserve">
- Izvedba tamponske podlage je zajeta v postavki zemeljskih del.
Nov dostop do vhoda v igralni prostor, ob parkirišču za kolesa.</t>
    </r>
  </si>
  <si>
    <t>b) Doplačilo za dobavo in vgradnjo dvokrilnih vhodnih vrat:</t>
  </si>
  <si>
    <t xml:space="preserve">a) Dobava in vgradnja peščenega materiala v peskovnik: </t>
  </si>
  <si>
    <t xml:space="preserve">b) Doplačilo za ivedbo robnih ločilnih profilov: </t>
  </si>
  <si>
    <t xml:space="preserve">a) Dobava in vgradnja okrasnega lubja oziroma sekancev: </t>
  </si>
  <si>
    <t>A3. Gradbena dela</t>
  </si>
  <si>
    <r>
      <t>Izvedba umetnih zelenih grbin z nasipom nove zemljine,</t>
    </r>
    <r>
      <rPr>
        <sz val="10"/>
        <rFont val="Arial"/>
        <family val="2"/>
        <charset val="238"/>
      </rPr>
      <t xml:space="preserve"> v slojih po 30 cm.
Ob začetni izravnavi celotnega terena, se zemljino uporabi za izdelavo 4 zatravljenih grbin. Grbine so različnih dimenzij in oblik. Vse so višine okoli 2,0 m. 
Za izdelavo oblik glej načrt! Obvezna uskladitev z arhitektom!
</t>
    </r>
    <r>
      <rPr>
        <b/>
        <sz val="10"/>
        <rFont val="Arial"/>
        <family val="2"/>
        <charset val="238"/>
      </rPr>
      <t>OPOMBA:</t>
    </r>
    <r>
      <rPr>
        <sz val="10"/>
        <rFont val="Arial"/>
        <family val="2"/>
        <charset val="238"/>
      </rPr>
      <t xml:space="preserve">
- Možnost uporabe obstoječe izkopane zemljine kateri se odstranijo neuporabni delci, v kolikor je le-ta primerne kvalitete. 
- V ceni zajeti kompletno izvedbo z materialom, vključno z utrjevanjem po plasteh do predpisane zbitosti.
Izvedejo se "hribčki" višine do 200 cm, v različnih oblikah in naklonuh, ki omogočajo igranje otrok in dodatno vgradnjo posameznih igral (tobogan, plezalne vrvi,...).
V tej postavki je zajeta ocenjena količina nasipane zemljine za izvedbo grbin, humusiranje in zatravljenje površine je zajeta v ločeni postavki.</t>
    </r>
  </si>
  <si>
    <t xml:space="preserve">a) Humusiranje in planiranje površin z odrinjenim materialom iz gradbiščne deponije: </t>
  </si>
  <si>
    <t xml:space="preserve">b) Zatravitev površin: </t>
  </si>
  <si>
    <t xml:space="preserve">Lipa: </t>
  </si>
  <si>
    <t xml:space="preserve">Javor: </t>
  </si>
  <si>
    <t xml:space="preserve">Japonski javor: </t>
  </si>
  <si>
    <t xml:space="preserve">Skupaj 5 kom klopi: </t>
  </si>
  <si>
    <t xml:space="preserve">b) OPCIJA: Nasip z novim materialom, vključno s transportom: </t>
  </si>
  <si>
    <t xml:space="preserve">a) Nasip z obstoječim izkopanim materialom: </t>
  </si>
  <si>
    <t xml:space="preserve">Ponikovalno polje tlorisnih dim. cca 8,0x2,0 m </t>
  </si>
  <si>
    <t xml:space="preserve">b) Doplačilo za izvedbo robnih ločilnih profilov: </t>
  </si>
  <si>
    <t>Naročnik: Občina Ivančna Gorica, Sokolska ulica 8, 1295 Ivančna Gorica</t>
  </si>
  <si>
    <t>SKUPNA REKAPITULACIJA</t>
  </si>
  <si>
    <t>popust</t>
  </si>
  <si>
    <t>%</t>
  </si>
  <si>
    <t>SKUPNA REKAPITULACIJA Z VKLJUČENIM POPUSTOM</t>
  </si>
  <si>
    <t>DDV (22%)</t>
  </si>
  <si>
    <t>VREDNOST Z DDV</t>
  </si>
  <si>
    <t>Opomba:</t>
  </si>
  <si>
    <t xml:space="preserve">a) Talna oboga "TARTAN" v slojih 4,8+1,2 cm (modre barve): </t>
  </si>
  <si>
    <t xml:space="preserve">b) Talna oboga "TARTAN" v slojih 5,8+1,2 cm (rdeče barve): </t>
  </si>
  <si>
    <t xml:space="preserve">c) Talna oboga "TARTAN" v slojih 5,8+1,2 cm (rumene barve): </t>
  </si>
  <si>
    <t xml:space="preserve">Predračun št.: </t>
  </si>
  <si>
    <t xml:space="preserve">a) Talna oboga "TARTAN" v slojih 3,8 cm+1,2 cm (rumene barve): </t>
  </si>
  <si>
    <r>
      <t xml:space="preserve">Strojni odriv zemljine III. ktg. oz. izravnava terena na območju izvedbe pohodnih in igralnih površin parka. </t>
    </r>
    <r>
      <rPr>
        <sz val="10"/>
        <rFont val="Arial"/>
        <family val="2"/>
        <charset val="238"/>
      </rPr>
      <t>Teren na površini predstavljata humus na zatravljenih delih površin, ter deloma peščene parkirne površine. 
Humus se v primeru dobre kvalitete za ponovno uporabo deponira za poznejšo evtl ponovno uporabo za ureditev zelenih površin oziroma zatravitev. 
Predvidena povprečna globina za izkop oz. odriv materiala:
- Odriv travnate ruše in humusa predvideno do cca 20 cm
- Poglobitev za izvedbo tamponov za pohodne oz. tlakovane površine in igralne površine do cca 20 cm (v območju temelja stojala za kolesa do globine cca 60 cm).
Skupna globina izkopov zajeto cca 40 cm (do 80 cm v območju stojal za kolesa)</t>
    </r>
  </si>
  <si>
    <t>a) Ograja višine 150 cm:</t>
  </si>
  <si>
    <t>točk</t>
  </si>
  <si>
    <t xml:space="preserve"> - postavitev in odstranitev začasne PVC ograje </t>
  </si>
  <si>
    <t xml:space="preserve"> - pizvedba uvoz v delovišče</t>
  </si>
  <si>
    <t>kos</t>
  </si>
  <si>
    <t xml:space="preserve"> - postavitev gradbiščnih vrat</t>
  </si>
  <si>
    <t xml:space="preserve"> - tipski poisarniški kontejner,  delovna lopa</t>
  </si>
  <si>
    <t xml:space="preserve"> - izdelava in postavitev table za označitev gradbišča, skladno z veljavnim pravilnikom o označitvi gradbišč, opozorilnih tabel</t>
  </si>
  <si>
    <t xml:space="preserve"> - koordinacija varstva pri delu</t>
  </si>
  <si>
    <t xml:space="preserve"> - postavitev kompleta prve pomoči</t>
  </si>
  <si>
    <t>Dobava in vgradnja betona C25/30 v točkovne temelje za potrebe otroških igral. V  ceni upoštevati izkop v zemljini, opaže, armaturo v oceni do 80 KG/m3.</t>
  </si>
  <si>
    <t xml:space="preserve">d.) Beton temeljev: </t>
  </si>
  <si>
    <r>
      <t>Ureditev gradbišča v skladu z načrtom organizacije gradbišča in v skladu z varnostnim načrtom.</t>
    </r>
    <r>
      <rPr>
        <sz val="10"/>
        <rFont val="Arial"/>
        <family val="2"/>
      </rPr>
      <t xml:space="preserve"> Po končanih delih se odstranijo vsi provizoriji, teren gradbišča se očisti in uredi v končno predvideno stanje po projektu. 
V ceni je upoštevati:</t>
    </r>
  </si>
  <si>
    <r>
      <t>Izvedba uradne zakoličbe pred pričetkom gradnje, po projektu zakoličbe.</t>
    </r>
    <r>
      <rPr>
        <sz val="10"/>
        <rFont val="Arial"/>
        <family val="2"/>
      </rPr>
      <t xml:space="preserve"> V ceni so zajeti stroški geodeta, izmere in izdelava zapisnika o zakoličbi trase.</t>
    </r>
  </si>
  <si>
    <r>
      <t>Postavitev gradbenih profilov</t>
    </r>
    <r>
      <rPr>
        <sz val="10"/>
        <rFont val="Arial"/>
        <family val="2"/>
      </rPr>
      <t xml:space="preserve"> in prenos geodetskih točk na profil - obračun po geodetski točki</t>
    </r>
  </si>
  <si>
    <r>
      <rPr>
        <b/>
        <sz val="10"/>
        <rFont val="Arial"/>
        <family val="2"/>
      </rPr>
      <t>Geomehanski nadzor med izvajanjem zemeljskih del.</t>
    </r>
    <r>
      <rPr>
        <sz val="10"/>
        <rFont val="Arial"/>
        <family val="2"/>
      </rPr>
      <t xml:space="preserve">
Količina je ocenjena!</t>
    </r>
  </si>
  <si>
    <r>
      <t xml:space="preserve">Pospravljanje in čiščenje gradbišča </t>
    </r>
    <r>
      <rPr>
        <sz val="10"/>
        <rFont val="Arial"/>
        <family val="2"/>
      </rPr>
      <t>pred predajo objekta uporabnikom oziroma investitorjem.
Zajeta je tlorisna površina območja obdelave po arhitekturnih načrtih.</t>
    </r>
  </si>
  <si>
    <r>
      <t xml:space="preserve">Humusiranje in planiranje zelenih površin, ter zatravljenje površin na parceli, kjer je predvidena zelenica. </t>
    </r>
    <r>
      <rPr>
        <sz val="10"/>
        <rFont val="Arial"/>
        <family val="2"/>
        <charset val="238"/>
      </rPr>
      <t>Površine se splanirajo in obdelajo s humusno zemljino v deb. cca 20 cm - material se predvidoma uporabi od obstoječega odriva humusa, v kolikor je le ta primerne kvalitete.
Zatravitev se izvede s semeni mešanic trav dobre kvalitete na zelenih površinah z uvaljanjem semena. 
V količini je zajeta predvidena površina "zelnih površin" na območju obdelave.
Količine so ocenjene!</t>
    </r>
  </si>
  <si>
    <r>
      <t xml:space="preserve">Dobava in montaža kompletnega ponikovalnega polja iz filterskega drenažnega nasutja </t>
    </r>
    <r>
      <rPr>
        <sz val="10"/>
        <rFont val="Arial CE"/>
        <charset val="238"/>
      </rPr>
      <t xml:space="preserve">s pripadajočim spojnim materialom, elementi za spajanje dotočne  cevi drenaže ob pohodnih poteh in ovitje drenažnih površin v ponikovalnem polju kot celote v geosintetik 200g., pred zasipavanjem; vključno z vsemi potrebnimi deli in materiali za izvedbo, skladno z detajli in opisi v projektni dokumentaciji in navodili arhitekta.
*Razpršeno ponikovalno polje cca 16,0 m3.
Po robovih se vgradi pločevinasta dilatacija, za jasno delitev površin.
Uporabiti nasutje 25-100mm. Zgornji ustroj polja je zemljina. Zemljina je zasajena. Glej tloris.
</t>
    </r>
    <r>
      <rPr>
        <b/>
        <sz val="10"/>
        <rFont val="Arial CE"/>
        <charset val="238"/>
      </rPr>
      <t>* Predvidena je izvedba v globini cca 100 cm, nasutje peščenjaka frakcije 16-32mm, globine cca 80 cm, zgornji ustroj prodec frakcije 35-50 mm, globine cca 20 cm</t>
    </r>
    <r>
      <rPr>
        <sz val="10"/>
        <rFont val="Arial CE"/>
        <charset val="238"/>
      </rPr>
      <t xml:space="preserve">
V ceni je potrebno zajeti vsa gradbena in zemeljska dela za izvedbo.</t>
    </r>
  </si>
  <si>
    <r>
      <t>Dobava in vgradnja prefabriciranega betonskega temelja za stojalo za kolesa, dim.80x240cm</t>
    </r>
    <r>
      <rPr>
        <sz val="10"/>
        <rFont val="Arial"/>
        <family val="2"/>
      </rPr>
      <t xml:space="preserve">
Količine so ocenjene, obračun se izvede glede na dejansko količino izvedenih del.</t>
    </r>
  </si>
  <si>
    <r>
      <t>Dobava in vgradnja betona C25/30, XF1 za izvedbo AB monolitne konstrukcije klopi v parku - vidni beton SB3</t>
    </r>
    <r>
      <rPr>
        <sz val="10"/>
        <rFont val="Arial"/>
        <family val="2"/>
      </rPr>
      <t xml:space="preserve">, vključno z izvedbo opažev in vgrajevanjem armaturnih mrež in palic.
Predračunska količina upošteva "polno" izvedbo klopi z AB podstavkom, višine skupaj 39 cm + 10 cm podstavka, širine cca 80 cm, armatura ocenjena na 80 kg/m3 betona.
</t>
    </r>
    <r>
      <rPr>
        <b/>
        <sz val="10"/>
        <rFont val="Arial"/>
        <family val="2"/>
      </rPr>
      <t xml:space="preserve">OPOMBA: 
</t>
    </r>
    <r>
      <rPr>
        <sz val="10"/>
        <rFont val="Arial"/>
        <family val="2"/>
      </rPr>
      <t>- Beton izdelan na licu mesta, z gladkim opažem. Oblika klopi sledi obliki sprehajalne poti. Izvedba z vključenim temeljenjem na utrjen tampon debeline cca. 30,0 cm
- Izvedba lesene obloge za sedenje je zajeta v ločeni postavki opreme.
Na prostih robovih betonske klopi se uppoštevajo trikotne letvice 1,5 cm. V ceni je upoštevati izdelavo opažnega načrta in pred izvedbo pridobiti odobritev odgovornega projektanta. Opaž mora biti popolnoma, gladek, brez poškodb. Obvezno je preprečiti izcejanje cementnega mleka na vertikalnih in horizontalnih stikih.
Pred izvedbo betonskih del mora izvajalec nadzornemu urganu in projektantu, predhodno predati v potrditev načrt izvajanja betonskih konstrukcij in ga je upoštevati v enotni ceni.</t>
    </r>
    <r>
      <rPr>
        <b/>
        <sz val="10"/>
        <rFont val="Arial"/>
        <family val="2"/>
      </rPr>
      <t xml:space="preserve">Količine so ocenjene, obračun se izvede glede na dejansko količino izvedenih del. </t>
    </r>
  </si>
  <si>
    <r>
      <t>Dobava in vgradnja podložnega betona iz drenažnega betona 8/16 za izvedbo nosilne podlage peskovnika</t>
    </r>
    <r>
      <rPr>
        <sz val="10"/>
        <rFont val="Arial"/>
        <family val="2"/>
      </rPr>
      <t>, vključno z izvedbo opažev.
Predračunska debelina plošče je 15 cm, debelino prilagoditi po navodilih projektanta, v kolikor je potrebno se plošča mikroarmira z armirnimi vlakni (do 25 kg/m3)
Povšina mora biti zaglajena!</t>
    </r>
  </si>
  <si>
    <r>
      <rPr>
        <b/>
        <sz val="11"/>
        <rFont val="Arial"/>
        <family val="2"/>
      </rPr>
      <t>OPOMBA:</t>
    </r>
    <r>
      <rPr>
        <sz val="11"/>
        <rFont val="Arial"/>
        <family val="2"/>
      </rPr>
      <t xml:space="preserve">
</t>
    </r>
    <r>
      <rPr>
        <sz val="10"/>
        <rFont val="Arial"/>
        <family val="2"/>
      </rPr>
      <t>Navedena oprema oziroma material je informativnega značaja, ki odgovarja zahtevani kvaliteti. V kolikor bo ponujena drugačna oprema oziroma material, mora biti enake, ali boljše kvalitete.
V kolikor se ugotovi, da je ponujena oprema oziroma material slabše kvalitete kot projektirano oziroma ne dosega zahtevanih parametrov, bo izvajalec vgradil opremo oziroma materiale po projektni dokumentaciji.
Igrala naj bodo izdelana iz kvalitetnega globinsko impregniranega lesa – izvedba proizvajalca. Les naj bo skoblan in ima obdelane robove. Kovinski deli naj bodo izdelani iz pohištvenih cevi različnih dimenzij in premazani z barvami, ki ne vsebujejo težkih kovin. Vijaki iz pocinkanega jekla v skladu s standardom SIST EN 1176. Igrala se montirajo na peščena oziroma prodnata tla, oziroma po navodilih proizvajalca. Ta predstavljajo ustrezno zaščito, ki preprečuje poškodbo otrok. Standard SIST EN 1177 narekuje, da mora biti nameščena varna podlaga pod tistimi igrali, kjer se otrok igra na višini nad 60 cm, in pod vsemi igrali z izsiljeno silo, kot so gugalnice, vrtiljaki in tobogani, ne glede na njihovo višino. Varna podloga naj bo prod granulacije 2 – 8 mm, debelina soja po navodilih proizvajalca, oziroma odvisno od  višine padca, skladno z navodili.
Debelina vlite varovalne podlage	Višina možnega padca
3 cm	110 cm
5 cm	140 cm
7 cm	210 cm
9 cm	240 cm
11 cm	260 cm
Upošteva naj se varovalno površino okoli posameznega igrala, skladno z navodili ponudnika- proizvajalca (odvisno od ponudbe izvajalca).
Med zemljino in prodnatim tlom se položi filc. Nosilna konstrukcija igrala naj bo vkopana v zemljo cca 50 cm. Igralo se postavi v izkopano luknjo in se zalije z betonom pod nivojem terena. Pri montaži igral je potrebno upoštevati tudi varnostno površino, katero določi proizvajalec igral.
Med travo in peskovnikom se vstavi ločevalni profil, da ne prihaja do mešanja peska in
zemlje.</t>
    </r>
  </si>
  <si>
    <r>
      <t xml:space="preserve">Opomba:
</t>
    </r>
    <r>
      <rPr>
        <sz val="10"/>
        <rFont val="Arial"/>
        <family val="2"/>
      </rPr>
      <t>Pri izboru igral in urbane opreme je pomemben vidik trajnost in odpornost materialov na vandalizem. Nosilni elementi naj bodo večji del izdelani iz nerjavečega ali vroče cinkanega jekla,  izdelanimi  iz  visoko  kvalitetne  in  okolju  prijaznih  materialov  v  barvah  po  izboru projektanta.
Oprema oblikovana posebej za odprta javna igrišča, klasična oprema za zunanjo uporabo. Celotna konstrukcija mora biti ustrezno dimenzionirana na statično in dinamično obtežbo.</t>
    </r>
  </si>
  <si>
    <r>
      <t>Izdelava, dobava in montaža lesene obloge na betonske klopi v parku.</t>
    </r>
    <r>
      <rPr>
        <sz val="10"/>
        <rFont val="Arial"/>
        <family val="2"/>
      </rPr>
      <t xml:space="preserve"> 
Izdelava betonskih klopi (betonska konstrukcija zajeta v ločeni postavki gradbenih del!) z leseno sedalno površino-letvami. 
* Les naj bo kvalitetne sorte, odporen na vremenske vplive, primerno zaščiten proti zajedavcem in propadanju.
</t>
    </r>
    <r>
      <rPr>
        <b/>
        <sz val="10"/>
        <rFont val="Arial"/>
        <family val="2"/>
      </rPr>
      <t>OPOMBA:</t>
    </r>
    <r>
      <rPr>
        <sz val="10"/>
        <rFont val="Arial"/>
        <family val="2"/>
      </rPr>
      <t xml:space="preserve">
- Oblika klopi sledi obliki sprehajalne poti. Glej načrte posamezne klopi.</t>
    </r>
  </si>
  <si>
    <r>
      <t>Izdelava, dobava in vgradnja peščenega materiala za peskovnik</t>
    </r>
    <r>
      <rPr>
        <sz val="10"/>
        <rFont val="Arial"/>
        <family val="2"/>
      </rPr>
      <t xml:space="preserve">.
Peskovnik dimenzij 11 m2, obdan z Alu robnikom. Kvaliteten kremenov pesek v nasutju okoli 30 cm, </t>
    </r>
    <r>
      <rPr>
        <b/>
        <sz val="10"/>
        <rFont val="Arial"/>
        <family val="2"/>
      </rPr>
      <t>certificiran</t>
    </r>
    <r>
      <rPr>
        <sz val="10"/>
        <rFont val="Arial"/>
        <family val="2"/>
      </rPr>
      <t xml:space="preserve"> za otroška igrišča, z izravnavo peska -0,05 m od finalne kote sprehajalne poti.
Peskovnik je izdelan na utrjeni betonski podlagi debeline min.15,0 cm  - drenažni beton (zajeto v postavki gradbenih del!).
Izvedba po navodilih projektanta!</t>
    </r>
  </si>
  <si>
    <r>
      <t>Izdelava, dobava in vgradnja okrasnega lubja oziroma sekancev v območju "zip line"</t>
    </r>
    <r>
      <rPr>
        <sz val="10"/>
        <rFont val="Arial"/>
        <family val="2"/>
      </rPr>
      <t>.
Pod Zip-line-om se posuje in utrdi lesno lubje, rdečkasto - rjave barve. Stik lubja in zelenice oziroma pohodne poti je prekinjen s pločevinastim robnikom.
Izvedba po navodilih projektanta!</t>
    </r>
  </si>
  <si>
    <t>*veljavnimi tehničnimi predpisi in normativi v soglasju z obveznimi standardi,
*predpisi glede varstva pri delu, varovanja zdravja in življenja ljudi, varstva pred požarom, varstva okolja,
*gradbenimi predpisi in standardi,
*pravili stroke,
*ponudnik si lahko ogleda lokacijo in specifiko predmeta ponudbe na terenu in si pridobi informacije in količine, ki v popisu niso specificirane.</t>
  </si>
  <si>
    <t xml:space="preserve">Družba: (izvajalec-ponudnik) </t>
  </si>
  <si>
    <t xml:space="preserve">c) dnevno zalivanje zatravljenih površin prvih 10 dni po saditvi: </t>
  </si>
  <si>
    <t xml:space="preserve"> - SKLOP 1: Izvedba gradbeno-obrtniških in instalacijskih del</t>
  </si>
  <si>
    <t>Objekt:  Izgradnja otroškega igrišča v Zagradcu</t>
  </si>
  <si>
    <t>Razna ostala dodatna in nepredvidena gradbena in obrtniška dela ter oprema
10% vrednosti vseh del.</t>
  </si>
  <si>
    <t>Ponudnik mora priložiti pred izvedbo vsa dokazila, certifikate in izjave, zahtevane v splošnih navodilih in pri posameznih postavkah iz popisa, ki potrjujejo, da ima ponudnik zagotovljeno kakovost, vezano na dobavo in montažo športne opreme in uveden sistem ravnanja z okoljem.</t>
  </si>
  <si>
    <t>Izvedba pohodnih poti na območju otroškega igrišča.
Skozi celotno območje je speljana povezovalna pot. Pot je tlakovana s tlakom Stone carpet izvedena po navodilih proizvajalca. 
*Finalni tlak naj bo iz kremenovega peska- brušen (ne sme biti lomljenec!) debeline cca. 35mm.
Podlaga mora zagotavljati vodoprepustnost (certifikat EN 14877), odpornost na zdrse (certifikat EN 13036-4) in dolgotrajno vzdržljivost. Podlago stone carpet za sprehajalno pot se položi na utrjeno podlago. Izvedba sprehajalne poti mora slediti navodilom proizvajalca, kot npr. ali enakovredno: Stone carpet, Flora d.o.o.
OPOMBA:
- Nosilna podlaga je predvidena kot utrjeno tamponsko nasutje v debelini 30-40 cm, izvedeno na ločilni sloj iz filca, ki se položi na dno izkopane jame (oboje zajeto v postavki zemeljskih del!). 
- Podlaga mora biti očiščena, med travo in tlakovci (sprehajalna pot) se vgradijo kovinski (pločevina) ločilni profili. Celotna pot in dostop mora biti izvedena brez funkcionalnih ovir za invalide.</t>
  </si>
  <si>
    <t>OPOMBA "TARTAN":
Finalni tlak površin za igrala je Tartan različnih barv.
Izvedba na utrjeno podlago – apneni granulat z ustreznim opažem (zajeto v postavki zemeljskih del!), nalit spodnji ustroj grobe gumene podlage, nalit zgornji ustroj fine gumene podlage različnih barv po želji naročnika na spodnji ustroj grobe gumene podlage. Zgornji sloj se izvede po kvalitetni vezavi zmesi spodnjega sloja. Površina, kjer se izvede ulitje zgornjega sloja gumene varovane podlage mora biti pred montažo čisto in suho. Po robovih površine se vgradi pločevinasta dilatacija, za jasno delitev površin.
Izvedba po navodilih proizvajalca. Kot npr. ali enakovredno: Gumaflor.
Varovalne podlage se ne sme uporabljati pri temperaturi pod 0°C, ko je varovalna podlaga prekrita z snegom ali pa je zaradi nepravilnega odtekanja vode zamrznjeno. Pod temi pogoji izgubi varovalna podlaga svojo osnovno funkcijo varnosti pred padci in spremeni svojo elastičnost. Varovalne podlage se ravno tako ne sme uporabljati ob primeru razlitja kakršnih koli sredstev, ki bi površino naredilo mastno ali spolzko, ravno tako tudi ko je varovalna podlaga zaradi nerednega čiščenja površine prepojena z umazanijo in ko je površina prekrita z listjem, peskom, itd….</t>
  </si>
  <si>
    <t>Izvedba pohodnih poti iz tartana na območju otroškega igrišča.
Podlago iz tartana se položi na utrjeno podlago. Izvedba mora slediti navodilom proizvajalca, kot npr. ali enakovredno: Gumafloor.
Predvidena je izvedba v 2 sloijih in sicer:
- Spodnja groba gumena tartanska podlaga v deb. 3,8 cm,
- Zgornja fina gumena tartanska podlaga v deb. 1,2 cm.
SKUPAJ 4,0 cm
OPOMBA:
- Nosilna podlaga je predvidena kot utrjeno tamponsko nasutje v debelini 30-40 cm, izvedeno na ločilni sloj iz filca, ki se položi na dno izkopane jame (oboje zajeto v postavki zemeljskih del!). 
- Podlaga mora biti očiščena, med travo in tlakovci (sprehajalna pot) se vgradijo kovinski (pločevina) ločilni profili. Celotna pot in dostop mora biti izvedena brez funkcionalnih ovir za invalide.</t>
  </si>
  <si>
    <t>Izvedba tartanske varovalne podlage na območju elementov igral otroškega igrišča.
Podlago iz tartana se položi na utrjeno podlago. Izvedba mora slediti navodilom proizvajalca, kot npr. ali enakovredno: Gumafloor.
Predvidena je izvedba v 2 sloijih in sicer:
- Spodnja groba gumena tartanska podlaga v deb. 4,8 oziroma 5,8 cm.
- Zgornja fina gumena tartanska podlaga v deb. 1,2 cm.
OPOMBA:
- Nosilna podlaga je predvidena kot utrjeno tamponsko nasutje v debelini 30-40 cm, izvedeno na ločilni sloj iz filca, ki se položi na dno izkopane jame (oboje zajeto v postavki zemeljskih del!). 
- Podlaga mora biti očiščena, med travo in tlakom se vgradijo kovinski (pločevina) ločilni profili.</t>
  </si>
  <si>
    <t>Izvedba temelja za vgradnja košev za smeti z oblogo iz kortena, kovinsko podnožje košev se pričvrsti oz. vgradi v betonske podstavke 
Montaža 3 košev za smeti ob pešpoti na primerno utrjeno betonsko podlago. Dimenzij 335x378x900mm. Montaža po navodilih proizvajalca.
Material korten, kot npr. ali enakovredno: Atriva, Koš Atriva, tip KO-14, oz. po izboru arhitekta. Za pozicije glej list 6, načrt tloris – oprema.
OPOMBA:
Dobava in montaža koša za smeti je zajeta pri dobavi opreme. Izvajalec izvede le izdelavo temelja. Temelj 50/50/20 cm iz armiranega betona.</t>
  </si>
  <si>
    <t>Izvedba temelja za vgradnja pitnika z oblogo iz kortena (primerne višine za otroke), kovinsko podnožje pitnika se pričvrsti oz. vgradi v betonske podstavke 
* Montaža pitnika na primerno utrjeno betonsko podlago, vključno z predpripravljeno vodovodno cevjo. Predpripravljena vodovodna cev naj ima ločeno ventil za zapiranje vode ob nižjih zunanjih temperaturah in ločen izpust. Material korten. 
Pitnik kot npr. ali enakovredno: Atriva, Pitnik za vodo PT-10, oz. po izboru arhitekta. Odtok speljan v ponikovalno polje.
OPOMBA:
Dobava in montaža pitnika je zajeta pri dobavi opreme. Izvajalec izvede le izdelavo temelja. Temelj debeline 50/50/20 cm iz armiranega betona. V temelju morajo biti predpriprave za vodovodne instalacije (vodovod in odtok).</t>
  </si>
  <si>
    <t>Izdelava, dobava in montaža žičnate panelne 3D ograje višine 150 cm.
Ograja okoli celotnega območja igrišča višine 1,5 m, z 1x dvojnimi vrati s ključavnico in sistemom za varovanje otrok – otrok ne zmore sam odpreti vrat.
žičnata panelna ograja 3D 5/5 mm - zelena RAL 6005, kot npr. ali enakovredno: Meltal, 3D panelna ograja. Izvedba po navodilih proizvajalca. Izvedba naj vključuje predpripravo morebitnih betonskih temeljev.</t>
  </si>
  <si>
    <t>Splošna navodila in opozorila glede uporabe načrta
Ponudnik ali izvajalec je dolžan opozoriti odgovornega projektanta arhitekture na morebitne tehnične pomanjkljivosti, neskladja ali tiskarske napake izvedenih detajlov, risb, opisov ali popisov del. Morebitne predloge izvajalca potrdita odgovorni projektant arhitekture in investitor.
V sklop izvajalčeve ponudbe sodijo vsi delavniški načrti, ki jih pred izvedbo glede tehnične pravilnosti, zahtevane kakovosti in videza potrdi odgovorni projektant arhitekture, sem spadajo delavniški načrti vseh jeklenih konstrukcij, delavniški načrti betonskih oblog, če se ne uporabijo projektirani detajli. 
V primeru, da se investitor, projektant, nadzornik in izvajalec dogovorijo, da se bodo katere betonske stene izvedle z vidnim betonom, mora izvajalec zagotoviti kvaliteto VB4, izdelati testno polje, ki bo vedno na gradbišču za primerjavo s končnim izdelkom, izdelati projekt betona, ki ga potrdi odgovorni projektant arhitekture ter pridobiti sprotne potrditve za izvedena dela.
V primerih, kjer ni opredeljenega izvedbenega industrijskega detajla ali izdelka in za vse izrisane detajle, mora izvajalec pred pričetkom izvedbe predlog predstaviti, izbor potrdita odgovorni projektant arhitekture in investitor.
Vzorce vseh finalnih materialov, skladno s predloženimi projekti in opisi v popisu del, je ponudnik dolžan predložiti projektantu v potrditev, kjer so možne alternativne v izbiri materiala (finalne obloge površin, njegove obdelave, vidni in nevidni pritrdilni materiali, podkonstrukcije, vzorci potiskov, okovje, obdelave stavbnega pohištva in vsi ostali detajli), je pred izvedbo obvezno potrebno predložiti vzorce, ki jih potrdita odgovorni projektant arhitekture in investitor.
Predlagani alternativni materiali, obdelave in oprema morajo ustrezati oziroma biti enakovredni tako iz tehničnega kot tudi estetskega vidika.</t>
  </si>
  <si>
    <t>Vse mere je potrebno preveriti na mestu vgradnje!</t>
  </si>
  <si>
    <t xml:space="preserve">Izdelavo ponudb in izvedbo projekta je potrebno izdelati skladno z načrtom. Načrt je potrebno upoštevati v celoti (risbe, opisi in popisi). </t>
  </si>
  <si>
    <t>V sklop izvajalčeve ponudbe sodijo vsi delavniški načrti, ki jih pred izvedbo
glede tehnične pravilnosti, zahtevane kakovosti in izgleda potrdi odgovorni 
projektant arhitekture in investitor.</t>
  </si>
  <si>
    <t>1. Vsa GOI dela vključno z odstranitvijo dela objekta in izkopom gradbene jame se morajo izvajati skladno z načrtom varovanja oziroma tako, da so ves čas zagotovljeni vsi ukrepi za varnost zdravja vseh udeležencev gradnje, kot tudi ostalih oseb, ki se nahajajo na ali v bližini gradbišča. Izvajalec GOI del je dolžan varovati tudi vso premično in nepremično lastnino na in v okolici gradbišča.</t>
  </si>
  <si>
    <t>2. Vse kote, višinske in mere so okvirne in jih je potrebno preveriti na gradbišču glede na izvedeno stanje.</t>
  </si>
  <si>
    <t>3. Vse odprtine, kjer obstaja nevarnost padca v globino morajo biti zaščitene s trdnimi in stabilnimi ograjami višine 1,1 m.</t>
  </si>
  <si>
    <t>4. Delavniške načrte jeklenih konstrukcij izdela izvajalec jeklenih konstrukcij. Pisno jih mora pred vgradnjo potrditi vodja projekta in pooblaščeni inženir s področja gradbeništva.</t>
  </si>
  <si>
    <t>5. Delavniške načrte izdela izvajalec, pri čemer mora upoštevati PZI. Pisno jih mora pred vgradnjo potrditi projektant in investitor.</t>
  </si>
  <si>
    <t>6. Gradbeno jamo si mora ogledati izdelovalec geološko geotehničnega poročila oziroma pooblaščeni inženir s področja geotehnologije in rudarstva in pisno potrditi predvideno geološko sestavo ter pisno potrditi koto temeljenja.</t>
  </si>
  <si>
    <t>7. V primeru odstopanj je potrebno uskladiti načrt temeljev. Brez pisne potrditve kote temeljenja s strani pooblaščenega inženirja s področja geotehnologije in rudarstva izvedba temeljev ni dovoljena (pregled lahko opravi tudi drug pooblaščeni inženir s področja geotehnologije in rudarstva in potrdi višino temeljenja).</t>
  </si>
  <si>
    <t>8. Kota pritličja se lahko spremeni ob ugotovitvah pri izkopu gradbene jame, kjer lahko vpliva na absolutno višinsko koto objekta.</t>
  </si>
  <si>
    <t>9. Vse dimenzije konstrukcijskih elementov (tudi debeline pločevin) mora ponovno preveriti pooblaščeni inženir s področja gradbeništva v načrtu gradbenih konstrukcij oziroma pred vgradnjo v okviru projektantskega nadzora (če dimenzije niso izračunane v PZI projektu gradbenih konstrukcij).</t>
  </si>
  <si>
    <t>10. Predmetni načrt je avtorsko delo, zato mora vse spremembe zunanjosti objekta potrditi izključno pooblaščeni arhitekt, ki je izdelal projekt. Vse potrditve morajo biti pisne.</t>
  </si>
  <si>
    <t>11. Kote konstrukcije se spreminjajo glede na lokacijo, zato kote ponekod niso merljive v načrtu.</t>
  </si>
  <si>
    <t>12. Zaradi izbora vgrajenih tipskih elementov (npr. debelin konstrukcij) in drugih delov objekta se lahko v PZI projektu ali med izvedbo spremenijo dimenzije objekta, kar lahko vpliva na podatke o površinah in prostorninah.</t>
  </si>
  <si>
    <t>13.Vse vgradne mere je potrebno pred pričetkom izvedbe betonskih del uskladiti z izbranim ponudnikom. Svetla dimenzija je fiksna.</t>
  </si>
  <si>
    <t>14. Izvajalec in nadzorni organ sta dolžna preveriti posamezne elemente ali dele zgradbe v vseh nivojih projekta. Morebitna neskladja med posameznimi načrti (načrt arhitekture, načrt gradbenih konstrukcij, načrt zunanje ureditve,…) je potrebno nemudoma sporočiti vodji projekta. Samovoljno prilagajanje projekta ni dovoljeno.</t>
  </si>
  <si>
    <t>15. Stik med aluminijem in jeklom mora biti vedno prekinjen.</t>
  </si>
  <si>
    <t>16. Vsi jekleni barvani elementi, ki niso izdelani iz nerjavnega jekla ter so izpostavljeni atmosferi, morajo biti vroče cinkani in preko osnovnega premaza, dvakrat barvani s pokrivno prašno barvo. Ostali jekleni elementi morajo biti razmaščeni, peskani, barvani 2x s temeljno barvo in 2x s prekrivno barvo. Vsak nanos je debel 30 μm (skupaj 120 μm).</t>
  </si>
  <si>
    <t>17. Protikorozijska zaščita vseh elementov mora biti takšna, da zagotavlja zakonsko predpisan garancijski rok, ki ga od izvajalca zahteva naročnik. V primeru prašnega barvanja se to izvede skladno s strokovnimi priporočili. Uporablja se npr.: Tiger ali enakovredna barva, s fino strukturo in metalnimi koščki.</t>
  </si>
  <si>
    <t>18. Pocinkani elementi se vijačijo; varjenje na gradbišču ni dovoljeno. V primeru varjenja je potrebno naknadno protikorozijsko zaščito uskladiti v okviru nadzora.</t>
  </si>
  <si>
    <t>19. zanašanje in sklicevanje izključno na arhitekturni načrt ni dovoljeno. Vse potrditve, pregledi, spremembe itd. s strani pooblaščenih inženirjev morajo biti pisne in navedene v gradbenem dnevniku.</t>
  </si>
  <si>
    <r>
      <t xml:space="preserve">Dobava in vgrajevanje komprimiranega sloja tamponskega nasutja pod pohodnimi in igralnimi površinami, </t>
    </r>
    <r>
      <rPr>
        <sz val="10"/>
        <rFont val="Arial"/>
        <family val="2"/>
        <charset val="238"/>
      </rPr>
      <t xml:space="preserve">debeline min. 30-40 cm, vključno z utrjevanjem do predpisane zbitosti. Material TD 0-32 mm, utrjevanje po plasteh deb. 10 cm, izvedva z vsemi transporti in pomožnimi deli, preizkusi in meritvami.
</t>
    </r>
    <r>
      <rPr>
        <b/>
        <sz val="10"/>
        <rFont val="Arial"/>
        <family val="2"/>
        <charset val="238"/>
      </rPr>
      <t>*OPOMBA: Predvidena je izvedba tampona iz APNENEGA GRANULATA (Ev2&gt;80Mp)</t>
    </r>
    <r>
      <rPr>
        <sz val="10"/>
        <rFont val="Arial"/>
        <family val="2"/>
        <charset val="238"/>
      </rPr>
      <t xml:space="preserve">, granulacije 0-32 mm v deb. 30 cm, ter zgornje plasti z materialom deb. 0-16 mm v deb. 5 cm, vključno z izvedbo ustreznih robnih opažev, po celotni površini pohodnih in igralnih površin v parku!
</t>
    </r>
    <r>
      <rPr>
        <b/>
        <sz val="10"/>
        <rFont val="Arial"/>
        <family val="2"/>
        <charset val="238"/>
      </rPr>
      <t>Predhodno je v gradbeno jamo potrebna dobava in polaganje sloja iz geotekstila</t>
    </r>
    <r>
      <rPr>
        <sz val="10"/>
        <rFont val="Arial"/>
        <family val="2"/>
        <charset val="238"/>
      </rPr>
      <t xml:space="preserve"> (Kot npr. ali enakovredno: politlak folija Typar nad 300 g/m2, Polyfelt), z izvedbo vseh preklopov in zaključkov na stene gr. jame, kot ločilni sloj med raščenim zbitim terenom in novim tamponskim slojem.</t>
    </r>
  </si>
  <si>
    <r>
      <t>Dobava in kompletna izvedba kanalizacijskega razvoda drenaže ob objektu</t>
    </r>
    <r>
      <rPr>
        <sz val="10"/>
        <rFont val="Arial"/>
        <family val="2"/>
        <charset val="238"/>
      </rPr>
      <t>, vključno z izvedbo priključka cevi na cev oz. jašek, kar je zajeti v c.e.m. 
* Izvedba drenaže z drenažno cevjo premera 150mm v drenažni kanal na tamponsko utrjeno podlago, z vključenim filcem. Izdelava drenaže po predpisu DI</t>
    </r>
    <r>
      <rPr>
        <sz val="10"/>
        <rFont val="Arial"/>
        <family val="2"/>
      </rPr>
      <t>N</t>
    </r>
    <r>
      <rPr>
        <sz val="10"/>
        <rFont val="Arial"/>
        <family val="2"/>
        <charset val="238"/>
      </rPr>
      <t xml:space="preserve"> 4095. Cev mora biti ovita v </t>
    </r>
    <r>
      <rPr>
        <sz val="10"/>
        <rFont val="Arial"/>
        <family val="2"/>
      </rPr>
      <t>geosintetik</t>
    </r>
    <r>
      <rPr>
        <sz val="10"/>
        <rFont val="Arial"/>
        <family val="2"/>
        <charset val="238"/>
      </rPr>
      <t>, zasuta z gramoznim nasutjem, vrhnja plast je cca 30,0 cm zemljine. Pesek granulacije 15- 100mm. Uporabiti zaobljen pesek – ne sme biti lomljenec!
- drenažne cevi (npr. ali enakovredno: RDC MIDREN), fi 150 mm, perforirane, v padcu min. cca 2%
- peščeno prodnato nasutje fi 1</t>
    </r>
    <r>
      <rPr>
        <sz val="10"/>
        <rFont val="Arial"/>
        <family val="2"/>
      </rPr>
      <t>6/32 mm</t>
    </r>
    <r>
      <rPr>
        <sz val="10"/>
        <rFont val="Arial"/>
        <family val="2"/>
        <charset val="238"/>
      </rPr>
      <t xml:space="preserve">
- </t>
    </r>
    <r>
      <rPr>
        <sz val="10"/>
        <rFont val="Arial"/>
        <family val="2"/>
      </rPr>
      <t xml:space="preserve">ovitje z geosintetikom
</t>
    </r>
    <r>
      <rPr>
        <sz val="10"/>
        <rFont val="Arial"/>
        <family val="2"/>
        <charset val="238"/>
      </rPr>
      <t>- Zemeljska in gradbena dela, ki zajemajo kompletno izvedbo izkopov, zasipov, pripravo podlage, utrjevanje planiranje, pripravo posteljice, obsipavanje cevi,...
Cevi se speljejo ob pohodnih poteh in se priključijo na sistem ponikovalnega polja. 
Izvedba na globini cca 40 cm pod nivojem terena.
Drenaža mora biti izvedena v skaldu s pravili stroke, količine in potrebni material se lahko razlikujejo od dejanskih potreb za izvedbo del!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</si>
</sst>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quot;SIT&quot;_-;\-* #,##0.00\ &quot;SIT&quot;_-;_-* &quot;-&quot;??\ &quot;SIT&quot;_-;_-@_-"/>
    <numFmt numFmtId="165" formatCode="General_)"/>
    <numFmt numFmtId="166" formatCode="_-* #,##0.00&quot; SIT&quot;_-;\-* #,##0.00&quot; SIT&quot;_-;_-* \-??&quot; SIT&quot;_-;_-@_-"/>
    <numFmt numFmtId="167" formatCode="_-* #,##0.00\ _S_I_T_-;\-* #,##0.00\ _S_I_T_-;_-* \-??\ _S_I_T_-;_-@_-"/>
    <numFmt numFmtId="168" formatCode="#,###.00"/>
    <numFmt numFmtId="169" formatCode="#,##0.00\ &quot;€&quot;"/>
  </numFmts>
  <fonts count="52">
    <font>
      <sz val="10"/>
      <name val="Arial CE"/>
      <charset val="238"/>
    </font>
    <font>
      <sz val="11"/>
      <color indexed="8"/>
      <name val="Calibri"/>
      <family val="2"/>
      <charset val="238"/>
    </font>
    <font>
      <sz val="10"/>
      <name val="Arial CE"/>
      <charset val="238"/>
    </font>
    <font>
      <sz val="10"/>
      <name val="Arial CE"/>
      <family val="2"/>
      <charset val="238"/>
    </font>
    <font>
      <sz val="12"/>
      <name val="Times New Roman"/>
      <family val="1"/>
    </font>
    <font>
      <b/>
      <sz val="11"/>
      <name val="Arial CE"/>
      <family val="2"/>
      <charset val="238"/>
    </font>
    <font>
      <b/>
      <sz val="10"/>
      <name val="Arial CE"/>
      <charset val="238"/>
    </font>
    <font>
      <sz val="8"/>
      <name val="Arial CE"/>
      <charset val="238"/>
    </font>
    <font>
      <sz val="10"/>
      <name val="Arial"/>
      <family val="2"/>
      <charset val="238"/>
    </font>
    <font>
      <sz val="10"/>
      <name val="Arial"/>
      <family val="2"/>
      <charset val="238"/>
    </font>
    <font>
      <sz val="11"/>
      <name val="Times New Roman CE"/>
    </font>
    <font>
      <sz val="10"/>
      <name val="Arial"/>
      <family val="2"/>
    </font>
    <font>
      <sz val="10"/>
      <color indexed="24"/>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font>
    <font>
      <b/>
      <sz val="11"/>
      <color indexed="10"/>
      <name val="Calibri"/>
      <family val="2"/>
      <charset val="238"/>
    </font>
    <font>
      <sz val="9"/>
      <name val="Futura Prins"/>
    </font>
    <font>
      <b/>
      <sz val="15"/>
      <color indexed="62"/>
      <name val="Calibri"/>
      <family val="2"/>
      <charset val="238"/>
    </font>
    <font>
      <b/>
      <sz val="13"/>
      <color indexed="62"/>
      <name val="Calibri"/>
      <family val="2"/>
      <charset val="238"/>
    </font>
    <font>
      <b/>
      <sz val="11"/>
      <color indexed="62"/>
      <name val="Calibri"/>
      <family val="2"/>
      <charset val="238"/>
    </font>
    <font>
      <sz val="10"/>
      <name val="Times New Roman CE"/>
      <family val="1"/>
      <charset val="238"/>
    </font>
    <font>
      <sz val="10"/>
      <name val="MS Sans Serif"/>
      <family val="2"/>
      <charset val="238"/>
    </font>
    <font>
      <sz val="11"/>
      <color indexed="19"/>
      <name val="Calibri"/>
      <family val="2"/>
      <charset val="238"/>
    </font>
    <font>
      <sz val="10"/>
      <name val="Courier"/>
      <family val="1"/>
      <charset val="238"/>
    </font>
    <font>
      <sz val="11"/>
      <name val="Futura Prins"/>
    </font>
    <font>
      <b/>
      <sz val="18"/>
      <color indexed="62"/>
      <name val="Cambria"/>
      <family val="2"/>
      <charset val="238"/>
    </font>
    <font>
      <sz val="10"/>
      <name val="MS Sans Serif"/>
      <family val="2"/>
      <charset val="238"/>
    </font>
    <font>
      <sz val="9"/>
      <name val="Arial"/>
      <family val="2"/>
      <charset val="238"/>
    </font>
    <font>
      <b/>
      <sz val="10"/>
      <name val="Arial"/>
      <family val="2"/>
      <charset val="238"/>
    </font>
    <font>
      <b/>
      <sz val="12"/>
      <name val="Arial"/>
      <family val="2"/>
      <charset val="238"/>
    </font>
    <font>
      <sz val="11"/>
      <name val="Arial"/>
      <family val="2"/>
      <charset val="238"/>
    </font>
    <font>
      <sz val="12"/>
      <name val="Arial"/>
      <family val="2"/>
      <charset val="238"/>
    </font>
    <font>
      <sz val="11"/>
      <color indexed="8"/>
      <name val="Calibri"/>
      <family val="2"/>
      <charset val="1"/>
    </font>
    <font>
      <b/>
      <sz val="11"/>
      <name val="Arial"/>
      <family val="2"/>
      <charset val="238"/>
    </font>
    <font>
      <sz val="11"/>
      <color theme="1"/>
      <name val="Calibri"/>
      <family val="2"/>
      <charset val="238"/>
      <scheme val="minor"/>
    </font>
    <font>
      <sz val="9.5"/>
      <name val="Arial"/>
      <family val="2"/>
      <charset val="238"/>
    </font>
    <font>
      <b/>
      <sz val="10"/>
      <name val="Arial"/>
      <family val="2"/>
    </font>
    <font>
      <sz val="11"/>
      <name val="Arial"/>
      <family val="2"/>
    </font>
    <font>
      <b/>
      <sz val="14"/>
      <name val="Arial"/>
      <family val="2"/>
    </font>
    <font>
      <b/>
      <sz val="12"/>
      <name val="Arial"/>
      <family val="2"/>
    </font>
    <font>
      <b/>
      <sz val="11"/>
      <name val="Arial"/>
      <family val="2"/>
    </font>
    <font>
      <sz val="12"/>
      <name val="Arial"/>
      <family val="2"/>
    </font>
  </fonts>
  <fills count="22">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65"/>
        <bgColor indexed="42"/>
      </patternFill>
    </fill>
    <fill>
      <patternFill patternType="solid">
        <fgColor indexed="22"/>
        <bgColor indexed="64"/>
      </patternFill>
    </fill>
    <fill>
      <patternFill patternType="solid">
        <fgColor theme="0" tint="-4.9989318521683403E-2"/>
        <bgColor indexed="64"/>
      </patternFill>
    </fill>
    <fill>
      <patternFill patternType="solid">
        <fgColor rgb="FFEAEAEA"/>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double">
        <color indexed="64"/>
      </top>
      <bottom style="double">
        <color indexed="64"/>
      </bottom>
      <diagonal/>
    </border>
    <border>
      <left/>
      <right/>
      <top style="thin">
        <color indexed="8"/>
      </top>
      <bottom style="double">
        <color indexed="8"/>
      </bottom>
      <diagonal/>
    </border>
    <border>
      <left/>
      <right/>
      <top style="thin">
        <color indexed="48"/>
      </top>
      <bottom style="double">
        <color indexed="48"/>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top/>
      <bottom style="thin">
        <color indexed="55"/>
      </bottom>
      <diagonal/>
    </border>
    <border>
      <left/>
      <right/>
      <top/>
      <bottom style="thin">
        <color indexed="23"/>
      </bottom>
      <diagonal/>
    </border>
    <border>
      <left/>
      <right style="thick">
        <color indexed="22"/>
      </right>
      <top style="thin">
        <color indexed="22"/>
      </top>
      <bottom style="thin">
        <color indexed="22"/>
      </bottom>
      <diagonal/>
    </border>
    <border>
      <left/>
      <right/>
      <top/>
      <bottom style="thin">
        <color indexed="22"/>
      </bottom>
      <diagonal/>
    </border>
    <border>
      <left/>
      <right style="thin">
        <color indexed="22"/>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style="thin">
        <color theme="0" tint="-0.14999847407452621"/>
      </left>
      <right/>
      <top/>
      <bottom/>
      <diagonal/>
    </border>
    <border>
      <left/>
      <right/>
      <top style="thin">
        <color theme="0" tint="-0.14999847407452621"/>
      </top>
      <bottom/>
      <diagonal/>
    </border>
    <border>
      <left style="thin">
        <color theme="0" tint="-0.249977111117893"/>
      </left>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22"/>
      </left>
      <right style="thin">
        <color theme="0" tint="-0.249977111117893"/>
      </right>
      <top style="thin">
        <color theme="0" tint="-0.249977111117893"/>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2"/>
      </left>
      <right/>
      <top/>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medium">
        <color indexed="22"/>
      </left>
      <right style="medium">
        <color indexed="22"/>
      </right>
      <top/>
      <bottom style="medium">
        <color indexed="22"/>
      </bottom>
      <diagonal/>
    </border>
    <border>
      <left/>
      <right/>
      <top style="thin">
        <color indexed="22"/>
      </top>
      <bottom style="thin">
        <color indexed="64"/>
      </bottom>
      <diagonal/>
    </border>
    <border>
      <left style="thin">
        <color indexed="22"/>
      </left>
      <right style="thin">
        <color indexed="22"/>
      </right>
      <top style="thin">
        <color indexed="22"/>
      </top>
      <bottom style="thin">
        <color indexed="64"/>
      </bottom>
      <diagonal/>
    </border>
  </borders>
  <cellStyleXfs count="331">
    <xf numFmtId="0" fontId="0" fillId="0" borderId="0"/>
    <xf numFmtId="0" fontId="4" fillId="0" borderId="0"/>
    <xf numFmtId="0" fontId="1" fillId="2" borderId="0" applyNumberFormat="0" applyBorder="0" applyAlignment="0" applyProtection="0"/>
    <xf numFmtId="0" fontId="24"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168" fontId="37" fillId="0" borderId="0" applyBorder="0" applyProtection="0">
      <alignment horizontal="right" vertical="top" wrapText="1"/>
    </xf>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3" fontId="12" fillId="0" borderId="0" applyFont="0" applyFill="0" applyBorder="0" applyAlignment="0" applyProtection="0"/>
    <xf numFmtId="0" fontId="26" fillId="0" borderId="3" applyAlignment="0"/>
    <xf numFmtId="0" fontId="42" fillId="0" borderId="0"/>
    <xf numFmtId="9" fontId="11" fillId="0" borderId="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2" fontId="37" fillId="0" borderId="0" applyBorder="0" applyProtection="0">
      <alignment horizontal="right" vertical="top" wrapText="1"/>
    </xf>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0" fontId="9" fillId="0" borderId="0"/>
    <xf numFmtId="0" fontId="2" fillId="0" borderId="0"/>
    <xf numFmtId="0" fontId="31" fillId="0" borderId="0" applyNumberFormat="0" applyFont="0" applyFill="0" applyBorder="0" applyAlignment="0" applyProtection="0">
      <alignment vertical="top"/>
    </xf>
    <xf numFmtId="0" fontId="11" fillId="0" borderId="0"/>
    <xf numFmtId="0" fontId="36" fillId="0" borderId="0" applyNumberFormat="0" applyFont="0" applyFill="0" applyBorder="0" applyAlignment="0" applyProtection="0">
      <alignment vertical="top"/>
    </xf>
    <xf numFmtId="0" fontId="10" fillId="0" borderId="0"/>
    <xf numFmtId="0" fontId="8" fillId="0" borderId="0"/>
    <xf numFmtId="0" fontId="8" fillId="0" borderId="0"/>
    <xf numFmtId="0" fontId="2" fillId="18" borderId="0"/>
    <xf numFmtId="0" fontId="8" fillId="0" borderId="0"/>
    <xf numFmtId="0" fontId="8" fillId="0" borderId="0"/>
    <xf numFmtId="0" fontId="30" fillId="0" borderId="0"/>
    <xf numFmtId="0" fontId="8" fillId="0" borderId="0"/>
    <xf numFmtId="0" fontId="8" fillId="0" borderId="0"/>
    <xf numFmtId="0" fontId="31" fillId="0" borderId="0"/>
    <xf numFmtId="0" fontId="2" fillId="0" borderId="0"/>
    <xf numFmtId="0" fontId="44" fillId="0" borderId="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165" fontId="33" fillId="0" borderId="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37" fillId="0" borderId="0" applyNumberFormat="0" applyBorder="0" applyProtection="0">
      <alignment horizontal="left" vertical="top" wrapText="1"/>
    </xf>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37" fillId="0" borderId="0" applyBorder="0" applyProtection="0">
      <alignment horizontal="left" vertical="top" wrapText="1"/>
    </xf>
    <xf numFmtId="49" fontId="34" fillId="19" borderId="11">
      <alignment horizontal="center" vertical="top" wrapText="1"/>
    </xf>
    <xf numFmtId="49" fontId="34" fillId="19" borderId="11">
      <alignment horizontal="center" vertical="top" wrapText="1"/>
    </xf>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0" fontId="4" fillId="0" borderId="0"/>
    <xf numFmtId="0" fontId="3"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164" fontId="8" fillId="0" borderId="0" applyFont="0" applyFill="0" applyBorder="0" applyAlignment="0" applyProtection="0"/>
    <xf numFmtId="166" fontId="8" fillId="0" borderId="0" applyFill="0" applyBorder="0" applyAlignment="0" applyProtection="0"/>
    <xf numFmtId="164" fontId="8" fillId="0" borderId="0" applyFont="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7" fontId="3" fillId="0" borderId="0" applyFill="0" applyBorder="0" applyAlignment="0" applyProtection="0"/>
    <xf numFmtId="167" fontId="8"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44" fontId="2" fillId="0" borderId="0" applyFont="0" applyFill="0" applyBorder="0" applyAlignment="0" applyProtection="0"/>
  </cellStyleXfs>
  <cellXfs count="196">
    <xf numFmtId="0" fontId="0" fillId="0" borderId="0" xfId="0"/>
    <xf numFmtId="49" fontId="5" fillId="0" borderId="0" xfId="0" applyNumberFormat="1" applyFont="1" applyAlignment="1">
      <alignment vertical="top"/>
    </xf>
    <xf numFmtId="49" fontId="6" fillId="0" borderId="15" xfId="0" applyNumberFormat="1" applyFont="1" applyBorder="1" applyAlignment="1">
      <alignment horizontal="left" vertical="top"/>
    </xf>
    <xf numFmtId="49" fontId="6" fillId="0" borderId="17" xfId="0" applyNumberFormat="1" applyFont="1" applyBorder="1" applyAlignment="1">
      <alignment horizontal="left" vertical="top"/>
    </xf>
    <xf numFmtId="2" fontId="38" fillId="0" borderId="9" xfId="0" applyNumberFormat="1" applyFont="1" applyBorder="1" applyAlignment="1">
      <alignment horizontal="left" vertical="justify" wrapText="1"/>
    </xf>
    <xf numFmtId="4" fontId="8" fillId="0" borderId="0" xfId="0" applyNumberFormat="1" applyFont="1" applyAlignment="1">
      <alignment vertical="top"/>
    </xf>
    <xf numFmtId="0" fontId="8" fillId="0" borderId="0" xfId="0" applyFont="1"/>
    <xf numFmtId="4" fontId="8" fillId="0" borderId="0" xfId="0" applyNumberFormat="1" applyFont="1" applyAlignment="1">
      <alignment horizontal="right" vertical="top"/>
    </xf>
    <xf numFmtId="4" fontId="8" fillId="0" borderId="20" xfId="0" applyNumberFormat="1" applyFont="1" applyBorder="1" applyAlignment="1">
      <alignment vertical="center"/>
    </xf>
    <xf numFmtId="0" fontId="8" fillId="0" borderId="14" xfId="0" applyFont="1" applyBorder="1" applyAlignment="1">
      <alignment vertical="top"/>
    </xf>
    <xf numFmtId="49" fontId="38" fillId="0" borderId="0" xfId="0" applyNumberFormat="1" applyFont="1" applyAlignment="1">
      <alignment vertical="top"/>
    </xf>
    <xf numFmtId="1" fontId="40" fillId="0" borderId="0" xfId="177" applyNumberFormat="1" applyFont="1" applyAlignment="1">
      <alignment horizontal="center" vertical="center"/>
    </xf>
    <xf numFmtId="0" fontId="40" fillId="0" borderId="0" xfId="177" applyFont="1" applyAlignment="1">
      <alignment horizontal="left" vertical="center"/>
    </xf>
    <xf numFmtId="0" fontId="8" fillId="0" borderId="0" xfId="252" applyFont="1" applyAlignment="1">
      <alignment horizontal="left"/>
    </xf>
    <xf numFmtId="0" fontId="40" fillId="0" borderId="0" xfId="252" applyFont="1" applyAlignment="1">
      <alignment horizontal="left"/>
    </xf>
    <xf numFmtId="44" fontId="43" fillId="0" borderId="0" xfId="252" applyNumberFormat="1" applyFont="1"/>
    <xf numFmtId="169" fontId="38" fillId="0" borderId="0" xfId="252" applyNumberFormat="1" applyFont="1" applyAlignment="1">
      <alignment horizontal="right"/>
    </xf>
    <xf numFmtId="0" fontId="40" fillId="0" borderId="0" xfId="177" applyFont="1" applyAlignment="1">
      <alignment horizontal="center" vertical="center"/>
    </xf>
    <xf numFmtId="0" fontId="40" fillId="0" borderId="0" xfId="177" applyFont="1" applyAlignment="1">
      <alignment vertical="center"/>
    </xf>
    <xf numFmtId="0" fontId="40" fillId="0" borderId="0" xfId="0" applyFont="1"/>
    <xf numFmtId="0" fontId="8" fillId="0" borderId="0" xfId="0" applyFont="1" applyAlignment="1">
      <alignment horizontal="right"/>
    </xf>
    <xf numFmtId="49" fontId="8" fillId="0" borderId="0" xfId="0" applyNumberFormat="1" applyFont="1" applyAlignment="1">
      <alignment vertical="top"/>
    </xf>
    <xf numFmtId="0" fontId="8" fillId="0" borderId="0" xfId="0" applyFont="1" applyAlignment="1">
      <alignment horizontal="left"/>
    </xf>
    <xf numFmtId="4" fontId="40" fillId="0" borderId="19" xfId="0" applyNumberFormat="1" applyFont="1" applyBorder="1" applyAlignment="1">
      <alignment horizontal="center" vertical="center"/>
    </xf>
    <xf numFmtId="4" fontId="40" fillId="0" borderId="19" xfId="0" applyNumberFormat="1" applyFont="1" applyBorder="1" applyAlignment="1">
      <alignment horizontal="right" vertical="center"/>
    </xf>
    <xf numFmtId="49" fontId="39" fillId="0" borderId="19" xfId="0" applyNumberFormat="1" applyFont="1" applyBorder="1" applyAlignment="1">
      <alignment vertical="center"/>
    </xf>
    <xf numFmtId="2" fontId="39" fillId="0" borderId="19" xfId="0" applyNumberFormat="1" applyFont="1" applyBorder="1" applyAlignment="1">
      <alignment vertical="center"/>
    </xf>
    <xf numFmtId="49" fontId="8" fillId="0" borderId="0" xfId="0" applyNumberFormat="1" applyFont="1" applyAlignment="1">
      <alignment horizontal="left" vertical="top"/>
    </xf>
    <xf numFmtId="2" fontId="8" fillId="0" borderId="0" xfId="0" applyNumberFormat="1" applyFont="1" applyAlignment="1">
      <alignment horizontal="right" vertical="center"/>
    </xf>
    <xf numFmtId="49" fontId="38" fillId="0" borderId="17" xfId="0" applyNumberFormat="1" applyFont="1" applyBorder="1" applyAlignment="1">
      <alignment horizontal="left" vertical="top"/>
    </xf>
    <xf numFmtId="0" fontId="8" fillId="0" borderId="16" xfId="0" applyFont="1" applyBorder="1" applyAlignment="1">
      <alignment vertical="top"/>
    </xf>
    <xf numFmtId="49" fontId="38" fillId="0" borderId="15" xfId="0" applyNumberFormat="1" applyFont="1" applyBorder="1" applyAlignment="1">
      <alignment horizontal="left" vertical="top"/>
    </xf>
    <xf numFmtId="2" fontId="8" fillId="0" borderId="16" xfId="0" applyNumberFormat="1" applyFont="1" applyBorder="1" applyAlignment="1">
      <alignment horizontal="right" vertical="center"/>
    </xf>
    <xf numFmtId="4" fontId="8" fillId="0" borderId="9" xfId="0" applyNumberFormat="1" applyFont="1" applyBorder="1" applyAlignment="1">
      <alignment vertical="center"/>
    </xf>
    <xf numFmtId="4" fontId="8" fillId="0" borderId="14" xfId="0" applyNumberFormat="1" applyFont="1" applyBorder="1" applyAlignment="1">
      <alignment horizontal="center" vertical="center"/>
    </xf>
    <xf numFmtId="49" fontId="43" fillId="0" borderId="0" xfId="0" applyNumberFormat="1" applyFont="1" applyAlignment="1">
      <alignment vertical="top"/>
    </xf>
    <xf numFmtId="0" fontId="8" fillId="0" borderId="24" xfId="0" applyFont="1" applyBorder="1"/>
    <xf numFmtId="4" fontId="8" fillId="20" borderId="16" xfId="0" applyNumberFormat="1" applyFont="1" applyFill="1" applyBorder="1" applyAlignment="1">
      <alignment vertical="center"/>
    </xf>
    <xf numFmtId="4" fontId="8" fillId="0" borderId="18" xfId="0" applyNumberFormat="1" applyFont="1" applyBorder="1" applyAlignment="1">
      <alignment vertical="top"/>
    </xf>
    <xf numFmtId="16" fontId="8" fillId="0" borderId="16" xfId="0" applyNumberFormat="1" applyFont="1" applyBorder="1" applyAlignment="1">
      <alignment horizontal="center" wrapText="1"/>
    </xf>
    <xf numFmtId="4" fontId="8" fillId="20" borderId="16" xfId="0" applyNumberFormat="1" applyFont="1" applyFill="1" applyBorder="1" applyAlignment="1" applyProtection="1">
      <alignment vertical="center"/>
      <protection locked="0"/>
    </xf>
    <xf numFmtId="49" fontId="40" fillId="0" borderId="0" xfId="0" applyNumberFormat="1" applyFont="1" applyAlignment="1">
      <alignment vertical="top"/>
    </xf>
    <xf numFmtId="2" fontId="43" fillId="0" borderId="0" xfId="0" applyNumberFormat="1" applyFont="1" applyAlignment="1">
      <alignment vertical="justify"/>
    </xf>
    <xf numFmtId="4" fontId="40" fillId="0" borderId="0" xfId="0" applyNumberFormat="1" applyFont="1" applyAlignment="1">
      <alignment horizontal="right" vertical="top"/>
    </xf>
    <xf numFmtId="4" fontId="40" fillId="0" borderId="0" xfId="0" applyNumberFormat="1" applyFont="1" applyAlignment="1">
      <alignment horizontal="center" vertical="top"/>
    </xf>
    <xf numFmtId="49" fontId="39" fillId="0" borderId="19" xfId="0" applyNumberFormat="1" applyFont="1" applyBorder="1" applyAlignment="1">
      <alignment horizontal="left" vertical="center"/>
    </xf>
    <xf numFmtId="2" fontId="39" fillId="0" borderId="25" xfId="0" applyNumberFormat="1" applyFont="1" applyBorder="1" applyAlignment="1">
      <alignment vertical="center"/>
    </xf>
    <xf numFmtId="4" fontId="39" fillId="0" borderId="26" xfId="0" applyNumberFormat="1" applyFont="1" applyBorder="1" applyAlignment="1">
      <alignment vertical="center"/>
    </xf>
    <xf numFmtId="4" fontId="39" fillId="0" borderId="27" xfId="0" applyNumberFormat="1" applyFont="1" applyBorder="1" applyAlignment="1">
      <alignment vertical="center"/>
    </xf>
    <xf numFmtId="2" fontId="8" fillId="0" borderId="0" xfId="0" applyNumberFormat="1" applyFont="1" applyAlignment="1">
      <alignment vertical="justify"/>
    </xf>
    <xf numFmtId="2" fontId="41" fillId="0" borderId="0" xfId="0" applyNumberFormat="1" applyFont="1" applyAlignment="1">
      <alignment vertical="justify"/>
    </xf>
    <xf numFmtId="49" fontId="38" fillId="0" borderId="0" xfId="0" applyNumberFormat="1" applyFont="1" applyAlignment="1">
      <alignment horizontal="left" vertical="top"/>
    </xf>
    <xf numFmtId="4" fontId="8" fillId="0" borderId="32" xfId="0" applyNumberFormat="1" applyFont="1" applyBorder="1" applyAlignment="1">
      <alignment vertical="top"/>
    </xf>
    <xf numFmtId="0" fontId="8" fillId="0" borderId="0" xfId="0" applyFont="1" applyAlignment="1">
      <alignment vertical="top"/>
    </xf>
    <xf numFmtId="2" fontId="38" fillId="0" borderId="33" xfId="0" applyNumberFormat="1" applyFont="1" applyBorder="1" applyAlignment="1">
      <alignment horizontal="left" vertical="justify" wrapText="1"/>
    </xf>
    <xf numFmtId="2" fontId="38" fillId="0" borderId="0" xfId="0" applyNumberFormat="1" applyFont="1" applyAlignment="1">
      <alignment horizontal="left" vertical="justify" wrapText="1"/>
    </xf>
    <xf numFmtId="2" fontId="38" fillId="0" borderId="9" xfId="0" applyNumberFormat="1" applyFont="1" applyBorder="1" applyAlignment="1">
      <alignment horizontal="left" vertical="top" wrapText="1"/>
    </xf>
    <xf numFmtId="2" fontId="38" fillId="20" borderId="18" xfId="0" applyNumberFormat="1" applyFont="1" applyFill="1" applyBorder="1" applyAlignment="1">
      <alignment horizontal="left" vertical="justify" wrapText="1"/>
    </xf>
    <xf numFmtId="0" fontId="43" fillId="0" borderId="0" xfId="177" applyFont="1" applyAlignment="1">
      <alignment vertical="center" wrapText="1"/>
    </xf>
    <xf numFmtId="0" fontId="43" fillId="0" borderId="0" xfId="177" applyFont="1" applyAlignment="1">
      <alignment vertical="center"/>
    </xf>
    <xf numFmtId="0" fontId="43" fillId="0" borderId="0" xfId="177" applyFont="1" applyAlignment="1">
      <alignment horizontal="left" vertical="center"/>
    </xf>
    <xf numFmtId="1" fontId="8" fillId="0" borderId="0" xfId="177" applyNumberFormat="1" applyFont="1" applyAlignment="1">
      <alignment horizontal="center" vertical="center"/>
    </xf>
    <xf numFmtId="0" fontId="8" fillId="0" borderId="0" xfId="177" applyFont="1" applyAlignment="1">
      <alignment vertical="center"/>
    </xf>
    <xf numFmtId="44" fontId="38" fillId="0" borderId="0" xfId="252" applyNumberFormat="1" applyFont="1"/>
    <xf numFmtId="2" fontId="38" fillId="20" borderId="35" xfId="0" applyNumberFormat="1" applyFont="1" applyFill="1" applyBorder="1" applyAlignment="1">
      <alignment horizontal="left" vertical="top" wrapText="1"/>
    </xf>
    <xf numFmtId="2" fontId="38" fillId="0" borderId="18" xfId="0" applyNumberFormat="1" applyFont="1" applyBorder="1" applyAlignment="1">
      <alignment horizontal="left" vertical="justify" wrapText="1"/>
    </xf>
    <xf numFmtId="2" fontId="8" fillId="0" borderId="16" xfId="0" applyNumberFormat="1" applyFont="1" applyBorder="1" applyAlignment="1">
      <alignment horizontal="right" vertical="center" wrapText="1"/>
    </xf>
    <xf numFmtId="2" fontId="3" fillId="0" borderId="16" xfId="0" applyNumberFormat="1" applyFont="1" applyBorder="1" applyAlignment="1">
      <alignment horizontal="right" vertical="center"/>
    </xf>
    <xf numFmtId="0" fontId="38" fillId="0" borderId="36" xfId="0" applyFont="1" applyBorder="1" applyAlignment="1">
      <alignment vertical="top" wrapText="1"/>
    </xf>
    <xf numFmtId="2" fontId="6" fillId="0" borderId="9" xfId="0" applyNumberFormat="1" applyFont="1" applyBorder="1" applyAlignment="1">
      <alignment horizontal="left" vertical="justify" wrapText="1"/>
    </xf>
    <xf numFmtId="0" fontId="43" fillId="0" borderId="0" xfId="0" applyFont="1"/>
    <xf numFmtId="169" fontId="8" fillId="0" borderId="0" xfId="0" applyNumberFormat="1" applyFont="1"/>
    <xf numFmtId="169" fontId="40" fillId="0" borderId="0" xfId="0" applyNumberFormat="1" applyFont="1"/>
    <xf numFmtId="2" fontId="11" fillId="0" borderId="16" xfId="0" applyNumberFormat="1" applyFont="1" applyBorder="1" applyAlignment="1">
      <alignment horizontal="left" vertical="justify" wrapText="1"/>
    </xf>
    <xf numFmtId="2" fontId="11" fillId="0" borderId="24" xfId="0" applyNumberFormat="1" applyFont="1" applyBorder="1" applyAlignment="1">
      <alignment horizontal="left" vertical="justify" wrapText="1"/>
    </xf>
    <xf numFmtId="2" fontId="11" fillId="0" borderId="44" xfId="0" applyNumberFormat="1" applyFont="1" applyBorder="1" applyAlignment="1">
      <alignment horizontal="left" vertical="justify" wrapText="1"/>
    </xf>
    <xf numFmtId="4" fontId="46" fillId="0" borderId="41" xfId="0" applyNumberFormat="1" applyFont="1" applyBorder="1" applyAlignment="1">
      <alignment vertical="center"/>
    </xf>
    <xf numFmtId="4" fontId="46" fillId="0" borderId="42" xfId="0" applyNumberFormat="1" applyFont="1" applyBorder="1" applyAlignment="1">
      <alignment horizontal="center" vertical="center"/>
    </xf>
    <xf numFmtId="4" fontId="8" fillId="0" borderId="0" xfId="0" applyNumberFormat="1" applyFont="1" applyAlignment="1">
      <alignment vertical="center"/>
    </xf>
    <xf numFmtId="4" fontId="8" fillId="0" borderId="0" xfId="0" applyNumberFormat="1" applyFont="1" applyAlignment="1">
      <alignment horizontal="center" vertical="center"/>
    </xf>
    <xf numFmtId="4" fontId="47" fillId="0" borderId="19" xfId="0" applyNumberFormat="1" applyFont="1" applyBorder="1" applyAlignment="1">
      <alignment horizontal="center" vertical="center"/>
    </xf>
    <xf numFmtId="4" fontId="47" fillId="0" borderId="19" xfId="0" applyNumberFormat="1" applyFont="1" applyBorder="1" applyAlignment="1">
      <alignment horizontal="right" vertical="center"/>
    </xf>
    <xf numFmtId="0" fontId="48" fillId="0" borderId="0" xfId="0" applyFont="1"/>
    <xf numFmtId="0" fontId="11" fillId="0" borderId="0" xfId="0" applyFont="1"/>
    <xf numFmtId="0" fontId="11" fillId="0" borderId="0" xfId="0" applyFont="1" applyAlignment="1">
      <alignment horizontal="right"/>
    </xf>
    <xf numFmtId="49" fontId="49" fillId="0" borderId="19" xfId="0" applyNumberFormat="1" applyFont="1" applyBorder="1" applyAlignment="1">
      <alignment vertical="center"/>
    </xf>
    <xf numFmtId="2" fontId="49" fillId="0" borderId="19" xfId="0" applyNumberFormat="1" applyFont="1" applyBorder="1" applyAlignment="1">
      <alignment vertical="center"/>
    </xf>
    <xf numFmtId="49" fontId="11" fillId="0" borderId="0" xfId="0" applyNumberFormat="1" applyFont="1" applyAlignment="1">
      <alignment vertical="top"/>
    </xf>
    <xf numFmtId="2" fontId="11" fillId="0" borderId="0" xfId="0" applyNumberFormat="1" applyFont="1" applyAlignment="1">
      <alignment horizontal="right" vertical="center"/>
    </xf>
    <xf numFmtId="4" fontId="11" fillId="0" borderId="0" xfId="0" applyNumberFormat="1" applyFont="1" applyAlignment="1">
      <alignment vertical="top"/>
    </xf>
    <xf numFmtId="4" fontId="11" fillId="0" borderId="0" xfId="0" applyNumberFormat="1" applyFont="1" applyAlignment="1">
      <alignment horizontal="right" vertical="top"/>
    </xf>
    <xf numFmtId="49" fontId="46" fillId="0" borderId="17" xfId="0" applyNumberFormat="1" applyFont="1" applyBorder="1" applyAlignment="1">
      <alignment horizontal="left" vertical="top"/>
    </xf>
    <xf numFmtId="2" fontId="46" fillId="0" borderId="9" xfId="0" applyNumberFormat="1" applyFont="1" applyBorder="1" applyAlignment="1">
      <alignment horizontal="left" vertical="justify" wrapText="1"/>
    </xf>
    <xf numFmtId="0" fontId="11" fillId="0" borderId="34" xfId="0" applyFont="1" applyBorder="1"/>
    <xf numFmtId="0" fontId="11" fillId="0" borderId="28" xfId="0" applyFont="1" applyBorder="1" applyAlignment="1">
      <alignment vertical="top"/>
    </xf>
    <xf numFmtId="0" fontId="11" fillId="0" borderId="29" xfId="0" applyFont="1" applyBorder="1" applyAlignment="1">
      <alignment vertical="top"/>
    </xf>
    <xf numFmtId="49" fontId="46" fillId="0" borderId="40" xfId="0" applyNumberFormat="1" applyFont="1" applyBorder="1" applyAlignment="1">
      <alignment horizontal="left" vertical="top"/>
    </xf>
    <xf numFmtId="4" fontId="11" fillId="0" borderId="9" xfId="0" applyNumberFormat="1" applyFont="1" applyBorder="1" applyAlignment="1">
      <alignment vertical="center"/>
    </xf>
    <xf numFmtId="4" fontId="11" fillId="0" borderId="16" xfId="0" applyNumberFormat="1" applyFont="1" applyBorder="1" applyAlignment="1">
      <alignment horizontal="center" vertical="center"/>
    </xf>
    <xf numFmtId="4" fontId="11" fillId="0" borderId="0" xfId="0" applyNumberFormat="1" applyFont="1" applyAlignment="1">
      <alignment vertical="center"/>
    </xf>
    <xf numFmtId="4" fontId="11" fillId="0" borderId="45" xfId="0" applyNumberFormat="1" applyFont="1" applyBorder="1" applyAlignment="1">
      <alignment vertical="center"/>
    </xf>
    <xf numFmtId="4" fontId="11" fillId="0" borderId="44" xfId="0" applyNumberFormat="1" applyFont="1" applyBorder="1" applyAlignment="1">
      <alignment horizontal="center" vertical="center"/>
    </xf>
    <xf numFmtId="4" fontId="11" fillId="0" borderId="37" xfId="0" applyNumberFormat="1" applyFont="1" applyBorder="1" applyAlignment="1">
      <alignment vertical="center"/>
    </xf>
    <xf numFmtId="4" fontId="11" fillId="20" borderId="24" xfId="0" applyNumberFormat="1" applyFont="1" applyFill="1" applyBorder="1" applyAlignment="1">
      <alignment vertical="center"/>
    </xf>
    <xf numFmtId="4" fontId="11" fillId="0" borderId="43" xfId="0" applyNumberFormat="1" applyFont="1" applyBorder="1" applyAlignment="1">
      <alignment vertical="center"/>
    </xf>
    <xf numFmtId="49" fontId="50" fillId="0" borderId="0" xfId="0" applyNumberFormat="1" applyFont="1" applyAlignment="1">
      <alignment vertical="top"/>
    </xf>
    <xf numFmtId="0" fontId="11" fillId="0" borderId="24" xfId="0" applyFont="1" applyBorder="1"/>
    <xf numFmtId="2" fontId="46" fillId="0" borderId="18" xfId="0" applyNumberFormat="1" applyFont="1" applyBorder="1" applyAlignment="1">
      <alignment horizontal="left" vertical="justify" wrapText="1"/>
    </xf>
    <xf numFmtId="4" fontId="11" fillId="0" borderId="18" xfId="0" applyNumberFormat="1" applyFont="1" applyBorder="1" applyAlignment="1">
      <alignment vertical="top"/>
    </xf>
    <xf numFmtId="4" fontId="11" fillId="0" borderId="16" xfId="0" applyNumberFormat="1" applyFont="1" applyBorder="1" applyAlignment="1">
      <alignment vertical="top"/>
    </xf>
    <xf numFmtId="4" fontId="11" fillId="0" borderId="14" xfId="0" applyNumberFormat="1" applyFont="1" applyBorder="1" applyAlignment="1">
      <alignment vertical="top"/>
    </xf>
    <xf numFmtId="49" fontId="46" fillId="0" borderId="15" xfId="0" applyNumberFormat="1" applyFont="1" applyBorder="1" applyAlignment="1">
      <alignment horizontal="left" vertical="top"/>
    </xf>
    <xf numFmtId="2" fontId="11" fillId="0" borderId="16" xfId="0" applyNumberFormat="1" applyFont="1" applyBorder="1" applyAlignment="1">
      <alignment horizontal="right" vertical="center"/>
    </xf>
    <xf numFmtId="4" fontId="11" fillId="0" borderId="14" xfId="0" applyNumberFormat="1" applyFont="1" applyBorder="1" applyAlignment="1">
      <alignment horizontal="center" vertical="center"/>
    </xf>
    <xf numFmtId="4" fontId="11" fillId="20" borderId="16" xfId="0" applyNumberFormat="1" applyFont="1" applyFill="1" applyBorder="1" applyAlignment="1">
      <alignment vertical="center"/>
    </xf>
    <xf numFmtId="4" fontId="11" fillId="0" borderId="20" xfId="0" applyNumberFormat="1" applyFont="1" applyBorder="1" applyAlignment="1">
      <alignment vertical="center"/>
    </xf>
    <xf numFmtId="49" fontId="11" fillId="0" borderId="0" xfId="0" applyNumberFormat="1" applyFont="1" applyAlignment="1">
      <alignment horizontal="left" vertical="top"/>
    </xf>
    <xf numFmtId="0" fontId="11" fillId="0" borderId="16" xfId="0" applyFont="1" applyBorder="1" applyAlignment="1">
      <alignment vertical="top"/>
    </xf>
    <xf numFmtId="0" fontId="11" fillId="0" borderId="14" xfId="0" applyFont="1" applyBorder="1" applyAlignment="1">
      <alignment vertical="top"/>
    </xf>
    <xf numFmtId="2" fontId="11" fillId="0" borderId="9" xfId="0" applyNumberFormat="1" applyFont="1" applyBorder="1" applyAlignment="1">
      <alignment horizontal="left" vertical="justify" wrapText="1"/>
    </xf>
    <xf numFmtId="4" fontId="11" fillId="20" borderId="23" xfId="0" applyNumberFormat="1" applyFont="1" applyFill="1" applyBorder="1" applyAlignment="1">
      <alignment vertical="center"/>
    </xf>
    <xf numFmtId="49" fontId="49" fillId="0" borderId="19" xfId="0" applyNumberFormat="1" applyFont="1" applyBorder="1" applyAlignment="1">
      <alignment horizontal="left" vertical="center"/>
    </xf>
    <xf numFmtId="2" fontId="49" fillId="0" borderId="25" xfId="0" applyNumberFormat="1" applyFont="1" applyBorder="1" applyAlignment="1">
      <alignment vertical="center"/>
    </xf>
    <xf numFmtId="4" fontId="49" fillId="0" borderId="26" xfId="0" applyNumberFormat="1" applyFont="1" applyBorder="1" applyAlignment="1">
      <alignment vertical="center"/>
    </xf>
    <xf numFmtId="4" fontId="49" fillId="0" borderId="27" xfId="0" applyNumberFormat="1" applyFont="1" applyBorder="1" applyAlignment="1">
      <alignment vertical="center"/>
    </xf>
    <xf numFmtId="0" fontId="43" fillId="0" borderId="0" xfId="0" applyFont="1" applyAlignment="1">
      <alignment horizontal="left" indent="1"/>
    </xf>
    <xf numFmtId="0" fontId="38" fillId="0" borderId="0" xfId="0" applyFont="1"/>
    <xf numFmtId="0" fontId="38" fillId="0" borderId="0" xfId="0" applyFont="1" applyAlignment="1">
      <alignment horizontal="left"/>
    </xf>
    <xf numFmtId="4" fontId="38" fillId="0" borderId="0" xfId="0" applyNumberFormat="1" applyFont="1" applyAlignment="1">
      <alignment horizontal="left"/>
    </xf>
    <xf numFmtId="4" fontId="0" fillId="0" borderId="18" xfId="0" applyNumberFormat="1" applyBorder="1" applyAlignment="1">
      <alignment vertical="top"/>
    </xf>
    <xf numFmtId="4" fontId="0" fillId="0" borderId="16" xfId="0" applyNumberFormat="1" applyBorder="1" applyAlignment="1">
      <alignment vertical="top"/>
    </xf>
    <xf numFmtId="4" fontId="0" fillId="0" borderId="14" xfId="0" applyNumberFormat="1" applyBorder="1" applyAlignment="1">
      <alignment vertical="top"/>
    </xf>
    <xf numFmtId="4" fontId="0" fillId="0" borderId="9" xfId="0" applyNumberFormat="1" applyBorder="1" applyAlignment="1">
      <alignment vertical="center"/>
    </xf>
    <xf numFmtId="4" fontId="0" fillId="0" borderId="14" xfId="0" applyNumberFormat="1" applyBorder="1" applyAlignment="1">
      <alignment horizontal="center" vertical="center"/>
    </xf>
    <xf numFmtId="4" fontId="0" fillId="20" borderId="16" xfId="0" applyNumberFormat="1" applyFill="1" applyBorder="1" applyAlignment="1">
      <alignment vertical="center"/>
    </xf>
    <xf numFmtId="0" fontId="0" fillId="0" borderId="24" xfId="0" applyBorder="1"/>
    <xf numFmtId="0" fontId="50" fillId="0" borderId="0" xfId="0" applyFont="1" applyAlignment="1">
      <alignment horizontal="left" indent="1"/>
    </xf>
    <xf numFmtId="2" fontId="51" fillId="0" borderId="0" xfId="0" applyNumberFormat="1" applyFont="1" applyAlignment="1">
      <alignment vertical="justify"/>
    </xf>
    <xf numFmtId="49" fontId="46" fillId="0" borderId="0" xfId="0" applyNumberFormat="1" applyFont="1" applyAlignment="1">
      <alignment horizontal="left" vertical="top"/>
    </xf>
    <xf numFmtId="2" fontId="46" fillId="0" borderId="0" xfId="0" applyNumberFormat="1" applyFont="1" applyAlignment="1">
      <alignment horizontal="left" vertical="justify" wrapText="1"/>
    </xf>
    <xf numFmtId="2" fontId="46" fillId="0" borderId="9" xfId="0" quotePrefix="1" applyNumberFormat="1" applyFont="1" applyBorder="1" applyAlignment="1">
      <alignment horizontal="left" vertical="justify" wrapText="1"/>
    </xf>
    <xf numFmtId="4" fontId="11" fillId="0" borderId="0" xfId="0" applyNumberFormat="1" applyFont="1" applyAlignment="1">
      <alignment horizontal="center" vertical="center"/>
    </xf>
    <xf numFmtId="49" fontId="46" fillId="0" borderId="0" xfId="0" applyNumberFormat="1" applyFont="1" applyAlignment="1">
      <alignment vertical="top"/>
    </xf>
    <xf numFmtId="0" fontId="47" fillId="0" borderId="0" xfId="0" applyFont="1"/>
    <xf numFmtId="2" fontId="11" fillId="0" borderId="0" xfId="0" applyNumberFormat="1" applyFont="1" applyAlignment="1">
      <alignment vertical="justify"/>
    </xf>
    <xf numFmtId="49" fontId="8" fillId="0" borderId="15" xfId="0" applyNumberFormat="1" applyFont="1" applyBorder="1" applyAlignment="1">
      <alignment horizontal="left" vertical="top"/>
    </xf>
    <xf numFmtId="0" fontId="50" fillId="0" borderId="0" xfId="0" applyFont="1"/>
    <xf numFmtId="2" fontId="50" fillId="0" borderId="0" xfId="0" applyNumberFormat="1" applyFont="1" applyAlignment="1">
      <alignment vertical="justify"/>
    </xf>
    <xf numFmtId="4" fontId="47" fillId="0" borderId="0" xfId="0" applyNumberFormat="1" applyFont="1" applyAlignment="1">
      <alignment horizontal="right" vertical="top"/>
    </xf>
    <xf numFmtId="2" fontId="46" fillId="20" borderId="35" xfId="0" applyNumberFormat="1" applyFont="1" applyFill="1" applyBorder="1" applyAlignment="1">
      <alignment horizontal="left" vertical="top" wrapText="1"/>
    </xf>
    <xf numFmtId="4" fontId="11" fillId="0" borderId="32" xfId="0" applyNumberFormat="1" applyFont="1" applyBorder="1" applyAlignment="1">
      <alignment vertical="top"/>
    </xf>
    <xf numFmtId="0" fontId="11" fillId="0" borderId="0" xfId="0" applyFont="1" applyAlignment="1">
      <alignment vertical="top"/>
    </xf>
    <xf numFmtId="2" fontId="46" fillId="0" borderId="33" xfId="0" applyNumberFormat="1" applyFont="1" applyBorder="1" applyAlignment="1">
      <alignment horizontal="left" vertical="justify" wrapText="1"/>
    </xf>
    <xf numFmtId="49" fontId="11" fillId="0" borderId="17" xfId="0" applyNumberFormat="1" applyFont="1" applyBorder="1" applyAlignment="1">
      <alignment horizontal="left" vertical="top"/>
    </xf>
    <xf numFmtId="0" fontId="11" fillId="0" borderId="16" xfId="0" applyFont="1" applyBorder="1" applyAlignment="1">
      <alignment horizontal="center" vertical="center"/>
    </xf>
    <xf numFmtId="16" fontId="11" fillId="0" borderId="16" xfId="0" applyNumberFormat="1" applyFont="1" applyBorder="1" applyAlignment="1">
      <alignment horizontal="center" wrapText="1"/>
    </xf>
    <xf numFmtId="49" fontId="11" fillId="0" borderId="15" xfId="0" applyNumberFormat="1" applyFont="1" applyBorder="1" applyAlignment="1">
      <alignment horizontal="left" vertical="top"/>
    </xf>
    <xf numFmtId="4" fontId="11" fillId="20" borderId="16" xfId="0" applyNumberFormat="1" applyFont="1" applyFill="1" applyBorder="1" applyAlignment="1" applyProtection="1">
      <alignment vertical="center"/>
      <protection locked="0"/>
    </xf>
    <xf numFmtId="49" fontId="47" fillId="0" borderId="0" xfId="0" applyNumberFormat="1" applyFont="1" applyAlignment="1">
      <alignment vertical="top"/>
    </xf>
    <xf numFmtId="4" fontId="47" fillId="0" borderId="0" xfId="0" applyNumberFormat="1" applyFont="1" applyAlignment="1">
      <alignment horizontal="center" vertical="center"/>
    </xf>
    <xf numFmtId="4" fontId="47" fillId="0" borderId="0" xfId="0" applyNumberFormat="1" applyFont="1" applyAlignment="1">
      <alignment horizontal="center" vertical="top"/>
    </xf>
    <xf numFmtId="4" fontId="49" fillId="0" borderId="27" xfId="0" applyNumberFormat="1" applyFont="1" applyBorder="1" applyAlignment="1">
      <alignment horizontal="right" vertical="center"/>
    </xf>
    <xf numFmtId="0" fontId="38" fillId="0" borderId="0" xfId="0" applyFont="1" applyAlignment="1">
      <alignment vertical="center"/>
    </xf>
    <xf numFmtId="44" fontId="8" fillId="0" borderId="0" xfId="330" applyFont="1" applyFill="1" applyBorder="1" applyAlignment="1">
      <alignment horizontal="right"/>
    </xf>
    <xf numFmtId="44" fontId="8" fillId="0" borderId="22" xfId="330" applyFont="1" applyFill="1" applyBorder="1" applyAlignment="1">
      <alignment horizontal="right"/>
    </xf>
    <xf numFmtId="0" fontId="8" fillId="0" borderId="0" xfId="0" applyFont="1" applyAlignment="1">
      <alignment horizontal="left" wrapText="1"/>
    </xf>
    <xf numFmtId="4" fontId="8" fillId="0" borderId="22" xfId="0" applyNumberFormat="1" applyFont="1" applyBorder="1" applyAlignment="1">
      <alignment horizontal="right"/>
    </xf>
    <xf numFmtId="4" fontId="38" fillId="0" borderId="0" xfId="0" applyNumberFormat="1" applyFont="1"/>
    <xf numFmtId="0" fontId="38" fillId="0" borderId="21" xfId="0" applyFont="1" applyBorder="1"/>
    <xf numFmtId="44" fontId="38" fillId="0" borderId="21" xfId="330" applyFont="1" applyFill="1" applyBorder="1" applyAlignment="1"/>
    <xf numFmtId="0" fontId="8" fillId="0" borderId="37" xfId="0" applyFont="1" applyBorder="1" applyAlignment="1">
      <alignment horizontal="right"/>
    </xf>
    <xf numFmtId="4" fontId="38" fillId="20" borderId="19" xfId="0" applyNumberFormat="1" applyFont="1" applyFill="1" applyBorder="1"/>
    <xf numFmtId="0" fontId="38" fillId="0" borderId="37" xfId="0" applyFont="1" applyBorder="1"/>
    <xf numFmtId="44" fontId="38" fillId="0" borderId="37" xfId="330" applyFont="1" applyFill="1" applyBorder="1" applyAlignment="1"/>
    <xf numFmtId="0" fontId="8" fillId="0" borderId="37" xfId="0" applyFont="1" applyBorder="1" applyAlignment="1">
      <alignment horizontal="right" wrapText="1"/>
    </xf>
    <xf numFmtId="4" fontId="38" fillId="0" borderId="37" xfId="0" applyNumberFormat="1" applyFont="1" applyBorder="1"/>
    <xf numFmtId="0" fontId="8" fillId="0" borderId="38" xfId="0" applyFont="1" applyBorder="1" applyAlignment="1">
      <alignment horizontal="right" wrapText="1"/>
    </xf>
    <xf numFmtId="4" fontId="38" fillId="0" borderId="38" xfId="0" applyNumberFormat="1" applyFont="1" applyBorder="1"/>
    <xf numFmtId="0" fontId="38" fillId="0" borderId="38" xfId="0" applyFont="1" applyBorder="1"/>
    <xf numFmtId="44" fontId="38" fillId="0" borderId="38" xfId="330" applyFont="1" applyFill="1" applyBorder="1" applyAlignment="1"/>
    <xf numFmtId="0" fontId="38" fillId="21" borderId="39" xfId="0" applyFont="1" applyFill="1" applyBorder="1" applyAlignment="1">
      <alignment horizontal="right"/>
    </xf>
    <xf numFmtId="0" fontId="8" fillId="21" borderId="39" xfId="0" applyFont="1" applyFill="1" applyBorder="1"/>
    <xf numFmtId="44" fontId="38" fillId="21" borderId="39" xfId="0" applyNumberFormat="1" applyFont="1" applyFill="1" applyBorder="1"/>
    <xf numFmtId="2" fontId="8" fillId="0" borderId="9" xfId="0" applyNumberFormat="1" applyFont="1" applyBorder="1" applyAlignment="1">
      <alignment horizontal="left" vertical="justify" wrapText="1"/>
    </xf>
    <xf numFmtId="0" fontId="8" fillId="0" borderId="0" xfId="0" applyFont="1" applyAlignment="1">
      <alignment wrapText="1"/>
    </xf>
    <xf numFmtId="0" fontId="8" fillId="0" borderId="0" xfId="0" applyFont="1" applyAlignment="1">
      <alignment horizontal="center" vertical="center"/>
    </xf>
    <xf numFmtId="0" fontId="8" fillId="0" borderId="0" xfId="177" applyFont="1" applyAlignment="1">
      <alignment horizontal="left" vertical="center" wrapText="1"/>
    </xf>
    <xf numFmtId="4" fontId="49" fillId="0" borderId="30" xfId="0" applyNumberFormat="1" applyFont="1" applyBorder="1" applyAlignment="1">
      <alignment horizontal="center" vertical="center"/>
    </xf>
    <xf numFmtId="0" fontId="51" fillId="0" borderId="31" xfId="0" applyFont="1" applyBorder="1" applyAlignment="1">
      <alignment vertical="center"/>
    </xf>
    <xf numFmtId="4" fontId="39" fillId="0" borderId="30" xfId="0" applyNumberFormat="1" applyFont="1" applyBorder="1" applyAlignment="1">
      <alignment horizontal="center" vertical="center"/>
    </xf>
    <xf numFmtId="0" fontId="41" fillId="0" borderId="31" xfId="0" applyFont="1" applyBorder="1" applyAlignment="1">
      <alignment vertical="center"/>
    </xf>
    <xf numFmtId="0" fontId="45" fillId="0" borderId="0" xfId="0" applyFont="1" applyAlignment="1">
      <alignment horizontal="left" vertical="top" wrapText="1"/>
    </xf>
    <xf numFmtId="4" fontId="39" fillId="0" borderId="25" xfId="0" applyNumberFormat="1" applyFont="1" applyBorder="1" applyAlignment="1">
      <alignment horizontal="center" vertical="center"/>
    </xf>
    <xf numFmtId="4" fontId="49" fillId="0" borderId="25" xfId="0" applyNumberFormat="1" applyFont="1" applyBorder="1" applyAlignment="1">
      <alignment horizontal="center" vertical="center"/>
    </xf>
    <xf numFmtId="2" fontId="38" fillId="20" borderId="24" xfId="0" applyNumberFormat="1" applyFont="1" applyFill="1" applyBorder="1" applyAlignment="1">
      <alignment horizontal="left" vertical="justify" wrapText="1"/>
    </xf>
    <xf numFmtId="2" fontId="47" fillId="20" borderId="0" xfId="0" applyNumberFormat="1" applyFont="1" applyFill="1" applyAlignment="1">
      <alignment horizontal="left" vertical="top" wrapText="1"/>
    </xf>
  </cellXfs>
  <cellStyles count="331">
    <cellStyle name=" 1" xfId="1" xr:uid="{00000000-0005-0000-0000-000000000000}"/>
    <cellStyle name="20% - Accent1 1" xfId="2" xr:uid="{00000000-0005-0000-0000-000001000000}"/>
    <cellStyle name="20% - Accent1 1 4" xfId="3" xr:uid="{00000000-0005-0000-0000-000002000000}"/>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2 1" xfId="9" xr:uid="{00000000-0005-0000-0000-000008000000}"/>
    <cellStyle name="20% - Accent2 2" xfId="10" xr:uid="{00000000-0005-0000-0000-000009000000}"/>
    <cellStyle name="20% - Accent2 3" xfId="11" xr:uid="{00000000-0005-0000-0000-00000A000000}"/>
    <cellStyle name="20% - Accent2 4" xfId="12" xr:uid="{00000000-0005-0000-0000-00000B000000}"/>
    <cellStyle name="20% - Accent2 5" xfId="13" xr:uid="{00000000-0005-0000-0000-00000C000000}"/>
    <cellStyle name="20% - Accent2 6" xfId="14" xr:uid="{00000000-0005-0000-0000-00000D000000}"/>
    <cellStyle name="20% - Accent3 1" xfId="15" xr:uid="{00000000-0005-0000-0000-00000E000000}"/>
    <cellStyle name="20% - Accent3 2" xfId="16" xr:uid="{00000000-0005-0000-0000-00000F000000}"/>
    <cellStyle name="20% - Accent3 3" xfId="17" xr:uid="{00000000-0005-0000-0000-000010000000}"/>
    <cellStyle name="20% - Accent3 4" xfId="18" xr:uid="{00000000-0005-0000-0000-000011000000}"/>
    <cellStyle name="20% - Accent3 5" xfId="19" xr:uid="{00000000-0005-0000-0000-000012000000}"/>
    <cellStyle name="20% - Accent3 6" xfId="20" xr:uid="{00000000-0005-0000-0000-000013000000}"/>
    <cellStyle name="20% - Accent4 1" xfId="21" xr:uid="{00000000-0005-0000-0000-000014000000}"/>
    <cellStyle name="20% - Accent4 2" xfId="22" xr:uid="{00000000-0005-0000-0000-000015000000}"/>
    <cellStyle name="20% - Accent4 3" xfId="23" xr:uid="{00000000-0005-0000-0000-000016000000}"/>
    <cellStyle name="20% - Accent4 4" xfId="24" xr:uid="{00000000-0005-0000-0000-000017000000}"/>
    <cellStyle name="20% - Accent4 5" xfId="25" xr:uid="{00000000-0005-0000-0000-000018000000}"/>
    <cellStyle name="20% - Accent4 6" xfId="26" xr:uid="{00000000-0005-0000-0000-000019000000}"/>
    <cellStyle name="20% - Accent5 1" xfId="27" xr:uid="{00000000-0005-0000-0000-00001A000000}"/>
    <cellStyle name="20% - Accent5 2" xfId="28" xr:uid="{00000000-0005-0000-0000-00001B000000}"/>
    <cellStyle name="20% - Accent5 3" xfId="29" xr:uid="{00000000-0005-0000-0000-00001C000000}"/>
    <cellStyle name="20% - Accent5 4" xfId="30" xr:uid="{00000000-0005-0000-0000-00001D000000}"/>
    <cellStyle name="20% - Accent5 5" xfId="31" xr:uid="{00000000-0005-0000-0000-00001E000000}"/>
    <cellStyle name="20% - Accent5 6" xfId="32" xr:uid="{00000000-0005-0000-0000-00001F000000}"/>
    <cellStyle name="20% - Accent6 1" xfId="33" xr:uid="{00000000-0005-0000-0000-000020000000}"/>
    <cellStyle name="20% - Accent6 2" xfId="34" xr:uid="{00000000-0005-0000-0000-000021000000}"/>
    <cellStyle name="20% - Accent6 3" xfId="35" xr:uid="{00000000-0005-0000-0000-000022000000}"/>
    <cellStyle name="20% - Accent6 4" xfId="36" xr:uid="{00000000-0005-0000-0000-000023000000}"/>
    <cellStyle name="20% - Accent6 5" xfId="37" xr:uid="{00000000-0005-0000-0000-000024000000}"/>
    <cellStyle name="20% - Accent6 6" xfId="38" xr:uid="{00000000-0005-0000-0000-000025000000}"/>
    <cellStyle name="40% - Accent1 1" xfId="39" xr:uid="{00000000-0005-0000-0000-000026000000}"/>
    <cellStyle name="40% - Accent1 2" xfId="40" xr:uid="{00000000-0005-0000-0000-000027000000}"/>
    <cellStyle name="40% - Accent1 3" xfId="41" xr:uid="{00000000-0005-0000-0000-000028000000}"/>
    <cellStyle name="40% - Accent1 4" xfId="42" xr:uid="{00000000-0005-0000-0000-000029000000}"/>
    <cellStyle name="40% - Accent1 5" xfId="43" xr:uid="{00000000-0005-0000-0000-00002A000000}"/>
    <cellStyle name="40% - Accent1 6" xfId="44" xr:uid="{00000000-0005-0000-0000-00002B000000}"/>
    <cellStyle name="40% - Accent2 1" xfId="45" xr:uid="{00000000-0005-0000-0000-00002C000000}"/>
    <cellStyle name="40% - Accent2 2" xfId="46" xr:uid="{00000000-0005-0000-0000-00002D000000}"/>
    <cellStyle name="40% - Accent2 3" xfId="47" xr:uid="{00000000-0005-0000-0000-00002E000000}"/>
    <cellStyle name="40% - Accent2 4" xfId="48" xr:uid="{00000000-0005-0000-0000-00002F000000}"/>
    <cellStyle name="40% - Accent2 5" xfId="49" xr:uid="{00000000-0005-0000-0000-000030000000}"/>
    <cellStyle name="40% - Accent2 6" xfId="50" xr:uid="{00000000-0005-0000-0000-000031000000}"/>
    <cellStyle name="40% - Accent3 1" xfId="51" xr:uid="{00000000-0005-0000-0000-000032000000}"/>
    <cellStyle name="40% - Accent3 2" xfId="52" xr:uid="{00000000-0005-0000-0000-000033000000}"/>
    <cellStyle name="40% - Accent3 3" xfId="53" xr:uid="{00000000-0005-0000-0000-000034000000}"/>
    <cellStyle name="40% - Accent3 4" xfId="54" xr:uid="{00000000-0005-0000-0000-000035000000}"/>
    <cellStyle name="40% - Accent3 5" xfId="55" xr:uid="{00000000-0005-0000-0000-000036000000}"/>
    <cellStyle name="40% - Accent3 6" xfId="56" xr:uid="{00000000-0005-0000-0000-000037000000}"/>
    <cellStyle name="40% - Accent4 1" xfId="57" xr:uid="{00000000-0005-0000-0000-000038000000}"/>
    <cellStyle name="40% - Accent4 2" xfId="58" xr:uid="{00000000-0005-0000-0000-000039000000}"/>
    <cellStyle name="40% - Accent4 3" xfId="59" xr:uid="{00000000-0005-0000-0000-00003A000000}"/>
    <cellStyle name="40% - Accent4 4" xfId="60" xr:uid="{00000000-0005-0000-0000-00003B000000}"/>
    <cellStyle name="40% - Accent4 5" xfId="61" xr:uid="{00000000-0005-0000-0000-00003C000000}"/>
    <cellStyle name="40% - Accent4 6" xfId="62" xr:uid="{00000000-0005-0000-0000-00003D000000}"/>
    <cellStyle name="40% - Accent5 1" xfId="63" xr:uid="{00000000-0005-0000-0000-00003E000000}"/>
    <cellStyle name="40% - Accent5 2" xfId="64" xr:uid="{00000000-0005-0000-0000-00003F000000}"/>
    <cellStyle name="40% - Accent5 3" xfId="65" xr:uid="{00000000-0005-0000-0000-000040000000}"/>
    <cellStyle name="40% - Accent5 4" xfId="66" xr:uid="{00000000-0005-0000-0000-000041000000}"/>
    <cellStyle name="40% - Accent5 5" xfId="67" xr:uid="{00000000-0005-0000-0000-000042000000}"/>
    <cellStyle name="40% - Accent5 6" xfId="68" xr:uid="{00000000-0005-0000-0000-000043000000}"/>
    <cellStyle name="40% - Accent6 1" xfId="69" xr:uid="{00000000-0005-0000-0000-000044000000}"/>
    <cellStyle name="40% - Accent6 2" xfId="70" xr:uid="{00000000-0005-0000-0000-000045000000}"/>
    <cellStyle name="40% - Accent6 3" xfId="71" xr:uid="{00000000-0005-0000-0000-000046000000}"/>
    <cellStyle name="40% - Accent6 4" xfId="72" xr:uid="{00000000-0005-0000-0000-000047000000}"/>
    <cellStyle name="40% - Accent6 5" xfId="73" xr:uid="{00000000-0005-0000-0000-000048000000}"/>
    <cellStyle name="40% - Accent6 6" xfId="74" xr:uid="{00000000-0005-0000-0000-000049000000}"/>
    <cellStyle name="60% - Accent1 1" xfId="75" xr:uid="{00000000-0005-0000-0000-00004A000000}"/>
    <cellStyle name="60% - Accent1 2" xfId="76" xr:uid="{00000000-0005-0000-0000-00004B000000}"/>
    <cellStyle name="60% - Accent1 3" xfId="77" xr:uid="{00000000-0005-0000-0000-00004C000000}"/>
    <cellStyle name="60% - Accent1 4" xfId="78" xr:uid="{00000000-0005-0000-0000-00004D000000}"/>
    <cellStyle name="60% - Accent1 5" xfId="79" xr:uid="{00000000-0005-0000-0000-00004E000000}"/>
    <cellStyle name="60% - Accent1 6" xfId="80" xr:uid="{00000000-0005-0000-0000-00004F000000}"/>
    <cellStyle name="60% - Accent2 1" xfId="81" xr:uid="{00000000-0005-0000-0000-000050000000}"/>
    <cellStyle name="60% - Accent2 2" xfId="82" xr:uid="{00000000-0005-0000-0000-000051000000}"/>
    <cellStyle name="60% - Accent2 3" xfId="83" xr:uid="{00000000-0005-0000-0000-000052000000}"/>
    <cellStyle name="60% - Accent2 4" xfId="84" xr:uid="{00000000-0005-0000-0000-000053000000}"/>
    <cellStyle name="60% - Accent2 5" xfId="85" xr:uid="{00000000-0005-0000-0000-000054000000}"/>
    <cellStyle name="60% - Accent2 6" xfId="86" xr:uid="{00000000-0005-0000-0000-000055000000}"/>
    <cellStyle name="60% - Accent3 1" xfId="87" xr:uid="{00000000-0005-0000-0000-000056000000}"/>
    <cellStyle name="60% - Accent3 2" xfId="88" xr:uid="{00000000-0005-0000-0000-000057000000}"/>
    <cellStyle name="60% - Accent3 3" xfId="89" xr:uid="{00000000-0005-0000-0000-000058000000}"/>
    <cellStyle name="60% - Accent3 4" xfId="90" xr:uid="{00000000-0005-0000-0000-000059000000}"/>
    <cellStyle name="60% - Accent3 5" xfId="91" xr:uid="{00000000-0005-0000-0000-00005A000000}"/>
    <cellStyle name="60% - Accent3 6" xfId="92" xr:uid="{00000000-0005-0000-0000-00005B000000}"/>
    <cellStyle name="60% - Accent4 1" xfId="93" xr:uid="{00000000-0005-0000-0000-00005C000000}"/>
    <cellStyle name="60% - Accent4 2" xfId="94" xr:uid="{00000000-0005-0000-0000-00005D000000}"/>
    <cellStyle name="60% - Accent4 3" xfId="95" xr:uid="{00000000-0005-0000-0000-00005E000000}"/>
    <cellStyle name="60% - Accent4 4" xfId="96" xr:uid="{00000000-0005-0000-0000-00005F000000}"/>
    <cellStyle name="60% - Accent4 5" xfId="97" xr:uid="{00000000-0005-0000-0000-000060000000}"/>
    <cellStyle name="60% - Accent4 6" xfId="98" xr:uid="{00000000-0005-0000-0000-000061000000}"/>
    <cellStyle name="60% - Accent5 1" xfId="99" xr:uid="{00000000-0005-0000-0000-000062000000}"/>
    <cellStyle name="60% - Accent5 2" xfId="100" xr:uid="{00000000-0005-0000-0000-000063000000}"/>
    <cellStyle name="60% - Accent5 3" xfId="101" xr:uid="{00000000-0005-0000-0000-000064000000}"/>
    <cellStyle name="60% - Accent5 4" xfId="102" xr:uid="{00000000-0005-0000-0000-000065000000}"/>
    <cellStyle name="60% - Accent5 5" xfId="103" xr:uid="{00000000-0005-0000-0000-000066000000}"/>
    <cellStyle name="60% - Accent5 6" xfId="104" xr:uid="{00000000-0005-0000-0000-000067000000}"/>
    <cellStyle name="60% - Accent6 1" xfId="105" xr:uid="{00000000-0005-0000-0000-000068000000}"/>
    <cellStyle name="60% - Accent6 2" xfId="106" xr:uid="{00000000-0005-0000-0000-000069000000}"/>
    <cellStyle name="60% - Accent6 3" xfId="107" xr:uid="{00000000-0005-0000-0000-00006A000000}"/>
    <cellStyle name="60% - Accent6 4" xfId="108" xr:uid="{00000000-0005-0000-0000-00006B000000}"/>
    <cellStyle name="60% - Accent6 5" xfId="109" xr:uid="{00000000-0005-0000-0000-00006C000000}"/>
    <cellStyle name="60% - Accent6 6" xfId="110" xr:uid="{00000000-0005-0000-0000-00006D000000}"/>
    <cellStyle name="Accent1" xfId="111" xr:uid="{00000000-0005-0000-0000-00006E000000}"/>
    <cellStyle name="Accent1 1" xfId="112" xr:uid="{00000000-0005-0000-0000-00006F000000}"/>
    <cellStyle name="Accent1 2" xfId="113" xr:uid="{00000000-0005-0000-0000-000070000000}"/>
    <cellStyle name="Accent1 3" xfId="114" xr:uid="{00000000-0005-0000-0000-000071000000}"/>
    <cellStyle name="Accent1 4" xfId="115" xr:uid="{00000000-0005-0000-0000-000072000000}"/>
    <cellStyle name="Accent1 5" xfId="116" xr:uid="{00000000-0005-0000-0000-000073000000}"/>
    <cellStyle name="Accent1 6" xfId="117" xr:uid="{00000000-0005-0000-0000-000074000000}"/>
    <cellStyle name="Accent2" xfId="118" xr:uid="{00000000-0005-0000-0000-000075000000}"/>
    <cellStyle name="Accent2 1" xfId="119" xr:uid="{00000000-0005-0000-0000-000076000000}"/>
    <cellStyle name="Accent2 2" xfId="120" xr:uid="{00000000-0005-0000-0000-000077000000}"/>
    <cellStyle name="Accent2 3" xfId="121" xr:uid="{00000000-0005-0000-0000-000078000000}"/>
    <cellStyle name="Accent2 4" xfId="122" xr:uid="{00000000-0005-0000-0000-000079000000}"/>
    <cellStyle name="Accent2 5" xfId="123" xr:uid="{00000000-0005-0000-0000-00007A000000}"/>
    <cellStyle name="Accent2 6" xfId="124" xr:uid="{00000000-0005-0000-0000-00007B000000}"/>
    <cellStyle name="Accent3" xfId="125" xr:uid="{00000000-0005-0000-0000-00007C000000}"/>
    <cellStyle name="Accent3 1" xfId="126" xr:uid="{00000000-0005-0000-0000-00007D000000}"/>
    <cellStyle name="Accent3 2" xfId="127" xr:uid="{00000000-0005-0000-0000-00007E000000}"/>
    <cellStyle name="Accent3 3" xfId="128" xr:uid="{00000000-0005-0000-0000-00007F000000}"/>
    <cellStyle name="Accent3 4" xfId="129" xr:uid="{00000000-0005-0000-0000-000080000000}"/>
    <cellStyle name="Accent3 5" xfId="130" xr:uid="{00000000-0005-0000-0000-000081000000}"/>
    <cellStyle name="Accent3 6" xfId="131" xr:uid="{00000000-0005-0000-0000-000082000000}"/>
    <cellStyle name="Accent4" xfId="132" xr:uid="{00000000-0005-0000-0000-000083000000}"/>
    <cellStyle name="Accent4 1" xfId="133" xr:uid="{00000000-0005-0000-0000-000084000000}"/>
    <cellStyle name="Accent4 2" xfId="134" xr:uid="{00000000-0005-0000-0000-000085000000}"/>
    <cellStyle name="Accent4 3" xfId="135" xr:uid="{00000000-0005-0000-0000-000086000000}"/>
    <cellStyle name="Accent4 4" xfId="136" xr:uid="{00000000-0005-0000-0000-000087000000}"/>
    <cellStyle name="Accent4 5" xfId="137" xr:uid="{00000000-0005-0000-0000-000088000000}"/>
    <cellStyle name="Accent4 6" xfId="138" xr:uid="{00000000-0005-0000-0000-000089000000}"/>
    <cellStyle name="Accent5" xfId="139" xr:uid="{00000000-0005-0000-0000-00008A000000}"/>
    <cellStyle name="Accent5 1" xfId="140" xr:uid="{00000000-0005-0000-0000-00008B000000}"/>
    <cellStyle name="Accent5 2" xfId="141" xr:uid="{00000000-0005-0000-0000-00008C000000}"/>
    <cellStyle name="Accent5 3" xfId="142" xr:uid="{00000000-0005-0000-0000-00008D000000}"/>
    <cellStyle name="Accent5 4" xfId="143" xr:uid="{00000000-0005-0000-0000-00008E000000}"/>
    <cellStyle name="Accent5 5" xfId="144" xr:uid="{00000000-0005-0000-0000-00008F000000}"/>
    <cellStyle name="Accent5 6" xfId="145" xr:uid="{00000000-0005-0000-0000-000090000000}"/>
    <cellStyle name="Accent6" xfId="146" xr:uid="{00000000-0005-0000-0000-000091000000}"/>
    <cellStyle name="Accent6 1" xfId="147" xr:uid="{00000000-0005-0000-0000-000092000000}"/>
    <cellStyle name="Accent6 2" xfId="148" xr:uid="{00000000-0005-0000-0000-000093000000}"/>
    <cellStyle name="Accent6 3" xfId="149" xr:uid="{00000000-0005-0000-0000-000094000000}"/>
    <cellStyle name="Accent6 4" xfId="150" xr:uid="{00000000-0005-0000-0000-000095000000}"/>
    <cellStyle name="Accent6 5" xfId="151" xr:uid="{00000000-0005-0000-0000-000096000000}"/>
    <cellStyle name="Accent6 6" xfId="152" xr:uid="{00000000-0005-0000-0000-000097000000}"/>
    <cellStyle name="Bad" xfId="153" xr:uid="{00000000-0005-0000-0000-000098000000}"/>
    <cellStyle name="Bad 1" xfId="154" xr:uid="{00000000-0005-0000-0000-000099000000}"/>
    <cellStyle name="Bad 2" xfId="155" xr:uid="{00000000-0005-0000-0000-00009A000000}"/>
    <cellStyle name="Bad 3" xfId="156" xr:uid="{00000000-0005-0000-0000-00009B000000}"/>
    <cellStyle name="Bad 4" xfId="157" xr:uid="{00000000-0005-0000-0000-00009C000000}"/>
    <cellStyle name="Bad 5" xfId="158" xr:uid="{00000000-0005-0000-0000-00009D000000}"/>
    <cellStyle name="Bad 6" xfId="159" xr:uid="{00000000-0005-0000-0000-00009E000000}"/>
    <cellStyle name="Calculation" xfId="160" xr:uid="{00000000-0005-0000-0000-00009F000000}"/>
    <cellStyle name="Calculation 1" xfId="161" xr:uid="{00000000-0005-0000-0000-0000A0000000}"/>
    <cellStyle name="Calculation 2" xfId="162" xr:uid="{00000000-0005-0000-0000-0000A1000000}"/>
    <cellStyle name="Calculation 3" xfId="163" xr:uid="{00000000-0005-0000-0000-0000A2000000}"/>
    <cellStyle name="Calculation 4" xfId="164" xr:uid="{00000000-0005-0000-0000-0000A3000000}"/>
    <cellStyle name="Calculation 5" xfId="165" xr:uid="{00000000-0005-0000-0000-0000A4000000}"/>
    <cellStyle name="Calculation 6" xfId="166" xr:uid="{00000000-0005-0000-0000-0000A5000000}"/>
    <cellStyle name="cena" xfId="167" xr:uid="{00000000-0005-0000-0000-0000A6000000}"/>
    <cellStyle name="Check Cell" xfId="168" xr:uid="{00000000-0005-0000-0000-0000A7000000}"/>
    <cellStyle name="Check Cell 1" xfId="169" xr:uid="{00000000-0005-0000-0000-0000A8000000}"/>
    <cellStyle name="Check Cell 2" xfId="170" xr:uid="{00000000-0005-0000-0000-0000A9000000}"/>
    <cellStyle name="Check Cell 3" xfId="171" xr:uid="{00000000-0005-0000-0000-0000AA000000}"/>
    <cellStyle name="Check Cell 4" xfId="172" xr:uid="{00000000-0005-0000-0000-0000AB000000}"/>
    <cellStyle name="Check Cell 5" xfId="173" xr:uid="{00000000-0005-0000-0000-0000AC000000}"/>
    <cellStyle name="Check Cell 6" xfId="174" xr:uid="{00000000-0005-0000-0000-0000AD000000}"/>
    <cellStyle name="Comma0" xfId="175" xr:uid="{00000000-0005-0000-0000-0000AE000000}"/>
    <cellStyle name="Element-delo" xfId="176" xr:uid="{00000000-0005-0000-0000-0000B0000000}"/>
    <cellStyle name="Excel Built-in Normal" xfId="177" xr:uid="{00000000-0005-0000-0000-0000B1000000}"/>
    <cellStyle name="Excel_BuiltIn_Percent 1" xfId="178" xr:uid="{00000000-0005-0000-0000-0000B2000000}"/>
    <cellStyle name="Explanatory Text" xfId="179" xr:uid="{00000000-0005-0000-0000-0000B3000000}"/>
    <cellStyle name="Explanatory Text 1" xfId="180" xr:uid="{00000000-0005-0000-0000-0000B4000000}"/>
    <cellStyle name="Explanatory Text 2" xfId="181" xr:uid="{00000000-0005-0000-0000-0000B5000000}"/>
    <cellStyle name="Explanatory Text 3" xfId="182" xr:uid="{00000000-0005-0000-0000-0000B6000000}"/>
    <cellStyle name="Explanatory Text 4" xfId="183" xr:uid="{00000000-0005-0000-0000-0000B7000000}"/>
    <cellStyle name="Explanatory Text 5" xfId="184" xr:uid="{00000000-0005-0000-0000-0000B8000000}"/>
    <cellStyle name="Explanatory Text 6" xfId="185" xr:uid="{00000000-0005-0000-0000-0000B9000000}"/>
    <cellStyle name="Good 1" xfId="186" xr:uid="{00000000-0005-0000-0000-0000BA000000}"/>
    <cellStyle name="Good 2" xfId="187" xr:uid="{00000000-0005-0000-0000-0000BB000000}"/>
    <cellStyle name="Good 3" xfId="188" xr:uid="{00000000-0005-0000-0000-0000BC000000}"/>
    <cellStyle name="Good 4" xfId="189" xr:uid="{00000000-0005-0000-0000-0000BD000000}"/>
    <cellStyle name="Good 5" xfId="190" xr:uid="{00000000-0005-0000-0000-0000BE000000}"/>
    <cellStyle name="Good 6" xfId="191" xr:uid="{00000000-0005-0000-0000-0000BF000000}"/>
    <cellStyle name="Heading 1" xfId="192" xr:uid="{00000000-0005-0000-0000-0000C0000000}"/>
    <cellStyle name="Heading 1 1" xfId="193" xr:uid="{00000000-0005-0000-0000-0000C1000000}"/>
    <cellStyle name="Heading 1 2" xfId="194" xr:uid="{00000000-0005-0000-0000-0000C2000000}"/>
    <cellStyle name="Heading 1 3" xfId="195" xr:uid="{00000000-0005-0000-0000-0000C3000000}"/>
    <cellStyle name="Heading 1 4" xfId="196" xr:uid="{00000000-0005-0000-0000-0000C4000000}"/>
    <cellStyle name="Heading 1 5" xfId="197" xr:uid="{00000000-0005-0000-0000-0000C5000000}"/>
    <cellStyle name="Heading 1 6" xfId="198" xr:uid="{00000000-0005-0000-0000-0000C6000000}"/>
    <cellStyle name="Heading 2" xfId="199" xr:uid="{00000000-0005-0000-0000-0000C7000000}"/>
    <cellStyle name="Heading 2 1" xfId="200" xr:uid="{00000000-0005-0000-0000-0000C8000000}"/>
    <cellStyle name="Heading 2 2" xfId="201" xr:uid="{00000000-0005-0000-0000-0000C9000000}"/>
    <cellStyle name="Heading 2 3" xfId="202" xr:uid="{00000000-0005-0000-0000-0000CA000000}"/>
    <cellStyle name="Heading 2 4" xfId="203" xr:uid="{00000000-0005-0000-0000-0000CB000000}"/>
    <cellStyle name="Heading 2 5" xfId="204" xr:uid="{00000000-0005-0000-0000-0000CC000000}"/>
    <cellStyle name="Heading 2 6" xfId="205" xr:uid="{00000000-0005-0000-0000-0000CD000000}"/>
    <cellStyle name="Heading 3" xfId="206" xr:uid="{00000000-0005-0000-0000-0000CE000000}"/>
    <cellStyle name="Heading 3 1" xfId="207" xr:uid="{00000000-0005-0000-0000-0000CF000000}"/>
    <cellStyle name="Heading 3 2" xfId="208" xr:uid="{00000000-0005-0000-0000-0000D0000000}"/>
    <cellStyle name="Heading 3 3" xfId="209" xr:uid="{00000000-0005-0000-0000-0000D1000000}"/>
    <cellStyle name="Heading 3 4" xfId="210" xr:uid="{00000000-0005-0000-0000-0000D2000000}"/>
    <cellStyle name="Heading 3 5" xfId="211" xr:uid="{00000000-0005-0000-0000-0000D3000000}"/>
    <cellStyle name="Heading 3 6" xfId="212" xr:uid="{00000000-0005-0000-0000-0000D4000000}"/>
    <cellStyle name="Heading 4" xfId="213" xr:uid="{00000000-0005-0000-0000-0000D5000000}"/>
    <cellStyle name="Heading 4 1" xfId="214" xr:uid="{00000000-0005-0000-0000-0000D6000000}"/>
    <cellStyle name="Heading 4 2" xfId="215" xr:uid="{00000000-0005-0000-0000-0000D7000000}"/>
    <cellStyle name="Heading 4 3" xfId="216" xr:uid="{00000000-0005-0000-0000-0000D8000000}"/>
    <cellStyle name="Heading 4 4" xfId="217" xr:uid="{00000000-0005-0000-0000-0000D9000000}"/>
    <cellStyle name="Heading 4 5" xfId="218" xr:uid="{00000000-0005-0000-0000-0000DA000000}"/>
    <cellStyle name="Heading 4 6" xfId="219" xr:uid="{00000000-0005-0000-0000-0000DB000000}"/>
    <cellStyle name="Input" xfId="220" xr:uid="{00000000-0005-0000-0000-0000DC000000}"/>
    <cellStyle name="Input 1" xfId="221" xr:uid="{00000000-0005-0000-0000-0000DD000000}"/>
    <cellStyle name="Input 2" xfId="222" xr:uid="{00000000-0005-0000-0000-0000DE000000}"/>
    <cellStyle name="Input 3" xfId="223" xr:uid="{00000000-0005-0000-0000-0000DF000000}"/>
    <cellStyle name="Input 4" xfId="224" xr:uid="{00000000-0005-0000-0000-0000E0000000}"/>
    <cellStyle name="Input 5" xfId="225" xr:uid="{00000000-0005-0000-0000-0000E1000000}"/>
    <cellStyle name="Input 6" xfId="226" xr:uid="{00000000-0005-0000-0000-0000E2000000}"/>
    <cellStyle name="količina" xfId="227" xr:uid="{00000000-0005-0000-0000-0000E3000000}"/>
    <cellStyle name="Linked Cell" xfId="228" xr:uid="{00000000-0005-0000-0000-0000E4000000}"/>
    <cellStyle name="Linked Cell 1" xfId="229" xr:uid="{00000000-0005-0000-0000-0000E5000000}"/>
    <cellStyle name="Linked Cell 2" xfId="230" xr:uid="{00000000-0005-0000-0000-0000E6000000}"/>
    <cellStyle name="Linked Cell 3" xfId="231" xr:uid="{00000000-0005-0000-0000-0000E7000000}"/>
    <cellStyle name="Linked Cell 4" xfId="232" xr:uid="{00000000-0005-0000-0000-0000E8000000}"/>
    <cellStyle name="Linked Cell 5" xfId="233" xr:uid="{00000000-0005-0000-0000-0000E9000000}"/>
    <cellStyle name="Linked Cell 6" xfId="234" xr:uid="{00000000-0005-0000-0000-0000EA000000}"/>
    <cellStyle name="Naslov 1 1" xfId="235" xr:uid="{00000000-0005-0000-0000-0000EB000000}"/>
    <cellStyle name="Naslov 1 1 1" xfId="236" xr:uid="{00000000-0005-0000-0000-0000EC000000}"/>
    <cellStyle name="Naslov del" xfId="237" xr:uid="{00000000-0005-0000-0000-0000ED000000}"/>
    <cellStyle name="Naslov del 1" xfId="238" xr:uid="{00000000-0005-0000-0000-0000EE000000}"/>
    <cellStyle name="Naslov del 2" xfId="239" xr:uid="{00000000-0005-0000-0000-0000EF000000}"/>
    <cellStyle name="Naslov del 3" xfId="240" xr:uid="{00000000-0005-0000-0000-0000F0000000}"/>
    <cellStyle name="Naslov del 4" xfId="241" xr:uid="{00000000-0005-0000-0000-0000F1000000}"/>
    <cellStyle name="Naslov del 5" xfId="242" xr:uid="{00000000-0005-0000-0000-0000F2000000}"/>
    <cellStyle name="Naslov del 6" xfId="243" xr:uid="{00000000-0005-0000-0000-0000F3000000}"/>
    <cellStyle name="nASLOV PROSTOROV" xfId="244" xr:uid="{00000000-0005-0000-0000-0000F4000000}"/>
    <cellStyle name="nASLOV PROSTOROV 1" xfId="245" xr:uid="{00000000-0005-0000-0000-0000F5000000}"/>
    <cellStyle name="nASLOV PROSTOROV 2" xfId="246" xr:uid="{00000000-0005-0000-0000-0000F6000000}"/>
    <cellStyle name="nASLOV PROSTOROV 3" xfId="247" xr:uid="{00000000-0005-0000-0000-0000F7000000}"/>
    <cellStyle name="nASLOV PROSTOROV 4" xfId="248" xr:uid="{00000000-0005-0000-0000-0000F8000000}"/>
    <cellStyle name="nASLOV PROSTOROV 5" xfId="249" xr:uid="{00000000-0005-0000-0000-0000F9000000}"/>
    <cellStyle name="nASLOV PROSTOROV 6" xfId="250" xr:uid="{00000000-0005-0000-0000-0000FA000000}"/>
    <cellStyle name="Navadno" xfId="0" builtinId="0"/>
    <cellStyle name="Navadno 2" xfId="251" xr:uid="{00000000-0005-0000-0000-0000FB000000}"/>
    <cellStyle name="Navadno 2 2" xfId="252" xr:uid="{00000000-0005-0000-0000-0000FC000000}"/>
    <cellStyle name="Navadno 2 2 2" xfId="253" xr:uid="{00000000-0005-0000-0000-0000FD000000}"/>
    <cellStyle name="Navadno 2 3" xfId="254" xr:uid="{00000000-0005-0000-0000-0000FE000000}"/>
    <cellStyle name="Navadno 2 4" xfId="255" xr:uid="{00000000-0005-0000-0000-0000FF000000}"/>
    <cellStyle name="Navadno 3" xfId="256" xr:uid="{00000000-0005-0000-0000-000000010000}"/>
    <cellStyle name="Navadno 4" xfId="257" xr:uid="{00000000-0005-0000-0000-000001010000}"/>
    <cellStyle name="Navadno 4 2" xfId="258" xr:uid="{00000000-0005-0000-0000-000002010000}"/>
    <cellStyle name="Navadno 4 3" xfId="259" xr:uid="{00000000-0005-0000-0000-000003010000}"/>
    <cellStyle name="Navadno 5" xfId="260" xr:uid="{00000000-0005-0000-0000-000004010000}"/>
    <cellStyle name="Navadno 5 2" xfId="261" xr:uid="{00000000-0005-0000-0000-000005010000}"/>
    <cellStyle name="Navadno 5 3" xfId="262" xr:uid="{00000000-0005-0000-0000-000006010000}"/>
    <cellStyle name="Navadno 6" xfId="263" xr:uid="{00000000-0005-0000-0000-000007010000}"/>
    <cellStyle name="Navadno 6 2" xfId="264" xr:uid="{00000000-0005-0000-0000-000008010000}"/>
    <cellStyle name="Navadno 6 3" xfId="265" xr:uid="{00000000-0005-0000-0000-000009010000}"/>
    <cellStyle name="Navadno 7" xfId="266" xr:uid="{00000000-0005-0000-0000-00000A010000}"/>
    <cellStyle name="Navadno 8" xfId="267" xr:uid="{00000000-0005-0000-0000-00000B010000}"/>
    <cellStyle name="Neutral" xfId="268" xr:uid="{00000000-0005-0000-0000-00000C010000}"/>
    <cellStyle name="Neutral 1" xfId="269" xr:uid="{00000000-0005-0000-0000-00000D010000}"/>
    <cellStyle name="Neutral 2" xfId="270" xr:uid="{00000000-0005-0000-0000-00000E010000}"/>
    <cellStyle name="Neutral 3" xfId="271" xr:uid="{00000000-0005-0000-0000-00000F010000}"/>
    <cellStyle name="Neutral 4" xfId="272" xr:uid="{00000000-0005-0000-0000-000010010000}"/>
    <cellStyle name="Neutral 5" xfId="273" xr:uid="{00000000-0005-0000-0000-000011010000}"/>
    <cellStyle name="Neutral 6" xfId="274" xr:uid="{00000000-0005-0000-0000-000012010000}"/>
    <cellStyle name="Normal 11" xfId="275" xr:uid="{00000000-0005-0000-0000-000014010000}"/>
    <cellStyle name="Note" xfId="276" xr:uid="{00000000-0005-0000-0000-000015010000}"/>
    <cellStyle name="Note 1" xfId="277" xr:uid="{00000000-0005-0000-0000-000016010000}"/>
    <cellStyle name="Note 2" xfId="278" xr:uid="{00000000-0005-0000-0000-000017010000}"/>
    <cellStyle name="Note 3" xfId="279" xr:uid="{00000000-0005-0000-0000-000018010000}"/>
    <cellStyle name="Note 4" xfId="280" xr:uid="{00000000-0005-0000-0000-000019010000}"/>
    <cellStyle name="Note 5" xfId="281" xr:uid="{00000000-0005-0000-0000-00001A010000}"/>
    <cellStyle name="Note 6" xfId="282" xr:uid="{00000000-0005-0000-0000-00001B010000}"/>
    <cellStyle name="opis" xfId="283" xr:uid="{00000000-0005-0000-0000-00001C010000}"/>
    <cellStyle name="Output 1" xfId="284" xr:uid="{00000000-0005-0000-0000-00001D010000}"/>
    <cellStyle name="Output 2" xfId="285" xr:uid="{00000000-0005-0000-0000-00001E010000}"/>
    <cellStyle name="Output 3" xfId="286" xr:uid="{00000000-0005-0000-0000-00001F010000}"/>
    <cellStyle name="Output 4" xfId="287" xr:uid="{00000000-0005-0000-0000-000020010000}"/>
    <cellStyle name="Output 5" xfId="288" xr:uid="{00000000-0005-0000-0000-000021010000}"/>
    <cellStyle name="Output 6" xfId="289" xr:uid="{00000000-0005-0000-0000-000022010000}"/>
    <cellStyle name="oznaka vrstice" xfId="290" xr:uid="{00000000-0005-0000-0000-000023010000}"/>
    <cellStyle name="PRVA VRSTA Element delo 2" xfId="291" xr:uid="{00000000-0005-0000-0000-000025010000}"/>
    <cellStyle name="PRVA VRSTA Element delo_Kolektor Koling_Unichem Logatec_požar,plin_331" xfId="292" xr:uid="{00000000-0005-0000-0000-000026010000}"/>
    <cellStyle name="Skupaj" xfId="293" xr:uid="{00000000-0005-0000-0000-000027010000}"/>
    <cellStyle name="Skupaj 1" xfId="294" xr:uid="{00000000-0005-0000-0000-000028010000}"/>
    <cellStyle name="Skupaj 2" xfId="295" xr:uid="{00000000-0005-0000-0000-000029010000}"/>
    <cellStyle name="Skupaj 3" xfId="296" xr:uid="{00000000-0005-0000-0000-00002A010000}"/>
    <cellStyle name="Skupaj 4" xfId="297" xr:uid="{00000000-0005-0000-0000-00002B010000}"/>
    <cellStyle name="Skupaj 5" xfId="298" xr:uid="{00000000-0005-0000-0000-00002C010000}"/>
    <cellStyle name="Skupaj 6" xfId="299" xr:uid="{00000000-0005-0000-0000-00002D010000}"/>
    <cellStyle name="Slog 1" xfId="300" xr:uid="{00000000-0005-0000-0000-00002E010000}"/>
    <cellStyle name="Slog 1 2" xfId="301" xr:uid="{00000000-0005-0000-0000-00002F010000}"/>
    <cellStyle name="Title 1" xfId="302" xr:uid="{00000000-0005-0000-0000-000030010000}"/>
    <cellStyle name="Title 2" xfId="303" xr:uid="{00000000-0005-0000-0000-000031010000}"/>
    <cellStyle name="Title 3" xfId="304" xr:uid="{00000000-0005-0000-0000-000032010000}"/>
    <cellStyle name="Title 4" xfId="305" xr:uid="{00000000-0005-0000-0000-000033010000}"/>
    <cellStyle name="Title 5" xfId="306" xr:uid="{00000000-0005-0000-0000-000034010000}"/>
    <cellStyle name="Title 6" xfId="307" xr:uid="{00000000-0005-0000-0000-000035010000}"/>
    <cellStyle name="Total" xfId="308" xr:uid="{00000000-0005-0000-0000-000036010000}"/>
    <cellStyle name="Total 1" xfId="309" xr:uid="{00000000-0005-0000-0000-000037010000}"/>
    <cellStyle name="Total 2" xfId="310" xr:uid="{00000000-0005-0000-0000-000038010000}"/>
    <cellStyle name="Total 3" xfId="311" xr:uid="{00000000-0005-0000-0000-000039010000}"/>
    <cellStyle name="Total 4" xfId="312" xr:uid="{00000000-0005-0000-0000-00003A010000}"/>
    <cellStyle name="Total 5" xfId="313" xr:uid="{00000000-0005-0000-0000-00003B010000}"/>
    <cellStyle name="Total 6" xfId="314" xr:uid="{00000000-0005-0000-0000-00003C010000}"/>
    <cellStyle name="Valuta" xfId="330" builtinId="4"/>
    <cellStyle name="Valuta 2" xfId="315" xr:uid="{00000000-0005-0000-0000-00003D010000}"/>
    <cellStyle name="Valuta 2 1" xfId="316" xr:uid="{00000000-0005-0000-0000-00003E010000}"/>
    <cellStyle name="Valuta 2 2" xfId="317" xr:uid="{00000000-0005-0000-0000-00003F010000}"/>
    <cellStyle name="Valuta 2 3" xfId="318" xr:uid="{00000000-0005-0000-0000-000040010000}"/>
    <cellStyle name="Valuta 2 4" xfId="319" xr:uid="{00000000-0005-0000-0000-000041010000}"/>
    <cellStyle name="Valuta 2 5" xfId="320" xr:uid="{00000000-0005-0000-0000-000042010000}"/>
    <cellStyle name="Valuta 2 6" xfId="321" xr:uid="{00000000-0005-0000-0000-000043010000}"/>
    <cellStyle name="Vejica 2" xfId="322" xr:uid="{00000000-0005-0000-0000-000044010000}"/>
    <cellStyle name="Vejica 3" xfId="323" xr:uid="{00000000-0005-0000-0000-000045010000}"/>
    <cellStyle name="Warning Text 1" xfId="324" xr:uid="{00000000-0005-0000-0000-000046010000}"/>
    <cellStyle name="Warning Text 2" xfId="325" xr:uid="{00000000-0005-0000-0000-000047010000}"/>
    <cellStyle name="Warning Text 3" xfId="326" xr:uid="{00000000-0005-0000-0000-000048010000}"/>
    <cellStyle name="Warning Text 4" xfId="327" xr:uid="{00000000-0005-0000-0000-000049010000}"/>
    <cellStyle name="Warning Text 5" xfId="328" xr:uid="{00000000-0005-0000-0000-00004A010000}"/>
    <cellStyle name="Warning Text 6" xfId="329" xr:uid="{00000000-0005-0000-0000-00004B010000}"/>
  </cellStyles>
  <dxfs count="19">
    <dxf>
      <font>
        <color theme="0"/>
      </font>
    </dxf>
    <dxf>
      <font>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dxf>
    <dxf>
      <font>
        <color theme="0"/>
      </font>
    </dxf>
    <dxf>
      <font>
        <color theme="0"/>
      </font>
    </dxf>
    <dxf>
      <font>
        <color theme="0"/>
      </font>
    </dxf>
    <dxf>
      <font>
        <condense val="0"/>
        <extend val="0"/>
        <color indexed="1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view="pageBreakPreview" zoomScaleNormal="100" zoomScaleSheetLayoutView="100" workbookViewId="0">
      <selection activeCell="C18" sqref="C18"/>
    </sheetView>
  </sheetViews>
  <sheetFormatPr defaultColWidth="9.15234375" defaultRowHeight="12.45"/>
  <cols>
    <col min="1" max="1" width="1.15234375" style="6" customWidth="1"/>
    <col min="2" max="2" width="41.3828125" style="6" customWidth="1"/>
    <col min="3" max="3" width="11.15234375" style="6" customWidth="1"/>
    <col min="4" max="4" width="5.53515625" style="6" customWidth="1"/>
    <col min="5" max="5" width="36.53515625" style="20" customWidth="1"/>
    <col min="6" max="16384" width="9.15234375" style="6"/>
  </cols>
  <sheetData>
    <row r="1" spans="1:5" ht="18.75" customHeight="1">
      <c r="B1" s="6" t="s">
        <v>103</v>
      </c>
    </row>
    <row r="2" spans="1:5" ht="18.75" customHeight="1">
      <c r="A2" s="21"/>
      <c r="B2" s="162" t="s">
        <v>148</v>
      </c>
    </row>
    <row r="3" spans="1:5" ht="18.75" customHeight="1">
      <c r="A3" s="21"/>
      <c r="B3" s="162" t="s">
        <v>147</v>
      </c>
    </row>
    <row r="4" spans="1:5" ht="18.75" customHeight="1">
      <c r="A4" s="22"/>
    </row>
    <row r="5" spans="1:5" ht="23.25" customHeight="1">
      <c r="A5" s="22"/>
      <c r="B5" s="126" t="s">
        <v>145</v>
      </c>
    </row>
    <row r="6" spans="1:5" ht="24" customHeight="1">
      <c r="A6" s="22"/>
      <c r="B6" s="127" t="s">
        <v>114</v>
      </c>
      <c r="C6" s="22"/>
      <c r="D6" s="22"/>
    </row>
    <row r="7" spans="1:5" ht="18.75" customHeight="1">
      <c r="A7" s="22"/>
      <c r="B7" s="185"/>
      <c r="C7" s="185"/>
      <c r="D7" s="185"/>
      <c r="E7" s="185"/>
    </row>
    <row r="8" spans="1:5" ht="18.75" customHeight="1">
      <c r="A8" s="22"/>
      <c r="B8" s="22"/>
      <c r="C8" s="22"/>
      <c r="D8" s="22"/>
      <c r="E8" s="163"/>
    </row>
    <row r="9" spans="1:5" ht="18.75" customHeight="1">
      <c r="A9" s="22"/>
      <c r="B9" s="22" t="s">
        <v>46</v>
      </c>
      <c r="C9" s="22"/>
      <c r="D9" s="22"/>
      <c r="E9" s="164">
        <f>'Pripravljalna in zaključna dela'!F27</f>
        <v>0</v>
      </c>
    </row>
    <row r="10" spans="1:5" ht="18.75" customHeight="1">
      <c r="A10" s="22"/>
      <c r="B10" s="22" t="s">
        <v>72</v>
      </c>
      <c r="C10" s="22"/>
      <c r="D10" s="22"/>
      <c r="E10" s="164">
        <f>'A1. Zemeljska dela'!F49</f>
        <v>0</v>
      </c>
    </row>
    <row r="11" spans="1:5" ht="18.75" customHeight="1">
      <c r="A11" s="22"/>
      <c r="B11" s="22" t="s">
        <v>73</v>
      </c>
      <c r="C11" s="22"/>
      <c r="D11" s="22"/>
      <c r="E11" s="164">
        <f>'A2. Kanalizacija'!F16</f>
        <v>0</v>
      </c>
    </row>
    <row r="12" spans="1:5" ht="18.75" customHeight="1">
      <c r="A12" s="22"/>
      <c r="B12" s="22" t="s">
        <v>91</v>
      </c>
      <c r="C12" s="22"/>
      <c r="D12" s="22"/>
      <c r="E12" s="164">
        <f>'A3. Gradbena dela'!F22</f>
        <v>0</v>
      </c>
    </row>
    <row r="13" spans="1:5" ht="18.75" customHeight="1">
      <c r="A13" s="22"/>
      <c r="B13" s="22" t="s">
        <v>74</v>
      </c>
      <c r="C13" s="22"/>
      <c r="D13" s="22"/>
      <c r="E13" s="164">
        <f>'A4. Pohodne in povozne površine'!F27</f>
        <v>0</v>
      </c>
    </row>
    <row r="14" spans="1:5" ht="18.75" customHeight="1">
      <c r="A14" s="22"/>
      <c r="B14" s="22" t="s">
        <v>75</v>
      </c>
      <c r="C14" s="22"/>
      <c r="D14" s="22"/>
      <c r="E14" s="164">
        <f>'A5. Razna dela in oprema'!F32</f>
        <v>0</v>
      </c>
    </row>
    <row r="15" spans="1:5" ht="46.5" customHeight="1">
      <c r="A15" s="22"/>
      <c r="B15" s="165" t="s">
        <v>149</v>
      </c>
      <c r="C15" s="22"/>
      <c r="D15" s="22"/>
      <c r="E15" s="166">
        <f>SUM(E8:E14)*10%</f>
        <v>0</v>
      </c>
    </row>
    <row r="16" spans="1:5" ht="18.75" customHeight="1">
      <c r="A16" s="22"/>
      <c r="B16" s="22"/>
      <c r="C16" s="22"/>
      <c r="D16" s="22"/>
      <c r="E16" s="163"/>
    </row>
    <row r="17" spans="1:5" ht="18.75" customHeight="1">
      <c r="A17" s="22"/>
      <c r="B17" s="20" t="s">
        <v>104</v>
      </c>
      <c r="C17" s="167"/>
      <c r="D17" s="168"/>
      <c r="E17" s="169">
        <f>ROUND((SUM(E9:E15)),2)</f>
        <v>0</v>
      </c>
    </row>
    <row r="18" spans="1:5" ht="18.75" customHeight="1">
      <c r="A18" s="22"/>
      <c r="B18" s="170" t="s">
        <v>105</v>
      </c>
      <c r="C18" s="171"/>
      <c r="D18" s="172" t="s">
        <v>106</v>
      </c>
      <c r="E18" s="173">
        <f>E17*C18%</f>
        <v>0</v>
      </c>
    </row>
    <row r="19" spans="1:5" ht="33" customHeight="1">
      <c r="A19" s="22"/>
      <c r="B19" s="174" t="s">
        <v>107</v>
      </c>
      <c r="C19" s="175"/>
      <c r="D19" s="172"/>
      <c r="E19" s="173">
        <f>ROUND((E17-E18),2)</f>
        <v>0</v>
      </c>
    </row>
    <row r="20" spans="1:5" ht="18.75" customHeight="1">
      <c r="A20" s="22"/>
      <c r="B20" s="176" t="s">
        <v>108</v>
      </c>
      <c r="C20" s="177"/>
      <c r="D20" s="178"/>
      <c r="E20" s="179">
        <f>E19*0.22</f>
        <v>0</v>
      </c>
    </row>
    <row r="21" spans="1:5" ht="18.75" customHeight="1" thickBot="1">
      <c r="A21" s="22"/>
      <c r="B21" s="180" t="s">
        <v>109</v>
      </c>
      <c r="C21" s="181"/>
      <c r="D21" s="181"/>
      <c r="E21" s="182">
        <f>E19+E20</f>
        <v>0</v>
      </c>
    </row>
    <row r="22" spans="1:5" ht="18.75" customHeight="1"/>
    <row r="23" spans="1:5" ht="18.75" customHeight="1"/>
    <row r="24" spans="1:5" ht="18.75" customHeight="1"/>
    <row r="25" spans="1:5" ht="18.75" customHeight="1"/>
  </sheetData>
  <mergeCells count="1">
    <mergeCell ref="B7:E7"/>
  </mergeCells>
  <phoneticPr fontId="7" type="noConversion"/>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view="pageBreakPreview" zoomScaleNormal="100" zoomScaleSheetLayoutView="100" workbookViewId="0">
      <selection activeCell="B27" sqref="B27"/>
    </sheetView>
  </sheetViews>
  <sheetFormatPr defaultColWidth="9.15234375" defaultRowHeight="12.45"/>
  <cols>
    <col min="1" max="1" width="3" style="6" customWidth="1"/>
    <col min="2" max="2" width="64.84375" style="6" customWidth="1"/>
    <col min="3" max="3" width="19.53515625" style="6" customWidth="1"/>
    <col min="4" max="4" width="0.53515625" style="6" customWidth="1"/>
    <col min="5" max="16384" width="9.15234375" style="6"/>
  </cols>
  <sheetData>
    <row r="1" spans="1:6" ht="7.5" customHeight="1"/>
    <row r="2" spans="1:6" ht="14.15">
      <c r="A2" s="11"/>
      <c r="B2" s="60" t="s">
        <v>110</v>
      </c>
      <c r="C2" s="13"/>
      <c r="D2" s="14"/>
      <c r="E2" s="15"/>
      <c r="F2" s="16"/>
    </row>
    <row r="3" spans="1:6" ht="42" customHeight="1">
      <c r="A3" s="17" t="s">
        <v>17</v>
      </c>
      <c r="B3" s="186" t="s">
        <v>150</v>
      </c>
      <c r="C3" s="186"/>
      <c r="D3" s="14"/>
      <c r="E3" s="15"/>
      <c r="F3" s="16"/>
    </row>
    <row r="4" spans="1:6" ht="14.15">
      <c r="A4" s="17" t="s">
        <v>17</v>
      </c>
      <c r="B4" s="58" t="s">
        <v>52</v>
      </c>
      <c r="C4" s="13"/>
      <c r="D4" s="14"/>
      <c r="E4" s="15"/>
      <c r="F4" s="16"/>
    </row>
    <row r="5" spans="1:6" ht="84" customHeight="1">
      <c r="A5" s="17" t="s">
        <v>17</v>
      </c>
      <c r="B5" s="186" t="s">
        <v>144</v>
      </c>
      <c r="C5" s="186"/>
      <c r="D5" s="14"/>
      <c r="E5" s="15"/>
      <c r="F5" s="16"/>
    </row>
    <row r="6" spans="1:6" ht="14.15">
      <c r="A6" s="11"/>
      <c r="B6" s="59" t="s">
        <v>53</v>
      </c>
      <c r="C6" s="13"/>
      <c r="D6" s="14"/>
      <c r="E6" s="15"/>
      <c r="F6" s="16"/>
    </row>
    <row r="7" spans="1:6" ht="25.5" customHeight="1">
      <c r="A7" s="17" t="s">
        <v>17</v>
      </c>
      <c r="B7" s="186" t="s">
        <v>54</v>
      </c>
      <c r="C7" s="186"/>
      <c r="D7" s="14"/>
      <c r="E7" s="15"/>
      <c r="F7" s="16"/>
    </row>
    <row r="8" spans="1:6" ht="30.75" customHeight="1">
      <c r="A8" s="17"/>
      <c r="B8" s="186" t="s">
        <v>55</v>
      </c>
      <c r="C8" s="186"/>
      <c r="D8" s="14"/>
      <c r="E8" s="15"/>
      <c r="F8" s="16"/>
    </row>
    <row r="9" spans="1:6" ht="74.25" customHeight="1">
      <c r="A9" s="17"/>
      <c r="B9" s="186" t="s">
        <v>56</v>
      </c>
      <c r="C9" s="186"/>
      <c r="D9" s="14"/>
      <c r="E9" s="15"/>
      <c r="F9" s="16"/>
    </row>
    <row r="10" spans="1:6" ht="64.5" customHeight="1">
      <c r="A10" s="17"/>
      <c r="B10" s="186" t="s">
        <v>57</v>
      </c>
      <c r="C10" s="186"/>
      <c r="D10" s="14"/>
      <c r="E10" s="15"/>
      <c r="F10" s="16"/>
    </row>
    <row r="11" spans="1:6" ht="53.25" customHeight="1">
      <c r="A11" s="17"/>
      <c r="B11" s="186" t="s">
        <v>58</v>
      </c>
      <c r="C11" s="186"/>
      <c r="D11" s="14"/>
      <c r="E11" s="15"/>
      <c r="F11" s="16"/>
    </row>
    <row r="12" spans="1:6" ht="39" customHeight="1">
      <c r="A12" s="17" t="s">
        <v>17</v>
      </c>
      <c r="B12" s="186" t="s">
        <v>18</v>
      </c>
      <c r="C12" s="186"/>
      <c r="D12" s="14"/>
      <c r="E12" s="15"/>
      <c r="F12" s="16"/>
    </row>
    <row r="13" spans="1:6" ht="14.15">
      <c r="A13" s="11"/>
      <c r="B13" s="12"/>
      <c r="C13" s="13"/>
      <c r="D13" s="14"/>
      <c r="E13" s="15"/>
      <c r="F13" s="16"/>
    </row>
    <row r="14" spans="1:6" ht="14.15">
      <c r="A14" s="11"/>
      <c r="B14" s="18" t="s">
        <v>19</v>
      </c>
      <c r="C14" s="13"/>
      <c r="D14" s="14"/>
      <c r="E14" s="15"/>
      <c r="F14" s="16"/>
    </row>
    <row r="15" spans="1:6" ht="6" customHeight="1">
      <c r="A15" s="11"/>
      <c r="B15" s="19"/>
      <c r="C15" s="13"/>
      <c r="D15" s="14"/>
      <c r="E15" s="15"/>
      <c r="F15" s="16"/>
    </row>
    <row r="16" spans="1:6">
      <c r="A16" s="61" t="s">
        <v>17</v>
      </c>
      <c r="B16" s="62" t="s">
        <v>20</v>
      </c>
      <c r="C16" s="13"/>
      <c r="D16" s="13"/>
      <c r="E16" s="63"/>
      <c r="F16" s="16"/>
    </row>
    <row r="17" spans="1:6">
      <c r="A17" s="61"/>
      <c r="B17" s="62" t="s">
        <v>21</v>
      </c>
      <c r="C17" s="13"/>
      <c r="D17" s="13"/>
      <c r="E17" s="63"/>
      <c r="F17" s="16"/>
    </row>
    <row r="18" spans="1:6">
      <c r="A18" s="61" t="s">
        <v>17</v>
      </c>
      <c r="B18" s="62" t="s">
        <v>22</v>
      </c>
      <c r="C18" s="13"/>
      <c r="D18" s="13"/>
      <c r="E18" s="63"/>
      <c r="F18" s="16"/>
    </row>
    <row r="19" spans="1:6">
      <c r="A19" s="61"/>
      <c r="B19" s="62" t="s">
        <v>23</v>
      </c>
      <c r="C19" s="13"/>
      <c r="D19" s="13"/>
      <c r="E19" s="63"/>
      <c r="F19" s="16"/>
    </row>
    <row r="20" spans="1:6">
      <c r="A20" s="61" t="s">
        <v>17</v>
      </c>
      <c r="B20" s="62" t="s">
        <v>24</v>
      </c>
      <c r="C20" s="13"/>
      <c r="D20" s="13"/>
      <c r="E20" s="63"/>
      <c r="F20" s="16"/>
    </row>
    <row r="21" spans="1:6">
      <c r="A21" s="61" t="s">
        <v>17</v>
      </c>
      <c r="B21" s="62" t="s">
        <v>25</v>
      </c>
      <c r="C21" s="13"/>
      <c r="D21" s="13"/>
      <c r="E21" s="63"/>
      <c r="F21" s="16"/>
    </row>
    <row r="22" spans="1:6">
      <c r="A22" s="61"/>
      <c r="B22" s="62" t="s">
        <v>26</v>
      </c>
      <c r="C22" s="13"/>
      <c r="D22" s="13"/>
      <c r="E22" s="63"/>
      <c r="F22" s="16"/>
    </row>
    <row r="23" spans="1:6">
      <c r="A23" s="61" t="s">
        <v>17</v>
      </c>
      <c r="B23" s="62" t="s">
        <v>27</v>
      </c>
      <c r="C23" s="13"/>
      <c r="D23" s="13"/>
      <c r="E23" s="63"/>
      <c r="F23" s="16"/>
    </row>
    <row r="24" spans="1:6">
      <c r="A24" s="61"/>
      <c r="B24" s="62" t="s">
        <v>28</v>
      </c>
      <c r="C24" s="13"/>
      <c r="D24" s="13"/>
      <c r="E24" s="63"/>
      <c r="F24" s="16"/>
    </row>
    <row r="25" spans="1:6">
      <c r="A25" s="61" t="s">
        <v>17</v>
      </c>
      <c r="B25" s="62" t="s">
        <v>29</v>
      </c>
      <c r="C25" s="13"/>
      <c r="D25" s="13"/>
      <c r="E25" s="63"/>
      <c r="F25" s="16"/>
    </row>
    <row r="26" spans="1:6">
      <c r="A26" s="61"/>
      <c r="B26" s="62" t="s">
        <v>30</v>
      </c>
      <c r="C26" s="13"/>
      <c r="D26" s="13"/>
      <c r="E26" s="63"/>
      <c r="F26" s="16"/>
    </row>
    <row r="27" spans="1:6">
      <c r="A27" s="61" t="s">
        <v>17</v>
      </c>
      <c r="B27" s="62" t="s">
        <v>31</v>
      </c>
      <c r="C27" s="13"/>
      <c r="D27" s="13"/>
      <c r="E27" s="63"/>
      <c r="F27" s="16"/>
    </row>
    <row r="28" spans="1:6">
      <c r="A28" s="61"/>
      <c r="B28" s="62" t="s">
        <v>32</v>
      </c>
      <c r="C28" s="13"/>
      <c r="D28" s="13"/>
      <c r="E28" s="63"/>
      <c r="F28" s="16"/>
    </row>
    <row r="29" spans="1:6">
      <c r="A29" s="61" t="s">
        <v>17</v>
      </c>
      <c r="B29" s="62" t="s">
        <v>33</v>
      </c>
      <c r="C29" s="13"/>
      <c r="D29" s="13"/>
      <c r="E29" s="63"/>
      <c r="F29" s="16"/>
    </row>
    <row r="30" spans="1:6">
      <c r="A30" s="61"/>
      <c r="B30" s="62" t="s">
        <v>34</v>
      </c>
      <c r="C30" s="13"/>
      <c r="D30" s="13"/>
      <c r="E30" s="63"/>
      <c r="F30" s="16"/>
    </row>
    <row r="31" spans="1:6">
      <c r="A31" s="61" t="s">
        <v>17</v>
      </c>
      <c r="B31" s="62" t="s">
        <v>35</v>
      </c>
      <c r="C31" s="13"/>
      <c r="D31" s="13"/>
      <c r="E31" s="63"/>
      <c r="F31" s="16"/>
    </row>
    <row r="32" spans="1:6">
      <c r="A32" s="61" t="s">
        <v>17</v>
      </c>
      <c r="B32" s="62" t="s">
        <v>36</v>
      </c>
      <c r="C32" s="13"/>
      <c r="D32" s="13"/>
      <c r="E32" s="63"/>
      <c r="F32" s="16"/>
    </row>
    <row r="33" spans="1:6">
      <c r="A33" s="61" t="s">
        <v>17</v>
      </c>
      <c r="B33" s="62" t="s">
        <v>37</v>
      </c>
      <c r="C33" s="13"/>
      <c r="D33" s="13"/>
      <c r="E33" s="63"/>
      <c r="F33" s="16"/>
    </row>
    <row r="35" spans="1:6" ht="335.6">
      <c r="B35" s="184" t="s">
        <v>158</v>
      </c>
    </row>
    <row r="36" spans="1:6">
      <c r="B36" s="6" t="s">
        <v>159</v>
      </c>
    </row>
    <row r="38" spans="1:6" ht="24.9">
      <c r="B38" s="184" t="s">
        <v>160</v>
      </c>
    </row>
    <row r="40" spans="1:6" ht="37.299999999999997">
      <c r="B40" s="184" t="s">
        <v>161</v>
      </c>
    </row>
    <row r="42" spans="1:6" ht="62.15">
      <c r="A42" s="184"/>
      <c r="B42" s="184" t="s">
        <v>162</v>
      </c>
      <c r="C42" s="184"/>
    </row>
    <row r="43" spans="1:6">
      <c r="A43" s="184"/>
      <c r="B43" s="184"/>
      <c r="C43" s="184"/>
    </row>
    <row r="44" spans="1:6" ht="24.9">
      <c r="A44" s="184"/>
      <c r="B44" s="184" t="s">
        <v>163</v>
      </c>
      <c r="C44" s="184"/>
    </row>
    <row r="45" spans="1:6">
      <c r="A45" s="184"/>
      <c r="B45" s="184"/>
      <c r="C45" s="184"/>
    </row>
    <row r="46" spans="1:6" ht="24.9">
      <c r="A46" s="184"/>
      <c r="B46" s="184" t="s">
        <v>164</v>
      </c>
      <c r="C46" s="184"/>
    </row>
    <row r="47" spans="1:6">
      <c r="A47" s="184"/>
      <c r="B47" s="184"/>
      <c r="C47" s="184"/>
    </row>
    <row r="48" spans="1:6" ht="37.299999999999997">
      <c r="A48" s="184"/>
      <c r="B48" s="184" t="s">
        <v>165</v>
      </c>
      <c r="C48" s="184"/>
    </row>
    <row r="49" spans="1:3">
      <c r="A49" s="184"/>
      <c r="B49" s="184"/>
      <c r="C49" s="184"/>
    </row>
    <row r="50" spans="1:3" ht="24.9">
      <c r="A50" s="184"/>
      <c r="B50" s="184" t="s">
        <v>166</v>
      </c>
      <c r="C50" s="184"/>
    </row>
    <row r="51" spans="1:3">
      <c r="A51" s="184"/>
      <c r="B51" s="184"/>
      <c r="C51" s="184"/>
    </row>
    <row r="52" spans="1:3" ht="37.299999999999997">
      <c r="A52" s="184"/>
      <c r="B52" s="184" t="s">
        <v>167</v>
      </c>
      <c r="C52" s="184"/>
    </row>
    <row r="53" spans="1:3">
      <c r="A53" s="184"/>
      <c r="B53" s="184"/>
      <c r="C53" s="184"/>
    </row>
    <row r="54" spans="1:3" ht="62.15">
      <c r="A54" s="184"/>
      <c r="B54" s="184" t="s">
        <v>168</v>
      </c>
      <c r="C54" s="184"/>
    </row>
    <row r="56" spans="1:3" ht="24.9">
      <c r="B56" s="184" t="s">
        <v>169</v>
      </c>
    </row>
    <row r="58" spans="1:3" ht="49.75">
      <c r="B58" s="184" t="s">
        <v>170</v>
      </c>
    </row>
    <row r="59" spans="1:3">
      <c r="B59" s="184"/>
    </row>
    <row r="60" spans="1:3" ht="37.299999999999997">
      <c r="B60" s="184" t="s">
        <v>171</v>
      </c>
    </row>
    <row r="61" spans="1:3">
      <c r="B61" s="184"/>
    </row>
    <row r="62" spans="1:3" ht="24.9">
      <c r="B62" s="184" t="s">
        <v>172</v>
      </c>
    </row>
    <row r="63" spans="1:3">
      <c r="B63" s="184"/>
    </row>
    <row r="64" spans="1:3" ht="37.299999999999997">
      <c r="B64" s="184" t="s">
        <v>173</v>
      </c>
    </row>
    <row r="65" spans="2:2">
      <c r="B65" s="184"/>
    </row>
    <row r="66" spans="2:2" ht="24.9">
      <c r="B66" s="184" t="s">
        <v>174</v>
      </c>
    </row>
    <row r="67" spans="2:2">
      <c r="B67" s="184"/>
    </row>
    <row r="68" spans="2:2" ht="62.15">
      <c r="B68" s="184" t="s">
        <v>175</v>
      </c>
    </row>
    <row r="69" spans="2:2">
      <c r="B69" s="184"/>
    </row>
    <row r="70" spans="2:2">
      <c r="B70" s="184" t="s">
        <v>176</v>
      </c>
    </row>
    <row r="71" spans="2:2">
      <c r="B71" s="184"/>
    </row>
    <row r="72" spans="2:2" ht="62.15">
      <c r="B72" s="184" t="s">
        <v>177</v>
      </c>
    </row>
    <row r="73" spans="2:2">
      <c r="B73" s="184"/>
    </row>
    <row r="74" spans="2:2" ht="62.15">
      <c r="B74" s="184" t="s">
        <v>178</v>
      </c>
    </row>
    <row r="75" spans="2:2">
      <c r="B75" s="184"/>
    </row>
    <row r="76" spans="2:2" ht="24.9">
      <c r="B76" s="184" t="s">
        <v>179</v>
      </c>
    </row>
    <row r="77" spans="2:2">
      <c r="B77" s="184"/>
    </row>
    <row r="78" spans="2:2" ht="37.299999999999997">
      <c r="B78" s="184" t="s">
        <v>180</v>
      </c>
    </row>
  </sheetData>
  <mergeCells count="8">
    <mergeCell ref="B11:C11"/>
    <mergeCell ref="B12:C12"/>
    <mergeCell ref="B3:C3"/>
    <mergeCell ref="B5:C5"/>
    <mergeCell ref="B7:C7"/>
    <mergeCell ref="B8:C8"/>
    <mergeCell ref="B9:C9"/>
    <mergeCell ref="B10:C10"/>
  </mergeCells>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tabSelected="1" view="pageBreakPreview" zoomScaleNormal="100" zoomScaleSheetLayoutView="100" workbookViewId="0">
      <selection activeCell="E13" sqref="E13"/>
    </sheetView>
  </sheetViews>
  <sheetFormatPr defaultColWidth="9.15234375" defaultRowHeight="17.600000000000001"/>
  <cols>
    <col min="1" max="1" width="6.15234375" style="83" customWidth="1"/>
    <col min="2" max="2" width="54.3046875" style="83" customWidth="1"/>
    <col min="3" max="3" width="9.15234375" style="83" bestFit="1" customWidth="1"/>
    <col min="4" max="4" width="5.53515625" style="83" customWidth="1"/>
    <col min="5" max="5" width="11.69140625" style="83" customWidth="1"/>
    <col min="6" max="6" width="16.3046875" style="83" customWidth="1"/>
    <col min="7" max="7" width="9.15234375" style="82"/>
    <col min="8" max="16384" width="9.15234375" style="83"/>
  </cols>
  <sheetData>
    <row r="1" spans="1:6">
      <c r="A1" s="80" t="s">
        <v>13</v>
      </c>
      <c r="B1" s="80" t="s">
        <v>14</v>
      </c>
      <c r="C1" s="80" t="s">
        <v>4</v>
      </c>
      <c r="D1" s="80" t="s">
        <v>0</v>
      </c>
      <c r="E1" s="80" t="s">
        <v>1</v>
      </c>
      <c r="F1" s="81" t="s">
        <v>2</v>
      </c>
    </row>
    <row r="2" spans="1:6">
      <c r="D2" s="84"/>
    </row>
    <row r="3" spans="1:6">
      <c r="A3" s="85"/>
      <c r="B3" s="86" t="s">
        <v>12</v>
      </c>
    </row>
    <row r="4" spans="1:6">
      <c r="A4" s="87"/>
      <c r="B4" s="88"/>
      <c r="C4" s="89"/>
      <c r="D4" s="90"/>
      <c r="E4" s="89"/>
      <c r="F4" s="89"/>
    </row>
    <row r="5" spans="1:6" ht="62.15">
      <c r="A5" s="91" t="s">
        <v>38</v>
      </c>
      <c r="B5" s="92" t="s">
        <v>129</v>
      </c>
      <c r="C5" s="93"/>
      <c r="D5" s="94"/>
      <c r="E5" s="94"/>
      <c r="F5" s="95"/>
    </row>
    <row r="6" spans="1:6">
      <c r="A6" s="96"/>
      <c r="B6" s="73" t="s">
        <v>119</v>
      </c>
      <c r="C6" s="97">
        <v>550</v>
      </c>
      <c r="D6" s="98" t="s">
        <v>8</v>
      </c>
      <c r="E6" s="99"/>
      <c r="F6" s="99">
        <f>C6*E6</f>
        <v>0</v>
      </c>
    </row>
    <row r="7" spans="1:6">
      <c r="A7" s="96"/>
      <c r="B7" s="73" t="s">
        <v>120</v>
      </c>
      <c r="C7" s="97">
        <v>1</v>
      </c>
      <c r="D7" s="98" t="s">
        <v>121</v>
      </c>
      <c r="E7" s="99"/>
      <c r="F7" s="99">
        <f t="shared" ref="F7:F13" si="0">C7*E7</f>
        <v>0</v>
      </c>
    </row>
    <row r="8" spans="1:6">
      <c r="A8" s="96"/>
      <c r="B8" s="73" t="s">
        <v>122</v>
      </c>
      <c r="C8" s="97">
        <v>1</v>
      </c>
      <c r="D8" s="98" t="s">
        <v>121</v>
      </c>
      <c r="E8" s="99"/>
      <c r="F8" s="99">
        <f t="shared" si="0"/>
        <v>0</v>
      </c>
    </row>
    <row r="9" spans="1:6">
      <c r="A9" s="96"/>
      <c r="B9" s="73" t="s">
        <v>123</v>
      </c>
      <c r="C9" s="97">
        <v>1</v>
      </c>
      <c r="D9" s="98" t="s">
        <v>10</v>
      </c>
      <c r="E9" s="99"/>
      <c r="F9" s="99">
        <f t="shared" si="0"/>
        <v>0</v>
      </c>
    </row>
    <row r="10" spans="1:6" ht="24.9">
      <c r="A10" s="96"/>
      <c r="B10" s="73" t="s">
        <v>124</v>
      </c>
      <c r="C10" s="97">
        <v>1</v>
      </c>
      <c r="D10" s="98" t="s">
        <v>10</v>
      </c>
      <c r="E10" s="99"/>
      <c r="F10" s="99">
        <f t="shared" si="0"/>
        <v>0</v>
      </c>
    </row>
    <row r="11" spans="1:6">
      <c r="A11" s="96"/>
      <c r="B11" s="73" t="s">
        <v>125</v>
      </c>
      <c r="C11" s="97">
        <v>1</v>
      </c>
      <c r="D11" s="98" t="s">
        <v>10</v>
      </c>
      <c r="E11" s="99"/>
      <c r="F11" s="99">
        <f t="shared" si="0"/>
        <v>0</v>
      </c>
    </row>
    <row r="12" spans="1:6">
      <c r="A12" s="96"/>
      <c r="B12" s="75" t="s">
        <v>126</v>
      </c>
      <c r="C12" s="100">
        <v>1</v>
      </c>
      <c r="D12" s="101" t="s">
        <v>121</v>
      </c>
      <c r="E12" s="102"/>
      <c r="F12" s="102">
        <f t="shared" si="0"/>
        <v>0</v>
      </c>
    </row>
    <row r="13" spans="1:6" ht="18" thickBot="1">
      <c r="A13" s="96"/>
      <c r="B13" s="74"/>
      <c r="C13" s="76">
        <v>1</v>
      </c>
      <c r="D13" s="77" t="s">
        <v>10</v>
      </c>
      <c r="E13" s="103"/>
      <c r="F13" s="104">
        <f t="shared" si="0"/>
        <v>0</v>
      </c>
    </row>
    <row r="14" spans="1:6">
      <c r="A14" s="105"/>
      <c r="B14" s="106"/>
      <c r="C14" s="106"/>
      <c r="D14" s="106"/>
      <c r="E14" s="106"/>
      <c r="F14" s="106"/>
    </row>
    <row r="15" spans="1:6" ht="37.75" thickBot="1">
      <c r="A15" s="91" t="s">
        <v>39</v>
      </c>
      <c r="B15" s="107" t="s">
        <v>130</v>
      </c>
      <c r="C15" s="108"/>
      <c r="D15" s="109"/>
      <c r="E15" s="109"/>
      <c r="F15" s="110"/>
    </row>
    <row r="16" spans="1:6" ht="21" customHeight="1" thickBot="1">
      <c r="A16" s="111"/>
      <c r="B16" s="112"/>
      <c r="C16" s="97">
        <v>1</v>
      </c>
      <c r="D16" s="113" t="s">
        <v>10</v>
      </c>
      <c r="E16" s="114"/>
      <c r="F16" s="115">
        <f>C16*E16</f>
        <v>0</v>
      </c>
    </row>
    <row r="17" spans="1:6">
      <c r="A17" s="116"/>
      <c r="B17" s="88"/>
      <c r="C17" s="89"/>
      <c r="D17" s="90"/>
      <c r="E17" s="89"/>
      <c r="F17" s="89"/>
    </row>
    <row r="18" spans="1:6" ht="25.3" thickBot="1">
      <c r="A18" s="91" t="s">
        <v>40</v>
      </c>
      <c r="B18" s="92" t="s">
        <v>131</v>
      </c>
      <c r="C18" s="108"/>
      <c r="D18" s="117"/>
      <c r="E18" s="117"/>
      <c r="F18" s="118"/>
    </row>
    <row r="19" spans="1:6" ht="21" customHeight="1" thickBot="1">
      <c r="A19" s="111"/>
      <c r="B19" s="112"/>
      <c r="C19" s="97">
        <v>80</v>
      </c>
      <c r="D19" s="113" t="s">
        <v>118</v>
      </c>
      <c r="E19" s="114"/>
      <c r="F19" s="115">
        <f>C19*E19</f>
        <v>0</v>
      </c>
    </row>
    <row r="20" spans="1:6">
      <c r="A20" s="105"/>
      <c r="B20" s="106"/>
      <c r="C20" s="106"/>
      <c r="D20" s="106"/>
      <c r="E20" s="106"/>
      <c r="F20" s="106"/>
    </row>
    <row r="21" spans="1:6" ht="25.3" thickBot="1">
      <c r="A21" s="91" t="s">
        <v>41</v>
      </c>
      <c r="B21" s="119" t="s">
        <v>132</v>
      </c>
      <c r="C21" s="109"/>
      <c r="D21" s="117"/>
      <c r="E21" s="117"/>
      <c r="F21" s="118"/>
    </row>
    <row r="22" spans="1:6" ht="21" customHeight="1" thickBot="1">
      <c r="A22" s="111"/>
      <c r="B22" s="112"/>
      <c r="C22" s="97">
        <v>6</v>
      </c>
      <c r="D22" s="113" t="s">
        <v>15</v>
      </c>
      <c r="E22" s="120"/>
      <c r="F22" s="115">
        <f>C22*E22</f>
        <v>0</v>
      </c>
    </row>
    <row r="23" spans="1:6">
      <c r="A23" s="105"/>
      <c r="B23" s="106"/>
      <c r="C23" s="106"/>
      <c r="D23" s="106"/>
      <c r="E23" s="106"/>
      <c r="F23" s="106"/>
    </row>
    <row r="24" spans="1:6" ht="50.15" thickBot="1">
      <c r="A24" s="91" t="s">
        <v>42</v>
      </c>
      <c r="B24" s="92" t="s">
        <v>133</v>
      </c>
      <c r="C24" s="108"/>
      <c r="D24" s="117"/>
      <c r="E24" s="117"/>
      <c r="F24" s="118"/>
    </row>
    <row r="25" spans="1:6" ht="21" customHeight="1" thickBot="1">
      <c r="A25" s="111"/>
      <c r="B25" s="112"/>
      <c r="C25" s="97">
        <v>850</v>
      </c>
      <c r="D25" s="113" t="s">
        <v>7</v>
      </c>
      <c r="E25" s="114"/>
      <c r="F25" s="115">
        <f>C25*E25</f>
        <v>0</v>
      </c>
    </row>
    <row r="26" spans="1:6" ht="18" thickBot="1">
      <c r="A26" s="105"/>
      <c r="B26" s="105"/>
      <c r="C26" s="105"/>
      <c r="D26" s="105"/>
      <c r="E26" s="105"/>
      <c r="F26" s="105"/>
    </row>
    <row r="27" spans="1:6" ht="21" customHeight="1" thickBot="1">
      <c r="A27" s="121"/>
      <c r="B27" s="122" t="s">
        <v>12</v>
      </c>
      <c r="C27" s="187" t="s">
        <v>3</v>
      </c>
      <c r="D27" s="188"/>
      <c r="E27" s="123"/>
      <c r="F27" s="124">
        <f>SUM(F13:F26)</f>
        <v>0</v>
      </c>
    </row>
  </sheetData>
  <mergeCells count="1">
    <mergeCell ref="C27:D27"/>
  </mergeCells>
  <conditionalFormatting sqref="F1:F65529">
    <cfRule type="cellIs" dxfId="18" priority="3"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9"/>
  <sheetViews>
    <sheetView view="pageBreakPreview" topLeftCell="A34" zoomScaleNormal="100" zoomScaleSheetLayoutView="100" workbookViewId="0">
      <selection activeCell="B25" sqref="B25"/>
    </sheetView>
  </sheetViews>
  <sheetFormatPr defaultColWidth="9.15234375" defaultRowHeight="14.15"/>
  <cols>
    <col min="1" max="1" width="6.69140625" style="6" customWidth="1"/>
    <col min="2" max="2" width="53.15234375" style="6" customWidth="1"/>
    <col min="3" max="3" width="9.3828125" style="6" customWidth="1"/>
    <col min="4" max="4" width="5.53515625" style="6" customWidth="1"/>
    <col min="5" max="5" width="11.69140625" style="6" customWidth="1"/>
    <col min="6" max="6" width="16.3046875" style="6" customWidth="1"/>
    <col min="7" max="7" width="10.69140625" style="125" customWidth="1"/>
    <col min="8" max="16384" width="9.15234375" style="6"/>
  </cols>
  <sheetData>
    <row r="1" spans="1:7">
      <c r="A1" s="23" t="s">
        <v>13</v>
      </c>
      <c r="B1" s="23" t="s">
        <v>14</v>
      </c>
      <c r="C1" s="23" t="s">
        <v>4</v>
      </c>
      <c r="D1" s="23" t="s">
        <v>0</v>
      </c>
      <c r="E1" s="23" t="s">
        <v>1</v>
      </c>
      <c r="F1" s="24" t="s">
        <v>2</v>
      </c>
    </row>
    <row r="2" spans="1:7">
      <c r="D2" s="20"/>
    </row>
    <row r="3" spans="1:7" ht="15.45">
      <c r="A3" s="25" t="s">
        <v>47</v>
      </c>
      <c r="B3" s="26" t="s">
        <v>5</v>
      </c>
    </row>
    <row r="4" spans="1:7">
      <c r="A4" s="27"/>
      <c r="B4" s="28"/>
      <c r="C4" s="5"/>
      <c r="D4" s="7"/>
      <c r="E4" s="5"/>
      <c r="F4" s="5"/>
    </row>
    <row r="5" spans="1:7" ht="49.5" customHeight="1">
      <c r="A5" s="191" t="s">
        <v>76</v>
      </c>
      <c r="B5" s="191"/>
      <c r="C5" s="191"/>
      <c r="D5" s="191"/>
      <c r="E5" s="191"/>
      <c r="F5" s="191"/>
      <c r="G5" s="126"/>
    </row>
    <row r="6" spans="1:7" s="22" customFormat="1" ht="49.5" customHeight="1">
      <c r="A6" s="191"/>
      <c r="B6" s="191"/>
      <c r="C6" s="191"/>
      <c r="D6" s="191"/>
      <c r="E6" s="191"/>
      <c r="F6" s="191"/>
      <c r="G6" s="127"/>
    </row>
    <row r="7" spans="1:7" s="22" customFormat="1" ht="49.5" customHeight="1">
      <c r="A7" s="191"/>
      <c r="B7" s="191"/>
      <c r="C7" s="191"/>
      <c r="D7" s="191"/>
      <c r="E7" s="191"/>
      <c r="F7" s="191"/>
      <c r="G7" s="127"/>
    </row>
    <row r="8" spans="1:7" s="22" customFormat="1" ht="49.5" customHeight="1">
      <c r="A8" s="191"/>
      <c r="B8" s="191"/>
      <c r="C8" s="191"/>
      <c r="D8" s="191"/>
      <c r="E8" s="191"/>
      <c r="F8" s="191"/>
      <c r="G8" s="127"/>
    </row>
    <row r="9" spans="1:7" s="22" customFormat="1" ht="49.5" customHeight="1">
      <c r="A9" s="191"/>
      <c r="B9" s="191"/>
      <c r="C9" s="191"/>
      <c r="D9" s="191"/>
      <c r="E9" s="191"/>
      <c r="F9" s="191"/>
      <c r="G9" s="127"/>
    </row>
    <row r="10" spans="1:7" s="22" customFormat="1" ht="49.5" customHeight="1">
      <c r="A10" s="191"/>
      <c r="B10" s="191"/>
      <c r="C10" s="191"/>
      <c r="D10" s="191"/>
      <c r="E10" s="191"/>
      <c r="F10" s="191"/>
      <c r="G10" s="127"/>
    </row>
    <row r="11" spans="1:7" s="22" customFormat="1" ht="49.5" customHeight="1">
      <c r="A11" s="191"/>
      <c r="B11" s="191"/>
      <c r="C11" s="191"/>
      <c r="D11" s="191"/>
      <c r="E11" s="191"/>
      <c r="F11" s="191"/>
      <c r="G11" s="127"/>
    </row>
    <row r="12" spans="1:7" s="22" customFormat="1" ht="49.5" customHeight="1">
      <c r="A12" s="191"/>
      <c r="B12" s="191"/>
      <c r="C12" s="191"/>
      <c r="D12" s="191"/>
      <c r="E12" s="191"/>
      <c r="F12" s="191"/>
      <c r="G12" s="127"/>
    </row>
    <row r="13" spans="1:7" s="22" customFormat="1" ht="49.5" customHeight="1">
      <c r="A13" s="191"/>
      <c r="B13" s="191"/>
      <c r="C13" s="191"/>
      <c r="D13" s="191"/>
      <c r="E13" s="191"/>
      <c r="F13" s="191"/>
      <c r="G13" s="127"/>
    </row>
    <row r="14" spans="1:7" s="22" customFormat="1" ht="49.5" customHeight="1">
      <c r="A14" s="191"/>
      <c r="B14" s="191"/>
      <c r="C14" s="191"/>
      <c r="D14" s="191"/>
      <c r="E14" s="191"/>
      <c r="F14" s="191"/>
      <c r="G14" s="127"/>
    </row>
    <row r="15" spans="1:7" s="22" customFormat="1" ht="51" customHeight="1">
      <c r="A15" s="191"/>
      <c r="B15" s="191"/>
      <c r="C15" s="191"/>
      <c r="D15" s="191"/>
      <c r="E15" s="191"/>
      <c r="F15" s="191"/>
      <c r="G15" s="127"/>
    </row>
    <row r="16" spans="1:7" ht="111.9">
      <c r="A16" s="51"/>
      <c r="B16" s="64" t="s">
        <v>67</v>
      </c>
      <c r="C16" s="52"/>
      <c r="D16" s="53"/>
      <c r="E16" s="53"/>
      <c r="F16" s="53"/>
    </row>
    <row r="17" spans="1:7">
      <c r="A17" s="51"/>
      <c r="B17" s="54"/>
    </row>
    <row r="18" spans="1:7">
      <c r="A18" s="41"/>
      <c r="B18" s="42"/>
      <c r="C18" s="43"/>
      <c r="D18" s="43"/>
      <c r="E18" s="43"/>
      <c r="F18" s="44"/>
      <c r="G18" s="6"/>
    </row>
    <row r="19" spans="1:7" ht="186.9" thickBot="1">
      <c r="A19" s="29" t="s">
        <v>38</v>
      </c>
      <c r="B19" s="4" t="s">
        <v>116</v>
      </c>
      <c r="C19" s="38"/>
      <c r="D19" s="30"/>
      <c r="E19" s="30"/>
      <c r="F19" s="9"/>
    </row>
    <row r="20" spans="1:7" ht="21" customHeight="1" thickBot="1">
      <c r="A20" s="31"/>
      <c r="B20" s="32" t="s">
        <v>77</v>
      </c>
      <c r="C20" s="33">
        <v>135</v>
      </c>
      <c r="D20" s="34" t="s">
        <v>6</v>
      </c>
      <c r="E20" s="37"/>
      <c r="F20" s="8">
        <f>C20*E20</f>
        <v>0</v>
      </c>
    </row>
    <row r="21" spans="1:7" ht="21" customHeight="1" thickBot="1">
      <c r="A21" s="31"/>
      <c r="B21" s="32" t="s">
        <v>78</v>
      </c>
      <c r="C21" s="33">
        <v>145</v>
      </c>
      <c r="D21" s="34" t="s">
        <v>6</v>
      </c>
      <c r="E21" s="37"/>
      <c r="F21" s="8">
        <f>C21*E21</f>
        <v>0</v>
      </c>
    </row>
    <row r="22" spans="1:7" ht="14.6" thickBot="1">
      <c r="A22" s="27"/>
      <c r="B22" s="28"/>
      <c r="C22" s="5"/>
      <c r="D22" s="7"/>
      <c r="E22" s="5"/>
      <c r="F22" s="5"/>
    </row>
    <row r="23" spans="1:7" ht="40.5" customHeight="1" thickBot="1">
      <c r="A23" s="29" t="s">
        <v>39</v>
      </c>
      <c r="B23" s="68" t="s">
        <v>79</v>
      </c>
      <c r="C23" s="33">
        <v>670</v>
      </c>
      <c r="D23" s="34" t="s">
        <v>7</v>
      </c>
      <c r="E23" s="37"/>
      <c r="F23" s="8">
        <f>C23*E23</f>
        <v>0</v>
      </c>
    </row>
    <row r="24" spans="1:7" ht="21" customHeight="1">
      <c r="A24" s="31"/>
      <c r="B24" s="32"/>
    </row>
    <row r="25" spans="1:7" ht="199.3" thickBot="1">
      <c r="A25" s="29" t="s">
        <v>40</v>
      </c>
      <c r="B25" s="4" t="s">
        <v>181</v>
      </c>
      <c r="C25" s="38"/>
      <c r="D25" s="30"/>
      <c r="E25" s="30"/>
      <c r="F25" s="9"/>
    </row>
    <row r="26" spans="1:7" ht="21" customHeight="1" thickBot="1">
      <c r="A26" s="31"/>
      <c r="B26" s="32" t="s">
        <v>51</v>
      </c>
      <c r="C26" s="33">
        <v>670</v>
      </c>
      <c r="D26" s="34" t="s">
        <v>7</v>
      </c>
      <c r="E26" s="37"/>
      <c r="F26" s="8">
        <f>C26*E26</f>
        <v>0</v>
      </c>
    </row>
    <row r="27" spans="1:7" ht="21" customHeight="1" thickBot="1">
      <c r="A27" s="31"/>
      <c r="B27" s="32" t="s">
        <v>82</v>
      </c>
      <c r="C27" s="33">
        <v>235</v>
      </c>
      <c r="D27" s="34" t="s">
        <v>6</v>
      </c>
      <c r="E27" s="37"/>
      <c r="F27" s="8">
        <f>C27*E27</f>
        <v>0</v>
      </c>
    </row>
    <row r="28" spans="1:7">
      <c r="A28" s="35"/>
      <c r="B28" s="36"/>
      <c r="C28" s="36"/>
      <c r="D28" s="36"/>
      <c r="E28" s="36"/>
      <c r="F28" s="36"/>
    </row>
    <row r="29" spans="1:7" ht="37.75" thickBot="1">
      <c r="A29" s="29" t="s">
        <v>41</v>
      </c>
      <c r="B29" s="56" t="s">
        <v>63</v>
      </c>
      <c r="C29" s="38"/>
      <c r="D29" s="30"/>
      <c r="E29" s="30"/>
      <c r="F29" s="9"/>
    </row>
    <row r="30" spans="1:7" ht="21" customHeight="1" thickBot="1">
      <c r="A30" s="31"/>
      <c r="B30" s="32"/>
      <c r="C30" s="33">
        <v>1</v>
      </c>
      <c r="D30" s="34" t="s">
        <v>10</v>
      </c>
      <c r="E30" s="37"/>
      <c r="F30" s="8">
        <f>C30*E30</f>
        <v>0</v>
      </c>
    </row>
    <row r="31" spans="1:7">
      <c r="A31" s="27"/>
      <c r="B31" s="28"/>
      <c r="C31" s="5"/>
      <c r="D31" s="7"/>
      <c r="E31" s="5"/>
      <c r="F31" s="5"/>
    </row>
    <row r="32" spans="1:7" ht="236.6" thickBot="1">
      <c r="A32" s="29" t="s">
        <v>42</v>
      </c>
      <c r="B32" s="4" t="s">
        <v>92</v>
      </c>
      <c r="C32" s="38"/>
      <c r="D32" s="30"/>
      <c r="E32" s="30"/>
      <c r="F32" s="9"/>
    </row>
    <row r="33" spans="1:6" ht="21" customHeight="1" thickBot="1">
      <c r="A33" s="31"/>
      <c r="B33" s="32" t="s">
        <v>100</v>
      </c>
      <c r="C33" s="33">
        <v>60</v>
      </c>
      <c r="D33" s="34" t="s">
        <v>6</v>
      </c>
      <c r="E33" s="37"/>
      <c r="F33" s="8">
        <f>C33*E33</f>
        <v>0</v>
      </c>
    </row>
    <row r="34" spans="1:6" ht="21" customHeight="1" thickBot="1">
      <c r="A34" s="31"/>
      <c r="B34" s="32" t="s">
        <v>99</v>
      </c>
      <c r="C34" s="33">
        <v>50</v>
      </c>
      <c r="D34" s="34" t="s">
        <v>6</v>
      </c>
      <c r="E34" s="37"/>
      <c r="F34" s="8">
        <f>C34*E34</f>
        <v>0</v>
      </c>
    </row>
    <row r="35" spans="1:6">
      <c r="A35" s="35"/>
      <c r="B35" s="36"/>
      <c r="C35" s="36"/>
      <c r="D35" s="36"/>
      <c r="E35" s="36"/>
      <c r="F35" s="36"/>
    </row>
    <row r="36" spans="1:6" ht="124.75" thickBot="1">
      <c r="A36" s="29" t="s">
        <v>43</v>
      </c>
      <c r="B36" s="4" t="s">
        <v>134</v>
      </c>
      <c r="C36" s="38"/>
      <c r="D36" s="30"/>
      <c r="E36" s="30"/>
      <c r="F36" s="9"/>
    </row>
    <row r="37" spans="1:6" ht="25.3" thickBot="1">
      <c r="A37" s="31"/>
      <c r="B37" s="66" t="s">
        <v>93</v>
      </c>
      <c r="C37" s="33">
        <v>65</v>
      </c>
      <c r="D37" s="34" t="s">
        <v>6</v>
      </c>
      <c r="E37" s="37"/>
      <c r="F37" s="8">
        <f>C37*E37</f>
        <v>0</v>
      </c>
    </row>
    <row r="38" spans="1:6" ht="21" customHeight="1" thickBot="1">
      <c r="A38" s="31"/>
      <c r="B38" s="32" t="s">
        <v>94</v>
      </c>
      <c r="C38" s="33">
        <v>330</v>
      </c>
      <c r="D38" s="34" t="s">
        <v>7</v>
      </c>
      <c r="E38" s="37"/>
      <c r="F38" s="8">
        <f>C38*E38</f>
        <v>0</v>
      </c>
    </row>
    <row r="39" spans="1:6" ht="21" customHeight="1" thickBot="1">
      <c r="A39" s="31"/>
      <c r="B39" s="32" t="s">
        <v>146</v>
      </c>
      <c r="C39" s="33">
        <v>330</v>
      </c>
      <c r="D39" s="34" t="s">
        <v>7</v>
      </c>
      <c r="E39" s="37"/>
      <c r="F39" s="8">
        <f>C39*E39</f>
        <v>0</v>
      </c>
    </row>
    <row r="40" spans="1:6">
      <c r="A40" s="35"/>
      <c r="B40" s="36"/>
      <c r="C40" s="36"/>
      <c r="D40" s="36"/>
      <c r="E40" s="36"/>
      <c r="F40" s="36"/>
    </row>
    <row r="41" spans="1:6" ht="50.15" thickBot="1">
      <c r="A41" s="29" t="s">
        <v>44</v>
      </c>
      <c r="B41" s="4" t="s">
        <v>66</v>
      </c>
      <c r="C41" s="38"/>
      <c r="D41" s="30"/>
      <c r="E41" s="30"/>
      <c r="F41" s="9"/>
    </row>
    <row r="42" spans="1:6" ht="21" customHeight="1" thickBot="1">
      <c r="A42" s="31"/>
      <c r="B42" s="32" t="s">
        <v>95</v>
      </c>
      <c r="C42" s="33">
        <v>1</v>
      </c>
      <c r="D42" s="34" t="s">
        <v>11</v>
      </c>
      <c r="E42" s="37"/>
      <c r="F42" s="8">
        <f>C42*E42</f>
        <v>0</v>
      </c>
    </row>
    <row r="43" spans="1:6" ht="21" customHeight="1" thickBot="1">
      <c r="A43" s="31"/>
      <c r="B43" s="32" t="s">
        <v>96</v>
      </c>
      <c r="C43" s="33">
        <v>2</v>
      </c>
      <c r="D43" s="34" t="s">
        <v>11</v>
      </c>
      <c r="E43" s="37"/>
      <c r="F43" s="8">
        <f>C43*E43</f>
        <v>0</v>
      </c>
    </row>
    <row r="44" spans="1:6" ht="21" customHeight="1" thickBot="1">
      <c r="A44" s="31"/>
      <c r="B44" s="32" t="s">
        <v>97</v>
      </c>
      <c r="C44" s="33">
        <v>6</v>
      </c>
      <c r="D44" s="34" t="s">
        <v>11</v>
      </c>
      <c r="E44" s="37"/>
      <c r="F44" s="8">
        <f>C44*E44</f>
        <v>0</v>
      </c>
    </row>
    <row r="45" spans="1:6">
      <c r="A45" s="35"/>
      <c r="B45" s="36"/>
      <c r="C45" s="36"/>
      <c r="D45" s="36"/>
      <c r="E45" s="36"/>
      <c r="F45" s="36"/>
    </row>
    <row r="46" spans="1:6" ht="50.15" thickBot="1">
      <c r="A46" s="29" t="s">
        <v>45</v>
      </c>
      <c r="B46" s="4" t="s">
        <v>80</v>
      </c>
      <c r="C46" s="38"/>
      <c r="D46" s="30"/>
      <c r="E46" s="30"/>
      <c r="F46" s="9"/>
    </row>
    <row r="47" spans="1:6" ht="21" customHeight="1" thickBot="1">
      <c r="A47" s="31"/>
      <c r="B47" s="32"/>
      <c r="C47" s="33">
        <v>17</v>
      </c>
      <c r="D47" s="34" t="s">
        <v>11</v>
      </c>
      <c r="E47" s="37"/>
      <c r="F47" s="8">
        <f>C47*E47</f>
        <v>0</v>
      </c>
    </row>
    <row r="48" spans="1:6" ht="14.6" thickBot="1">
      <c r="A48" s="35"/>
    </row>
    <row r="49" spans="1:6" ht="21" customHeight="1" thickBot="1">
      <c r="A49" s="45" t="s">
        <v>47</v>
      </c>
      <c r="B49" s="46" t="s">
        <v>48</v>
      </c>
      <c r="C49" s="189" t="s">
        <v>3</v>
      </c>
      <c r="D49" s="190"/>
      <c r="E49" s="47"/>
      <c r="F49" s="48">
        <f>SUM(F16:F48)</f>
        <v>0</v>
      </c>
    </row>
  </sheetData>
  <mergeCells count="2">
    <mergeCell ref="C49:D49"/>
    <mergeCell ref="A5:F15"/>
  </mergeCells>
  <phoneticPr fontId="7" type="noConversion"/>
  <conditionalFormatting sqref="E18:F18 F19:F23 F25:F65500 E49:F49">
    <cfRule type="cellIs" dxfId="17" priority="65" stopIfTrue="1" operator="equal">
      <formula>0</formula>
    </cfRule>
  </conditionalFormatting>
  <conditionalFormatting sqref="F1:F17">
    <cfRule type="cellIs" dxfId="16" priority="12"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1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view="pageBreakPreview" topLeftCell="A7" zoomScaleNormal="100" zoomScaleSheetLayoutView="100" workbookViewId="0">
      <selection activeCell="B9" sqref="B9"/>
    </sheetView>
  </sheetViews>
  <sheetFormatPr defaultColWidth="9.15234375" defaultRowHeight="12.45"/>
  <cols>
    <col min="1" max="1" width="7" style="21" customWidth="1"/>
    <col min="2" max="2" width="57.69140625" style="49" customWidth="1"/>
    <col min="3" max="3" width="7.84375" style="5" bestFit="1" customWidth="1"/>
    <col min="4" max="4" width="5.53515625" style="7" customWidth="1"/>
    <col min="5" max="5" width="11.53515625" style="5" customWidth="1"/>
    <col min="6" max="6" width="13.3046875" style="5" customWidth="1"/>
    <col min="7" max="7" width="11.15234375" style="126" customWidth="1"/>
    <col min="8" max="16384" width="9.15234375" style="6"/>
  </cols>
  <sheetData>
    <row r="1" spans="1:7" ht="13.5" customHeight="1">
      <c r="A1" s="23" t="s">
        <v>13</v>
      </c>
      <c r="B1" s="23" t="s">
        <v>14</v>
      </c>
      <c r="C1" s="23" t="s">
        <v>4</v>
      </c>
      <c r="D1" s="23" t="s">
        <v>0</v>
      </c>
      <c r="E1" s="23" t="s">
        <v>1</v>
      </c>
      <c r="F1" s="24" t="s">
        <v>2</v>
      </c>
    </row>
    <row r="2" spans="1:7" ht="13.5" customHeight="1">
      <c r="A2" s="35"/>
      <c r="B2" s="42"/>
      <c r="C2" s="43"/>
      <c r="D2" s="43"/>
      <c r="E2" s="43"/>
      <c r="F2" s="43"/>
    </row>
    <row r="3" spans="1:7" ht="13.5" customHeight="1">
      <c r="B3" s="50"/>
    </row>
    <row r="4" spans="1:7" ht="18.75" customHeight="1">
      <c r="A4" s="25" t="s">
        <v>49</v>
      </c>
      <c r="B4" s="26" t="s">
        <v>16</v>
      </c>
      <c r="C4" s="6"/>
      <c r="D4" s="6"/>
      <c r="E4" s="6"/>
      <c r="F4" s="6"/>
    </row>
    <row r="5" spans="1:7" ht="13.5" customHeight="1">
      <c r="B5" s="50"/>
    </row>
    <row r="6" spans="1:7" ht="14.15">
      <c r="A6" s="35"/>
      <c r="B6" s="36"/>
      <c r="C6" s="36"/>
      <c r="D6" s="36"/>
      <c r="E6" s="36"/>
      <c r="F6" s="36"/>
    </row>
    <row r="7" spans="1:7" ht="90.75" customHeight="1">
      <c r="A7" s="35"/>
      <c r="B7" s="57" t="s">
        <v>68</v>
      </c>
      <c r="C7" s="36"/>
      <c r="D7" s="36"/>
      <c r="E7" s="36"/>
      <c r="F7" s="36"/>
    </row>
    <row r="8" spans="1:7" ht="25.5" customHeight="1">
      <c r="A8" s="35"/>
      <c r="B8" s="36"/>
      <c r="C8" s="36"/>
      <c r="D8" s="36"/>
      <c r="E8" s="36"/>
      <c r="F8" s="36"/>
    </row>
    <row r="9" spans="1:7" ht="261.45" thickBot="1">
      <c r="A9" s="29" t="s">
        <v>38</v>
      </c>
      <c r="B9" s="65" t="s">
        <v>182</v>
      </c>
      <c r="C9" s="38"/>
      <c r="D9" s="30"/>
      <c r="E9" s="30"/>
      <c r="F9" s="9"/>
      <c r="G9" s="128"/>
    </row>
    <row r="10" spans="1:7" ht="21" customHeight="1" thickBot="1">
      <c r="A10" s="31"/>
      <c r="B10" s="32"/>
      <c r="C10" s="33">
        <v>100</v>
      </c>
      <c r="D10" s="34" t="s">
        <v>8</v>
      </c>
      <c r="E10" s="37"/>
      <c r="F10" s="8">
        <f t="shared" ref="F10" si="0">C10*E10</f>
        <v>0</v>
      </c>
      <c r="G10" s="127"/>
    </row>
    <row r="11" spans="1:7" ht="13.5" customHeight="1">
      <c r="B11" s="50"/>
      <c r="G11" s="127"/>
    </row>
    <row r="12" spans="1:7" ht="186.9" thickBot="1">
      <c r="A12" s="3" t="s">
        <v>39</v>
      </c>
      <c r="B12" s="69" t="s">
        <v>135</v>
      </c>
      <c r="C12" s="129"/>
      <c r="D12" s="130"/>
      <c r="E12" s="130"/>
      <c r="F12" s="131"/>
      <c r="G12" s="128"/>
    </row>
    <row r="13" spans="1:7" ht="20.25" customHeight="1" thickBot="1">
      <c r="A13" s="2"/>
      <c r="B13" s="67" t="s">
        <v>101</v>
      </c>
      <c r="C13" s="132">
        <v>1</v>
      </c>
      <c r="D13" s="133" t="s">
        <v>10</v>
      </c>
      <c r="E13" s="134"/>
      <c r="F13" s="8">
        <f>C13*E13</f>
        <v>0</v>
      </c>
      <c r="G13" s="127"/>
    </row>
    <row r="14" spans="1:7" ht="20.25" customHeight="1">
      <c r="A14" s="1"/>
      <c r="B14" s="135"/>
      <c r="C14" s="135"/>
      <c r="D14" s="135"/>
      <c r="E14" s="135"/>
      <c r="F14" s="135"/>
      <c r="G14" s="127"/>
    </row>
    <row r="15" spans="1:7" ht="13.5" customHeight="1" thickBot="1">
      <c r="B15" s="50"/>
    </row>
    <row r="16" spans="1:7" ht="21" customHeight="1" thickBot="1">
      <c r="A16" s="45" t="s">
        <v>49</v>
      </c>
      <c r="B16" s="26" t="s">
        <v>16</v>
      </c>
      <c r="C16" s="192" t="s">
        <v>3</v>
      </c>
      <c r="D16" s="190"/>
      <c r="E16" s="47"/>
      <c r="F16" s="48">
        <f>SUM(F5:F15)</f>
        <v>0</v>
      </c>
    </row>
    <row r="17" spans="1:6" ht="13.5" customHeight="1">
      <c r="B17" s="50"/>
    </row>
    <row r="18" spans="1:6" ht="13.5" customHeight="1">
      <c r="B18" s="50"/>
    </row>
    <row r="19" spans="1:6" ht="13.5" customHeight="1">
      <c r="A19" s="6"/>
      <c r="B19" s="50"/>
      <c r="C19" s="6"/>
      <c r="D19" s="6"/>
      <c r="E19" s="6"/>
      <c r="F19" s="6"/>
    </row>
  </sheetData>
  <mergeCells count="1">
    <mergeCell ref="C16:D16"/>
  </mergeCells>
  <conditionalFormatting sqref="F1:F65391">
    <cfRule type="cellIs" dxfId="15" priority="1"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view="pageBreakPreview" topLeftCell="A10" zoomScaleNormal="100" zoomScaleSheetLayoutView="100" workbookViewId="0"/>
  </sheetViews>
  <sheetFormatPr defaultColWidth="9.15234375" defaultRowHeight="14.15"/>
  <cols>
    <col min="1" max="1" width="7" style="87" customWidth="1"/>
    <col min="2" max="2" width="53.3046875" style="144" customWidth="1"/>
    <col min="3" max="3" width="9.3828125" style="89" customWidth="1"/>
    <col min="4" max="4" width="5.53515625" style="90" customWidth="1"/>
    <col min="5" max="5" width="11.3828125" style="89" customWidth="1"/>
    <col min="6" max="6" width="16.3046875" style="89" customWidth="1"/>
    <col min="7" max="7" width="9.15234375" style="136"/>
    <col min="8" max="16384" width="9.15234375" style="83"/>
  </cols>
  <sheetData>
    <row r="1" spans="1:6" ht="13.5" customHeight="1">
      <c r="A1" s="80" t="s">
        <v>13</v>
      </c>
      <c r="B1" s="80" t="s">
        <v>14</v>
      </c>
      <c r="C1" s="80" t="s">
        <v>4</v>
      </c>
      <c r="D1" s="80" t="s">
        <v>0</v>
      </c>
      <c r="E1" s="80" t="s">
        <v>1</v>
      </c>
      <c r="F1" s="81" t="s">
        <v>2</v>
      </c>
    </row>
    <row r="2" spans="1:6" ht="9" customHeight="1">
      <c r="B2" s="137"/>
    </row>
    <row r="3" spans="1:6" ht="18" customHeight="1">
      <c r="A3" s="85" t="s">
        <v>50</v>
      </c>
      <c r="B3" s="86" t="s">
        <v>62</v>
      </c>
      <c r="C3" s="83"/>
      <c r="D3" s="83"/>
      <c r="E3" s="83"/>
      <c r="F3" s="83"/>
    </row>
    <row r="4" spans="1:6" ht="13.5" customHeight="1">
      <c r="A4" s="138"/>
      <c r="B4" s="139"/>
      <c r="C4" s="83"/>
      <c r="D4" s="83"/>
      <c r="E4" s="83"/>
      <c r="F4" s="83"/>
    </row>
    <row r="5" spans="1:6" ht="62.6" thickBot="1">
      <c r="A5" s="91" t="s">
        <v>38</v>
      </c>
      <c r="B5" s="140" t="s">
        <v>136</v>
      </c>
      <c r="C5" s="108"/>
      <c r="D5" s="117"/>
      <c r="E5" s="117"/>
      <c r="F5" s="118"/>
    </row>
    <row r="6" spans="1:6" ht="21" customHeight="1" thickBot="1">
      <c r="A6" s="111"/>
      <c r="B6" s="112" t="s">
        <v>81</v>
      </c>
      <c r="C6" s="97">
        <v>1.92</v>
      </c>
      <c r="D6" s="113" t="s">
        <v>6</v>
      </c>
      <c r="E6" s="114"/>
      <c r="F6" s="115">
        <f t="shared" ref="F6" si="0">C6*E6</f>
        <v>0</v>
      </c>
    </row>
    <row r="7" spans="1:6" ht="21" customHeight="1">
      <c r="A7" s="138"/>
      <c r="B7" s="88"/>
      <c r="C7" s="99"/>
      <c r="D7" s="141"/>
      <c r="E7" s="105"/>
      <c r="F7" s="99"/>
    </row>
    <row r="8" spans="1:6" ht="37.75" thickBot="1">
      <c r="A8" s="91" t="s">
        <v>39</v>
      </c>
      <c r="B8" s="140" t="s">
        <v>127</v>
      </c>
      <c r="C8" s="108"/>
      <c r="D8" s="117"/>
      <c r="E8" s="117"/>
      <c r="F8" s="118"/>
    </row>
    <row r="9" spans="1:6" ht="21" customHeight="1" thickBot="1">
      <c r="A9" s="111"/>
      <c r="B9" s="112" t="s">
        <v>128</v>
      </c>
      <c r="C9" s="97">
        <v>4.5</v>
      </c>
      <c r="D9" s="113" t="s">
        <v>6</v>
      </c>
      <c r="E9" s="114"/>
      <c r="F9" s="115">
        <f t="shared" ref="F9" si="1">C9*E9</f>
        <v>0</v>
      </c>
    </row>
    <row r="10" spans="1:6" ht="21" customHeight="1" thickBot="1">
      <c r="A10" s="111"/>
      <c r="B10" s="112" t="s">
        <v>65</v>
      </c>
      <c r="C10" s="97">
        <f>4.5*80</f>
        <v>360</v>
      </c>
      <c r="D10" s="113" t="s">
        <v>9</v>
      </c>
      <c r="E10" s="114"/>
      <c r="F10" s="115">
        <f>C10*E10</f>
        <v>0</v>
      </c>
    </row>
    <row r="11" spans="1:6" ht="13.5" customHeight="1">
      <c r="A11" s="105"/>
      <c r="B11" s="105"/>
      <c r="C11" s="105"/>
      <c r="D11" s="105"/>
      <c r="E11" s="105"/>
      <c r="F11" s="105"/>
    </row>
    <row r="12" spans="1:6" ht="261.45" thickBot="1">
      <c r="A12" s="91" t="s">
        <v>40</v>
      </c>
      <c r="B12" s="140" t="s">
        <v>137</v>
      </c>
      <c r="C12" s="108"/>
      <c r="D12" s="117"/>
      <c r="E12" s="117"/>
      <c r="F12" s="118"/>
    </row>
    <row r="13" spans="1:6" ht="21" customHeight="1" thickBot="1">
      <c r="A13" s="111"/>
      <c r="B13" s="112" t="s">
        <v>59</v>
      </c>
      <c r="C13" s="97">
        <v>40</v>
      </c>
      <c r="D13" s="113" t="s">
        <v>7</v>
      </c>
      <c r="E13" s="114"/>
      <c r="F13" s="115">
        <f>C13*E13</f>
        <v>0</v>
      </c>
    </row>
    <row r="14" spans="1:6" ht="21" customHeight="1" thickBot="1">
      <c r="A14" s="111"/>
      <c r="B14" s="112" t="s">
        <v>65</v>
      </c>
      <c r="C14" s="97">
        <f>14*80</f>
        <v>1120</v>
      </c>
      <c r="D14" s="113" t="s">
        <v>9</v>
      </c>
      <c r="E14" s="114"/>
      <c r="F14" s="115">
        <f>C14*E14</f>
        <v>0</v>
      </c>
    </row>
    <row r="15" spans="1:6" ht="21" customHeight="1" thickBot="1">
      <c r="A15" s="111"/>
      <c r="B15" s="112" t="s">
        <v>60</v>
      </c>
      <c r="C15" s="97">
        <v>14</v>
      </c>
      <c r="D15" s="113" t="s">
        <v>6</v>
      </c>
      <c r="E15" s="114"/>
      <c r="F15" s="115">
        <f>C15*E15</f>
        <v>0</v>
      </c>
    </row>
    <row r="16" spans="1:6" ht="21" customHeight="1">
      <c r="A16" s="105"/>
      <c r="B16" s="105"/>
      <c r="C16" s="105"/>
      <c r="D16" s="105"/>
      <c r="E16" s="105"/>
      <c r="F16" s="105"/>
    </row>
    <row r="17" spans="1:7" ht="87.45" thickBot="1">
      <c r="A17" s="91" t="s">
        <v>41</v>
      </c>
      <c r="B17" s="140" t="s">
        <v>138</v>
      </c>
      <c r="C17" s="108"/>
      <c r="D17" s="117"/>
      <c r="E17" s="117"/>
      <c r="F17" s="118"/>
    </row>
    <row r="18" spans="1:7" ht="21" customHeight="1" thickBot="1">
      <c r="A18" s="111"/>
      <c r="B18" s="112" t="s">
        <v>59</v>
      </c>
      <c r="C18" s="97">
        <v>14.4</v>
      </c>
      <c r="D18" s="113" t="s">
        <v>8</v>
      </c>
      <c r="E18" s="114"/>
      <c r="F18" s="115">
        <f>C18*E18</f>
        <v>0</v>
      </c>
    </row>
    <row r="19" spans="1:7" ht="21" customHeight="1" thickBot="1">
      <c r="A19" s="111"/>
      <c r="B19" s="112" t="s">
        <v>60</v>
      </c>
      <c r="C19" s="97">
        <v>1.9</v>
      </c>
      <c r="D19" s="113" t="s">
        <v>6</v>
      </c>
      <c r="E19" s="114"/>
      <c r="F19" s="115">
        <f>C19*E19</f>
        <v>0</v>
      </c>
    </row>
    <row r="20" spans="1:7" ht="13.5" customHeight="1">
      <c r="A20" s="105"/>
      <c r="B20" s="105"/>
      <c r="C20" s="105"/>
      <c r="D20" s="105"/>
      <c r="E20" s="105"/>
      <c r="F20" s="105"/>
    </row>
    <row r="21" spans="1:7" ht="13.5" customHeight="1" thickBot="1">
      <c r="A21" s="105"/>
      <c r="B21" s="105"/>
      <c r="C21" s="105"/>
      <c r="D21" s="105"/>
      <c r="E21" s="105"/>
      <c r="F21" s="142"/>
    </row>
    <row r="22" spans="1:7" s="143" customFormat="1" ht="21" customHeight="1" thickBot="1">
      <c r="A22" s="121" t="s">
        <v>50</v>
      </c>
      <c r="B22" s="86" t="s">
        <v>62</v>
      </c>
      <c r="C22" s="193" t="s">
        <v>3</v>
      </c>
      <c r="D22" s="188"/>
      <c r="E22" s="123"/>
      <c r="F22" s="124">
        <f>SUM(F4:F21)</f>
        <v>0</v>
      </c>
      <c r="G22" s="136"/>
    </row>
    <row r="23" spans="1:7">
      <c r="A23" s="105"/>
      <c r="B23" s="106"/>
      <c r="C23" s="106"/>
      <c r="D23" s="106"/>
      <c r="E23" s="106"/>
      <c r="F23" s="106"/>
    </row>
    <row r="24" spans="1:7" s="143" customFormat="1" ht="13.5" customHeight="1">
      <c r="A24" s="116"/>
      <c r="B24" s="88"/>
      <c r="C24" s="89"/>
      <c r="D24" s="90"/>
      <c r="E24" s="89"/>
      <c r="F24" s="89"/>
      <c r="G24" s="136"/>
    </row>
  </sheetData>
  <mergeCells count="1">
    <mergeCell ref="C22:D22"/>
  </mergeCells>
  <conditionalFormatting sqref="F1:F22">
    <cfRule type="cellIs" dxfId="14" priority="1" stopIfTrue="1" operator="equal">
      <formula>0</formula>
    </cfRule>
  </conditionalFormatting>
  <conditionalFormatting sqref="F21:F22">
    <cfRule type="cellIs" dxfId="13" priority="74" stopIfTrue="1" operator="equal">
      <formula>0</formula>
    </cfRule>
  </conditionalFormatting>
  <conditionalFormatting sqref="F21:F65491">
    <cfRule type="cellIs" dxfId="12" priority="84"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9"/>
  <sheetViews>
    <sheetView view="pageBreakPreview" topLeftCell="A19" zoomScaleNormal="100" zoomScaleSheetLayoutView="100" workbookViewId="0">
      <selection activeCell="B7" sqref="B7"/>
    </sheetView>
  </sheetViews>
  <sheetFormatPr defaultColWidth="9.15234375" defaultRowHeight="14.15"/>
  <cols>
    <col min="1" max="1" width="7" style="21" customWidth="1"/>
    <col min="2" max="2" width="53.3046875" style="49" customWidth="1"/>
    <col min="3" max="3" width="9.3828125" style="5" customWidth="1"/>
    <col min="4" max="4" width="5.53515625" style="7" customWidth="1"/>
    <col min="5" max="5" width="11.15234375" style="5" customWidth="1"/>
    <col min="6" max="6" width="16.3046875" style="5" customWidth="1"/>
    <col min="7" max="7" width="9.15234375" style="70"/>
    <col min="8" max="11" width="9.15234375" style="71"/>
    <col min="12" max="16384" width="9.15234375" style="6"/>
  </cols>
  <sheetData>
    <row r="1" spans="1:6" ht="13.5" customHeight="1">
      <c r="A1" s="23" t="s">
        <v>13</v>
      </c>
      <c r="B1" s="23" t="s">
        <v>14</v>
      </c>
      <c r="C1" s="23" t="s">
        <v>4</v>
      </c>
      <c r="D1" s="23" t="s">
        <v>0</v>
      </c>
      <c r="E1" s="23" t="s">
        <v>1</v>
      </c>
      <c r="F1" s="24" t="s">
        <v>2</v>
      </c>
    </row>
    <row r="2" spans="1:6" ht="9" customHeight="1">
      <c r="B2" s="50"/>
    </row>
    <row r="3" spans="1:6" ht="18" customHeight="1">
      <c r="A3" s="25" t="s">
        <v>70</v>
      </c>
      <c r="B3" s="26" t="s">
        <v>64</v>
      </c>
      <c r="C3" s="6"/>
      <c r="D3" s="6"/>
      <c r="E3" s="6"/>
      <c r="F3" s="6"/>
    </row>
    <row r="4" spans="1:6" ht="13.5" customHeight="1">
      <c r="A4" s="51"/>
      <c r="B4" s="55"/>
      <c r="C4" s="6"/>
      <c r="D4" s="6"/>
      <c r="E4" s="6"/>
      <c r="F4" s="6"/>
    </row>
    <row r="5" spans="1:6">
      <c r="A5" s="6"/>
      <c r="B5" s="6"/>
      <c r="C5" s="6"/>
      <c r="D5" s="6"/>
      <c r="E5" s="6"/>
      <c r="F5" s="6"/>
    </row>
    <row r="6" spans="1:6" ht="164.25" customHeight="1">
      <c r="A6" s="194" t="s">
        <v>84</v>
      </c>
      <c r="B6" s="194"/>
      <c r="C6" s="194"/>
      <c r="D6" s="194"/>
      <c r="E6" s="194"/>
      <c r="F6" s="194"/>
    </row>
    <row r="7" spans="1:6" ht="224.15" thickBot="1">
      <c r="A7" s="29" t="s">
        <v>38</v>
      </c>
      <c r="B7" s="183" t="s">
        <v>151</v>
      </c>
      <c r="C7" s="38"/>
      <c r="D7" s="30"/>
      <c r="E7" s="39"/>
      <c r="F7" s="9"/>
    </row>
    <row r="8" spans="1:6" ht="17.25" customHeight="1" thickBot="1">
      <c r="A8" s="145"/>
      <c r="B8" s="32" t="s">
        <v>83</v>
      </c>
      <c r="C8" s="33">
        <v>183</v>
      </c>
      <c r="D8" s="34" t="s">
        <v>7</v>
      </c>
      <c r="E8" s="40"/>
      <c r="F8" s="8">
        <f>C8*E8</f>
        <v>0</v>
      </c>
    </row>
    <row r="9" spans="1:6" ht="17.25" customHeight="1" thickBot="1">
      <c r="A9" s="145"/>
      <c r="B9" s="32" t="s">
        <v>102</v>
      </c>
      <c r="C9" s="33">
        <v>156</v>
      </c>
      <c r="D9" s="34" t="s">
        <v>8</v>
      </c>
      <c r="E9" s="40"/>
      <c r="F9" s="8">
        <f>C9*E9</f>
        <v>0</v>
      </c>
    </row>
    <row r="10" spans="1:6" ht="17.25" customHeight="1">
      <c r="A10" s="27"/>
      <c r="B10" s="28"/>
      <c r="C10" s="78"/>
      <c r="D10" s="79"/>
      <c r="E10" s="79"/>
      <c r="F10" s="78"/>
    </row>
    <row r="11" spans="1:6">
      <c r="A11" s="41"/>
      <c r="B11" s="42"/>
      <c r="C11" s="43"/>
      <c r="D11" s="43"/>
      <c r="E11" s="43"/>
      <c r="F11" s="44"/>
    </row>
    <row r="12" spans="1:6" ht="164.25" customHeight="1">
      <c r="A12" s="194" t="s">
        <v>152</v>
      </c>
      <c r="B12" s="194"/>
      <c r="C12" s="194"/>
      <c r="D12" s="194"/>
      <c r="E12" s="194"/>
      <c r="F12" s="194"/>
    </row>
    <row r="13" spans="1:6" ht="186.9" thickBot="1">
      <c r="A13" s="29" t="s">
        <v>38</v>
      </c>
      <c r="B13" s="183" t="s">
        <v>153</v>
      </c>
      <c r="C13" s="38"/>
      <c r="D13" s="30"/>
      <c r="E13" s="39"/>
      <c r="F13" s="9"/>
    </row>
    <row r="14" spans="1:6" ht="14.6" thickBot="1">
      <c r="A14" s="145"/>
      <c r="B14" s="32" t="s">
        <v>115</v>
      </c>
      <c r="C14" s="33">
        <v>183</v>
      </c>
      <c r="D14" s="34" t="s">
        <v>7</v>
      </c>
      <c r="E14" s="40"/>
      <c r="F14" s="8">
        <f>C14*E14</f>
        <v>0</v>
      </c>
    </row>
    <row r="15" spans="1:6" ht="14.6" thickBot="1">
      <c r="A15" s="145"/>
      <c r="B15" s="32" t="s">
        <v>102</v>
      </c>
      <c r="C15" s="33">
        <v>156</v>
      </c>
      <c r="D15" s="34" t="s">
        <v>8</v>
      </c>
      <c r="E15" s="40"/>
      <c r="F15" s="8">
        <f>C15*E15</f>
        <v>0</v>
      </c>
    </row>
    <row r="16" spans="1:6">
      <c r="A16" s="43"/>
      <c r="B16" s="43"/>
      <c r="C16" s="43"/>
      <c r="D16" s="43"/>
      <c r="E16" s="43"/>
      <c r="F16" s="44"/>
    </row>
    <row r="17" spans="1:11" ht="186.9" thickBot="1">
      <c r="A17" s="29" t="s">
        <v>39</v>
      </c>
      <c r="B17" s="183" t="s">
        <v>154</v>
      </c>
      <c r="C17" s="38"/>
      <c r="D17" s="30"/>
      <c r="E17" s="39"/>
      <c r="F17" s="9"/>
    </row>
    <row r="18" spans="1:11" ht="17.25" customHeight="1" thickBot="1">
      <c r="A18" s="145"/>
      <c r="B18" s="32" t="s">
        <v>111</v>
      </c>
      <c r="C18" s="33">
        <v>25.5</v>
      </c>
      <c r="D18" s="34" t="s">
        <v>7</v>
      </c>
      <c r="E18" s="40"/>
      <c r="F18" s="8">
        <f>C18*E18</f>
        <v>0</v>
      </c>
    </row>
    <row r="19" spans="1:11" ht="17.25" customHeight="1" thickBot="1">
      <c r="A19" s="145"/>
      <c r="B19" s="32" t="s">
        <v>112</v>
      </c>
      <c r="C19" s="33">
        <v>125</v>
      </c>
      <c r="D19" s="34" t="s">
        <v>7</v>
      </c>
      <c r="E19" s="40"/>
      <c r="F19" s="8">
        <f>C19*E19</f>
        <v>0</v>
      </c>
    </row>
    <row r="20" spans="1:11" ht="17.25" customHeight="1" thickBot="1">
      <c r="A20" s="145"/>
      <c r="B20" s="32" t="s">
        <v>113</v>
      </c>
      <c r="C20" s="33">
        <v>60</v>
      </c>
      <c r="D20" s="34" t="s">
        <v>7</v>
      </c>
      <c r="E20" s="40"/>
      <c r="F20" s="8">
        <f>C20*E20</f>
        <v>0</v>
      </c>
    </row>
    <row r="21" spans="1:11" ht="17.25" customHeight="1" thickBot="1">
      <c r="A21" s="145"/>
      <c r="B21" s="32" t="s">
        <v>85</v>
      </c>
      <c r="C21" s="33">
        <v>120</v>
      </c>
      <c r="D21" s="34" t="s">
        <v>8</v>
      </c>
      <c r="E21" s="40"/>
      <c r="F21" s="8">
        <f>C21*E21</f>
        <v>0</v>
      </c>
    </row>
    <row r="22" spans="1:11">
      <c r="A22" s="41"/>
      <c r="B22" s="42"/>
      <c r="C22" s="43"/>
      <c r="D22" s="43"/>
      <c r="E22" s="43"/>
      <c r="F22" s="44"/>
    </row>
    <row r="23" spans="1:11" ht="112.3" thickBot="1">
      <c r="A23" s="29" t="s">
        <v>40</v>
      </c>
      <c r="B23" s="68" t="s">
        <v>86</v>
      </c>
      <c r="C23" s="38"/>
      <c r="D23" s="30"/>
      <c r="E23" s="30"/>
      <c r="F23" s="9"/>
    </row>
    <row r="24" spans="1:11" ht="21" customHeight="1" thickBot="1">
      <c r="A24" s="31"/>
      <c r="B24" s="32"/>
      <c r="C24" s="33">
        <v>19</v>
      </c>
      <c r="D24" s="34" t="s">
        <v>7</v>
      </c>
      <c r="E24" s="37"/>
      <c r="F24" s="8">
        <f>C24*E24</f>
        <v>0</v>
      </c>
    </row>
    <row r="25" spans="1:11" ht="13.5" customHeight="1">
      <c r="A25" s="6"/>
      <c r="B25" s="6"/>
      <c r="C25" s="6"/>
      <c r="D25" s="6"/>
      <c r="E25" s="6"/>
      <c r="F25" s="6"/>
    </row>
    <row r="26" spans="1:11" ht="13.5" customHeight="1" thickBot="1">
      <c r="A26" s="35"/>
      <c r="B26" s="35"/>
      <c r="C26" s="35"/>
      <c r="D26" s="35"/>
      <c r="E26" s="35"/>
      <c r="F26" s="10"/>
    </row>
    <row r="27" spans="1:11" s="19" customFormat="1" ht="21" customHeight="1" thickBot="1">
      <c r="A27" s="45" t="s">
        <v>70</v>
      </c>
      <c r="B27" s="26" t="s">
        <v>64</v>
      </c>
      <c r="C27" s="192" t="s">
        <v>3</v>
      </c>
      <c r="D27" s="190"/>
      <c r="E27" s="47"/>
      <c r="F27" s="48">
        <f>SUM(F3:F26)</f>
        <v>0</v>
      </c>
      <c r="G27" s="70"/>
      <c r="H27" s="72"/>
      <c r="I27" s="72"/>
      <c r="J27" s="72"/>
      <c r="K27" s="72"/>
    </row>
    <row r="28" spans="1:11">
      <c r="A28" s="35"/>
      <c r="B28" s="36"/>
      <c r="C28" s="36"/>
      <c r="D28" s="36"/>
      <c r="E28" s="36"/>
      <c r="F28" s="36"/>
    </row>
    <row r="29" spans="1:11" s="19" customFormat="1" ht="13.5" customHeight="1">
      <c r="A29" s="27"/>
      <c r="B29" s="28"/>
      <c r="C29" s="5"/>
      <c r="D29" s="7"/>
      <c r="E29" s="5"/>
      <c r="F29" s="5"/>
      <c r="G29" s="70"/>
      <c r="H29" s="72"/>
      <c r="I29" s="72"/>
      <c r="J29" s="72"/>
      <c r="K29" s="72"/>
    </row>
  </sheetData>
  <mergeCells count="3">
    <mergeCell ref="C27:D27"/>
    <mergeCell ref="A6:F6"/>
    <mergeCell ref="A12:F12"/>
  </mergeCells>
  <conditionalFormatting sqref="F7:F11">
    <cfRule type="cellIs" dxfId="11" priority="10" stopIfTrue="1" operator="equal">
      <formula>0</formula>
    </cfRule>
  </conditionalFormatting>
  <conditionalFormatting sqref="F13:F27">
    <cfRule type="cellIs" dxfId="10" priority="1" stopIfTrue="1" operator="equal">
      <formula>0</formula>
    </cfRule>
  </conditionalFormatting>
  <conditionalFormatting sqref="F26:F27">
    <cfRule type="cellIs" dxfId="9" priority="63" stopIfTrue="1" operator="equal">
      <formula>0</formula>
    </cfRule>
  </conditionalFormatting>
  <conditionalFormatting sqref="F26:F65485 F1:F5">
    <cfRule type="cellIs" dxfId="8" priority="64"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1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0588-493B-436D-BD72-D6C5ECAF8529}">
  <dimension ref="A1:G33"/>
  <sheetViews>
    <sheetView view="pageBreakPreview" topLeftCell="A16" zoomScaleNormal="100" zoomScaleSheetLayoutView="100" workbookViewId="0">
      <selection activeCell="E12" sqref="E12"/>
    </sheetView>
  </sheetViews>
  <sheetFormatPr defaultColWidth="9.15234375" defaultRowHeight="14.15"/>
  <cols>
    <col min="1" max="1" width="6.84375" style="87" customWidth="1"/>
    <col min="2" max="2" width="53.3828125" style="144" customWidth="1"/>
    <col min="3" max="3" width="9.3828125" style="89" customWidth="1"/>
    <col min="4" max="4" width="5.53515625" style="90" customWidth="1"/>
    <col min="5" max="5" width="11.53515625" style="89" customWidth="1"/>
    <col min="6" max="6" width="16.3046875" style="89" customWidth="1"/>
    <col min="7" max="7" width="14.84375" style="146" customWidth="1"/>
    <col min="8" max="16384" width="9.15234375" style="83"/>
  </cols>
  <sheetData>
    <row r="1" spans="1:6" ht="13.5" customHeight="1">
      <c r="A1" s="80" t="s">
        <v>13</v>
      </c>
      <c r="B1" s="80" t="s">
        <v>14</v>
      </c>
      <c r="C1" s="80" t="s">
        <v>4</v>
      </c>
      <c r="D1" s="80" t="s">
        <v>0</v>
      </c>
      <c r="E1" s="80" t="s">
        <v>1</v>
      </c>
      <c r="F1" s="81" t="s">
        <v>2</v>
      </c>
    </row>
    <row r="2" spans="1:6" ht="13.5" customHeight="1">
      <c r="B2" s="137"/>
    </row>
    <row r="3" spans="1:6" ht="18" customHeight="1">
      <c r="A3" s="85" t="s">
        <v>71</v>
      </c>
      <c r="B3" s="86" t="s">
        <v>61</v>
      </c>
      <c r="C3" s="83"/>
      <c r="D3" s="83"/>
      <c r="E3" s="83"/>
      <c r="F3" s="83"/>
    </row>
    <row r="4" spans="1:6" ht="13.5" customHeight="1">
      <c r="A4" s="105"/>
      <c r="B4" s="147"/>
      <c r="C4" s="148"/>
      <c r="D4" s="148"/>
      <c r="E4" s="148"/>
      <c r="F4" s="148"/>
    </row>
    <row r="5" spans="1:6" ht="111.75" customHeight="1">
      <c r="A5" s="195" t="s">
        <v>139</v>
      </c>
      <c r="B5" s="195"/>
      <c r="C5" s="195"/>
      <c r="D5" s="195"/>
      <c r="E5" s="195"/>
      <c r="F5" s="195"/>
    </row>
    <row r="6" spans="1:6" ht="111.75" customHeight="1">
      <c r="A6" s="195"/>
      <c r="B6" s="195"/>
      <c r="C6" s="195"/>
      <c r="D6" s="195"/>
      <c r="E6" s="195"/>
      <c r="F6" s="195"/>
    </row>
    <row r="7" spans="1:6" ht="111.75" customHeight="1">
      <c r="A7" s="195"/>
      <c r="B7" s="195"/>
      <c r="C7" s="195"/>
      <c r="D7" s="195"/>
      <c r="E7" s="195"/>
      <c r="F7" s="195"/>
    </row>
    <row r="8" spans="1:6" ht="13.5" customHeight="1">
      <c r="A8" s="105"/>
      <c r="B8" s="147"/>
      <c r="C8" s="148"/>
      <c r="D8" s="148"/>
      <c r="E8" s="148"/>
      <c r="F8" s="148"/>
    </row>
    <row r="9" spans="1:6" ht="111.9">
      <c r="A9" s="138"/>
      <c r="B9" s="149" t="s">
        <v>140</v>
      </c>
      <c r="C9" s="150"/>
      <c r="D9" s="151"/>
      <c r="E9" s="151"/>
      <c r="F9" s="151"/>
    </row>
    <row r="10" spans="1:6">
      <c r="A10" s="138"/>
      <c r="B10" s="152"/>
      <c r="C10" s="83"/>
      <c r="D10" s="83"/>
      <c r="E10" s="83"/>
      <c r="F10" s="83"/>
    </row>
    <row r="11" spans="1:6" ht="112.3" thickBot="1">
      <c r="A11" s="153" t="s">
        <v>38</v>
      </c>
      <c r="B11" s="92" t="s">
        <v>141</v>
      </c>
      <c r="C11" s="108"/>
      <c r="D11" s="154"/>
      <c r="E11" s="155"/>
      <c r="F11" s="118"/>
    </row>
    <row r="12" spans="1:6" ht="18.75" customHeight="1" thickBot="1">
      <c r="A12" s="156"/>
      <c r="B12" s="112" t="s">
        <v>98</v>
      </c>
      <c r="C12" s="97">
        <v>23.5</v>
      </c>
      <c r="D12" s="113" t="s">
        <v>7</v>
      </c>
      <c r="E12" s="157"/>
      <c r="F12" s="115">
        <f>C12*E12</f>
        <v>0</v>
      </c>
    </row>
    <row r="13" spans="1:6">
      <c r="A13" s="158"/>
      <c r="B13" s="147"/>
      <c r="C13" s="148"/>
      <c r="D13" s="159"/>
      <c r="E13" s="148"/>
      <c r="F13" s="160"/>
    </row>
    <row r="14" spans="1:6" ht="162" thickBot="1">
      <c r="A14" s="153" t="s">
        <v>39</v>
      </c>
      <c r="B14" s="183" t="s">
        <v>155</v>
      </c>
      <c r="C14" s="108"/>
      <c r="D14" s="117"/>
      <c r="E14" s="155"/>
      <c r="F14" s="118"/>
    </row>
    <row r="15" spans="1:6" ht="18.75" customHeight="1" thickBot="1">
      <c r="A15" s="156"/>
      <c r="B15" s="112"/>
      <c r="C15" s="97">
        <v>3</v>
      </c>
      <c r="D15" s="113" t="s">
        <v>11</v>
      </c>
      <c r="E15" s="157"/>
      <c r="F15" s="115">
        <f>C15*E15</f>
        <v>0</v>
      </c>
    </row>
    <row r="16" spans="1:6">
      <c r="A16" s="158"/>
      <c r="B16" s="147"/>
      <c r="C16" s="148"/>
      <c r="D16" s="148"/>
      <c r="E16" s="148"/>
      <c r="F16" s="160"/>
    </row>
    <row r="17" spans="1:6" ht="200.25" customHeight="1" thickBot="1">
      <c r="A17" s="153" t="s">
        <v>40</v>
      </c>
      <c r="B17" s="183" t="s">
        <v>156</v>
      </c>
      <c r="C17" s="108"/>
      <c r="D17" s="117"/>
      <c r="E17" s="155"/>
      <c r="F17" s="118"/>
    </row>
    <row r="18" spans="1:6" ht="18.75" customHeight="1" thickBot="1">
      <c r="A18" s="156"/>
      <c r="B18" s="112"/>
      <c r="C18" s="97">
        <v>1</v>
      </c>
      <c r="D18" s="113" t="s">
        <v>11</v>
      </c>
      <c r="E18" s="157"/>
      <c r="F18" s="115">
        <f>C18*E18</f>
        <v>0</v>
      </c>
    </row>
    <row r="19" spans="1:6">
      <c r="A19" s="158"/>
      <c r="B19" s="147"/>
      <c r="C19" s="148"/>
      <c r="D19" s="148"/>
      <c r="E19" s="148"/>
      <c r="F19" s="160"/>
    </row>
    <row r="20" spans="1:6" ht="112.3" thickBot="1">
      <c r="A20" s="153" t="s">
        <v>41</v>
      </c>
      <c r="B20" s="183" t="s">
        <v>157</v>
      </c>
      <c r="C20" s="108"/>
      <c r="D20" s="154"/>
      <c r="E20" s="155"/>
      <c r="F20" s="118"/>
    </row>
    <row r="21" spans="1:6" ht="18.75" customHeight="1" thickBot="1">
      <c r="A21" s="156"/>
      <c r="B21" s="112" t="s">
        <v>117</v>
      </c>
      <c r="C21" s="97">
        <v>120</v>
      </c>
      <c r="D21" s="113" t="s">
        <v>8</v>
      </c>
      <c r="E21" s="157"/>
      <c r="F21" s="115">
        <f>C21*E21</f>
        <v>0</v>
      </c>
    </row>
    <row r="22" spans="1:6" ht="18.75" customHeight="1" thickBot="1">
      <c r="A22" s="156"/>
      <c r="B22" s="112" t="s">
        <v>87</v>
      </c>
      <c r="C22" s="97">
        <v>1</v>
      </c>
      <c r="D22" s="113" t="s">
        <v>11</v>
      </c>
      <c r="E22" s="157"/>
      <c r="F22" s="115">
        <f>C22*E22</f>
        <v>0</v>
      </c>
    </row>
    <row r="23" spans="1:6">
      <c r="A23" s="158"/>
      <c r="B23" s="147" t="s">
        <v>69</v>
      </c>
      <c r="C23" s="148"/>
      <c r="D23" s="159"/>
      <c r="E23" s="148"/>
      <c r="F23" s="160"/>
    </row>
    <row r="24" spans="1:6" ht="99.9" thickBot="1">
      <c r="A24" s="153" t="s">
        <v>42</v>
      </c>
      <c r="B24" s="92" t="s">
        <v>142</v>
      </c>
      <c r="C24" s="108"/>
      <c r="D24" s="154"/>
      <c r="E24" s="155"/>
      <c r="F24" s="118"/>
    </row>
    <row r="25" spans="1:6" ht="18.75" customHeight="1" thickBot="1">
      <c r="A25" s="156"/>
      <c r="B25" s="112" t="s">
        <v>88</v>
      </c>
      <c r="C25" s="97">
        <v>11</v>
      </c>
      <c r="D25" s="113" t="s">
        <v>7</v>
      </c>
      <c r="E25" s="157"/>
      <c r="F25" s="115">
        <f>C25*E25</f>
        <v>0</v>
      </c>
    </row>
    <row r="26" spans="1:6" ht="18.75" customHeight="1" thickBot="1">
      <c r="A26" s="156"/>
      <c r="B26" s="112" t="s">
        <v>89</v>
      </c>
      <c r="C26" s="97">
        <v>14.4</v>
      </c>
      <c r="D26" s="113" t="s">
        <v>8</v>
      </c>
      <c r="E26" s="157"/>
      <c r="F26" s="115">
        <f>C26*E26</f>
        <v>0</v>
      </c>
    </row>
    <row r="27" spans="1:6">
      <c r="A27" s="158"/>
      <c r="B27" s="147" t="s">
        <v>69</v>
      </c>
      <c r="C27" s="148"/>
      <c r="D27" s="159"/>
      <c r="E27" s="148"/>
      <c r="F27" s="160"/>
    </row>
    <row r="28" spans="1:6" ht="75" thickBot="1">
      <c r="A28" s="153" t="s">
        <v>43</v>
      </c>
      <c r="B28" s="92" t="s">
        <v>143</v>
      </c>
      <c r="C28" s="108"/>
      <c r="D28" s="154"/>
      <c r="E28" s="155"/>
      <c r="F28" s="118"/>
    </row>
    <row r="29" spans="1:6" ht="18.75" customHeight="1" thickBot="1">
      <c r="A29" s="156"/>
      <c r="B29" s="112" t="s">
        <v>90</v>
      </c>
      <c r="C29" s="97">
        <v>68</v>
      </c>
      <c r="D29" s="113" t="s">
        <v>7</v>
      </c>
      <c r="E29" s="157"/>
      <c r="F29" s="115">
        <f>C29*E29</f>
        <v>0</v>
      </c>
    </row>
    <row r="30" spans="1:6" ht="18.75" customHeight="1" thickBot="1">
      <c r="A30" s="156"/>
      <c r="B30" s="112" t="s">
        <v>89</v>
      </c>
      <c r="C30" s="97">
        <v>41</v>
      </c>
      <c r="D30" s="113" t="s">
        <v>8</v>
      </c>
      <c r="E30" s="157"/>
      <c r="F30" s="115">
        <f>C30*E30</f>
        <v>0</v>
      </c>
    </row>
    <row r="31" spans="1:6" ht="13.5" customHeight="1" thickBot="1">
      <c r="A31" s="105"/>
      <c r="B31" s="105"/>
      <c r="C31" s="105"/>
      <c r="D31" s="105"/>
      <c r="E31" s="109"/>
      <c r="F31" s="105"/>
    </row>
    <row r="32" spans="1:6" ht="21" customHeight="1" thickBot="1">
      <c r="A32" s="121" t="s">
        <v>71</v>
      </c>
      <c r="B32" s="86" t="s">
        <v>61</v>
      </c>
      <c r="C32" s="193" t="s">
        <v>3</v>
      </c>
      <c r="D32" s="188"/>
      <c r="E32" s="123"/>
      <c r="F32" s="161">
        <f>SUM(F8:F31)</f>
        <v>0</v>
      </c>
    </row>
    <row r="33" spans="1:6">
      <c r="A33" s="105"/>
      <c r="B33" s="106"/>
      <c r="C33" s="106"/>
      <c r="D33" s="106"/>
      <c r="E33" s="106"/>
      <c r="F33" s="106"/>
    </row>
  </sheetData>
  <mergeCells count="2">
    <mergeCell ref="A5:F7"/>
    <mergeCell ref="C32:D32"/>
  </mergeCells>
  <conditionalFormatting sqref="E25:E26">
    <cfRule type="cellIs" dxfId="7" priority="3" stopIfTrue="1" operator="equal">
      <formula>0</formula>
    </cfRule>
  </conditionalFormatting>
  <conditionalFormatting sqref="E29:E30">
    <cfRule type="cellIs" dxfId="6" priority="1" stopIfTrue="1" operator="equal">
      <formula>0</formula>
    </cfRule>
  </conditionalFormatting>
  <conditionalFormatting sqref="E11:F20 E21:E22 F21:F32">
    <cfRule type="cellIs" dxfId="5" priority="5" stopIfTrue="1" operator="equal">
      <formula>0</formula>
    </cfRule>
  </conditionalFormatting>
  <conditionalFormatting sqref="E23:F24">
    <cfRule type="cellIs" dxfId="4" priority="4" stopIfTrue="1" operator="equal">
      <formula>0</formula>
    </cfRule>
  </conditionalFormatting>
  <conditionalFormatting sqref="E27:F28">
    <cfRule type="cellIs" dxfId="3" priority="2" stopIfTrue="1" operator="equal">
      <formula>0</formula>
    </cfRule>
  </conditionalFormatting>
  <conditionalFormatting sqref="F8:F10">
    <cfRule type="cellIs" dxfId="2" priority="6" stopIfTrue="1" operator="equal">
      <formula>0</formula>
    </cfRule>
  </conditionalFormatting>
  <conditionalFormatting sqref="F31:F32">
    <cfRule type="cellIs" dxfId="1" priority="7" stopIfTrue="1" operator="equal">
      <formula>0</formula>
    </cfRule>
  </conditionalFormatting>
  <conditionalFormatting sqref="F31:F65461 F1:F4">
    <cfRule type="cellIs" dxfId="0" priority="8"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8d900e4-9162-4fd4-b547-e9a1611009b4" xsi:nil="true"/>
    <lcf76f155ced4ddcb4097134ff3c332f xmlns="4c60344f-47ce-4a6c-93f0-2a8f910d27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AA06FCFB9872545800C59571B61CBFE" ma:contentTypeVersion="13" ma:contentTypeDescription="Ustvari nov dokument." ma:contentTypeScope="" ma:versionID="db72cb15bcfbced9f13d7d25f1d74836">
  <xsd:schema xmlns:xsd="http://www.w3.org/2001/XMLSchema" xmlns:xs="http://www.w3.org/2001/XMLSchema" xmlns:p="http://schemas.microsoft.com/office/2006/metadata/properties" xmlns:ns2="4c60344f-47ce-4a6c-93f0-2a8f910d27ad" xmlns:ns3="28d900e4-9162-4fd4-b547-e9a1611009b4" targetNamespace="http://schemas.microsoft.com/office/2006/metadata/properties" ma:root="true" ma:fieldsID="68c4f38a1495367f8485106de5d90a7a" ns2:_="" ns3:_="">
    <xsd:import namespace="4c60344f-47ce-4a6c-93f0-2a8f910d27ad"/>
    <xsd:import namespace="28d900e4-9162-4fd4-b547-e9a1611009b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0344f-47ce-4a6c-93f0-2a8f910d2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Oznake slike" ma:readOnly="false" ma:fieldId="{5cf76f15-5ced-4ddc-b409-7134ff3c332f}" ma:taxonomyMulti="true" ma:sspId="fd0fb357-c112-49be-b31d-d6ab32eaae4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900e4-9162-4fd4-b547-e9a1611009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e660e9f-803e-497f-a5df-0236a77ce355}" ma:internalName="TaxCatchAll" ma:showField="CatchAllData" ma:web="28d900e4-9162-4fd4-b547-e9a1611009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6ECCC-6E9E-4D45-B36D-E606A0804261}">
  <ds:schemaRefs>
    <ds:schemaRef ds:uri="http://schemas.microsoft.com/sharepoint/v3/contenttype/forms"/>
  </ds:schemaRefs>
</ds:datastoreItem>
</file>

<file path=customXml/itemProps2.xml><?xml version="1.0" encoding="utf-8"?>
<ds:datastoreItem xmlns:ds="http://schemas.openxmlformats.org/officeDocument/2006/customXml" ds:itemID="{7C45A1A4-AAF3-4703-A59E-9CC10D37DC2E}">
  <ds:schemaRefs>
    <ds:schemaRef ds:uri="http://schemas.microsoft.com/office/2006/metadata/properties"/>
    <ds:schemaRef ds:uri="http://schemas.microsoft.com/office/infopath/2007/PartnerControls"/>
    <ds:schemaRef ds:uri="28d900e4-9162-4fd4-b547-e9a1611009b4"/>
    <ds:schemaRef ds:uri="4c60344f-47ce-4a6c-93f0-2a8f910d27ad"/>
  </ds:schemaRefs>
</ds:datastoreItem>
</file>

<file path=customXml/itemProps3.xml><?xml version="1.0" encoding="utf-8"?>
<ds:datastoreItem xmlns:ds="http://schemas.openxmlformats.org/officeDocument/2006/customXml" ds:itemID="{152FEF4D-2230-4CD5-AA6B-4A61405DA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0344f-47ce-4a6c-93f0-2a8f910d27ad"/>
    <ds:schemaRef ds:uri="28d900e4-9162-4fd4-b547-e9a161100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8</vt:i4>
      </vt:variant>
      <vt:variant>
        <vt:lpstr>Imenovani obsegi</vt:lpstr>
      </vt:variant>
      <vt:variant>
        <vt:i4>13</vt:i4>
      </vt:variant>
    </vt:vector>
  </HeadingPairs>
  <TitlesOfParts>
    <vt:vector size="21" baseType="lpstr">
      <vt:lpstr>Rekapitulacija GO del</vt:lpstr>
      <vt:lpstr>SPLOŠNE OPOMBE</vt:lpstr>
      <vt:lpstr>Pripravljalna in zaključna dela</vt:lpstr>
      <vt:lpstr>A1. Zemeljska dela</vt:lpstr>
      <vt:lpstr>A2. Kanalizacija</vt:lpstr>
      <vt:lpstr>A3. Gradbena dela</vt:lpstr>
      <vt:lpstr>A4. Pohodne in povozne površine</vt:lpstr>
      <vt:lpstr>A5. Razna dela in oprema</vt:lpstr>
      <vt:lpstr>'A1. Zemeljska dela'!Področje_tiskanja</vt:lpstr>
      <vt:lpstr>'A2. Kanalizacija'!Področje_tiskanja</vt:lpstr>
      <vt:lpstr>'A3. Gradbena dela'!Področje_tiskanja</vt:lpstr>
      <vt:lpstr>'A4. Pohodne in povozne površine'!Področje_tiskanja</vt:lpstr>
      <vt:lpstr>'A5. Razna dela in oprema'!Področje_tiskanja</vt:lpstr>
      <vt:lpstr>'Pripravljalna in zaključna dela'!Področje_tiskanja</vt:lpstr>
      <vt:lpstr>'Rekapitulacija GO del'!Področje_tiskanja</vt:lpstr>
      <vt:lpstr>'SPLOŠNE OPOMBE'!Področje_tiskanja</vt:lpstr>
      <vt:lpstr>'A1. Zemeljska dela'!Tiskanje_naslovov</vt:lpstr>
      <vt:lpstr>'A3. Gradbena dela'!Tiskanje_naslovov</vt:lpstr>
      <vt:lpstr>'A4. Pohodne in povozne površine'!Tiskanje_naslovov</vt:lpstr>
      <vt:lpstr>'A5. Razna dela in oprema'!Tiskanje_naslovov</vt:lpstr>
      <vt:lpstr>'Pripravljalna in zaključna dela'!Tiskanje_naslovov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e-Popisi Leopold Zbil s.p.</dc:creator>
  <cp:lastModifiedBy>Simona Matjan</cp:lastModifiedBy>
  <cp:lastPrinted>2024-11-06T09:55:33Z</cp:lastPrinted>
  <dcterms:created xsi:type="dcterms:W3CDTF">2023-03-14T12:07:40Z</dcterms:created>
  <dcterms:modified xsi:type="dcterms:W3CDTF">2025-03-13T14:31:55Z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0x0101007AA06FCFB9872545800C59571B61CBFE</vt:lpwstr>
  </property>
  <property fmtid="{D5CDD505-2E9C-101B-9397-08002B2CF9AE}" pid="3" name="MediaServiceImageTags">
    <vt:lpwstr/>
  </property>
</Properties>
</file>