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I:\INVESTICIJE_45\KUC\POPISI\"/>
    </mc:Choice>
  </mc:AlternateContent>
  <xr:revisionPtr revIDLastSave="0" documentId="13_ncr:1_{CA5B1919-77EA-469F-855F-CBB718E0718F}" xr6:coauthVersionLast="47" xr6:coauthVersionMax="47" xr10:uidLastSave="{00000000-0000-0000-0000-000000000000}"/>
  <bookViews>
    <workbookView xWindow="-120" yWindow="-120" windowWidth="29040" windowHeight="15720" tabRatio="835" xr2:uid="{00000000-000D-0000-FFFF-FFFF00000000}"/>
  </bookViews>
  <sheets>
    <sheet name="SKUPNA REKAPITULACIJA" sheetId="2" r:id="rId1"/>
    <sheet name="Elektroinstalacije" sheetId="3" r:id="rId2"/>
    <sheet name="_REKAPITULACIJA" sheetId="4" r:id="rId3"/>
    <sheet name="SN_in_NN_KANAL" sheetId="5" r:id="rId4"/>
    <sheet name="SN_KABEL" sheetId="6" r:id="rId5"/>
    <sheet name="TP_MONTAŽNA" sheetId="7" r:id="rId6"/>
    <sheet name="TK_KANALIZACIJA" sheetId="8" r:id="rId7"/>
    <sheet name="NN_ZAČASNI" sheetId="9" r:id="rId8"/>
    <sheet name="NN_KABEL" sheetId="10" r:id="rId9"/>
    <sheet name="Kabelska kanalizacija" sheetId="11" r:id="rId10"/>
    <sheet name="JR " sheetId="12" r:id="rId11"/>
  </sheets>
  <externalReferences>
    <externalReference r:id="rId12"/>
  </externalReferences>
  <definedNames>
    <definedName name="agregat">#REF!</definedName>
    <definedName name="EQS_IzvozVExcel">#REF!</definedName>
    <definedName name="Excel_BuiltIn_Print_Area_1">#REF!</definedName>
    <definedName name="Excel_BuiltIn_Print_Area_3_1">#REF!</definedName>
    <definedName name="Excel_BuiltIn_Print_Area_3_1_1">#REF!</definedName>
    <definedName name="Excel_BuiltIn_Print_Area_3_1_1_1">#REF!</definedName>
    <definedName name="Excel_BuiltIn_Print_Area_4">#REF!</definedName>
    <definedName name="Excel_BuiltIn_Print_Area_5">#REF!</definedName>
    <definedName name="Excel_BuiltIn_Print_Titles_6">#REF!</definedName>
    <definedName name="i">[1]rekapitulacija!#REF!</definedName>
    <definedName name="iz">[1]rekapitulacija!#REF!</definedName>
    <definedName name="izves">[1]rekapitulacija!#REF!</definedName>
    <definedName name="izvesek">#REF!</definedName>
    <definedName name="oddusek">#REF!</definedName>
    <definedName name="OLE_LINK1" localSheetId="1">Elektroinstalacije!#REF!</definedName>
    <definedName name="oprema">#REF!</definedName>
    <definedName name="PodPoglavje_1.1">#REF!</definedName>
    <definedName name="PodPoglavje_1.2">#REF!</definedName>
    <definedName name="PodPoglavje_1.3">#REF!</definedName>
    <definedName name="PodPoglavje_1.4">#REF!</definedName>
    <definedName name="PodPoglavje_1.5">#REF!</definedName>
    <definedName name="PodPoglavje_1.6">#REF!</definedName>
    <definedName name="PodPoglavje_1.7">#REF!</definedName>
    <definedName name="PodPoglavje_2.1">#REF!</definedName>
    <definedName name="PodPoglavje_2.2">#REF!</definedName>
    <definedName name="PodPoglavje_2.3">#REF!</definedName>
    <definedName name="PodPoglavje_2.4">#REF!</definedName>
    <definedName name="PodPoglavje_3.1">#REF!</definedName>
    <definedName name="PodPoglavje_3.2">#REF!</definedName>
    <definedName name="PodPoglavje_3.3">#REF!</definedName>
    <definedName name="PodPoglavje_3.4">#REF!</definedName>
    <definedName name="PodPoglavje_4.1">#REF!</definedName>
    <definedName name="PodPoglavje_4.2">#REF!</definedName>
    <definedName name="PodPoglavje_4.3">#REF!</definedName>
    <definedName name="PodPoglavje_5.1">#REF!</definedName>
    <definedName name="PodPoglavje_6.1">#REF!</definedName>
    <definedName name="PodPoglavje_6.2">#REF!</definedName>
    <definedName name="PodPoglavje_6.3">#REF!</definedName>
    <definedName name="PodPoglavje_6.4">#REF!</definedName>
    <definedName name="PodPoglavje_6.5">#REF!</definedName>
    <definedName name="PodPoglavje_7.1">#REF!</definedName>
    <definedName name="PodPoglavje_7.2">#REF!</definedName>
    <definedName name="PodPoglavje_7.3">#REF!</definedName>
    <definedName name="PodPoglavje_7.4">#REF!</definedName>
    <definedName name="PodPoglavje_8.1">#REF!</definedName>
    <definedName name="PodPoglavje_8.2">#REF!</definedName>
    <definedName name="_xlnm.Print_Area" localSheetId="1">Elektroinstalacije!$A$1:$F$3704</definedName>
    <definedName name="_xlnm.Print_Area" localSheetId="10">'JR '!$A$1:$G$26</definedName>
    <definedName name="_xlnm.Print_Area" localSheetId="9">'Kabelska kanalizacija'!$A$1:$F$26</definedName>
    <definedName name="_xlnm.Print_Area" localSheetId="0">'SKUPNA REKAPITULACIJA'!$A$1:$E$38</definedName>
    <definedName name="Poglavje_1">#REF!</definedName>
    <definedName name="Poglavje_2">#REF!</definedName>
    <definedName name="Poglavje_3">#REF!</definedName>
    <definedName name="Poglavje_4">#REF!</definedName>
    <definedName name="Poglavje_5">#REF!</definedName>
    <definedName name="Poglavje_6">#REF!</definedName>
    <definedName name="Poglavje_7">#REF!</definedName>
    <definedName name="Poglavje_8">#REF!</definedName>
    <definedName name="su_montdela" localSheetId="0">#REF!</definedName>
    <definedName name="su_montdela">#REF!</definedName>
    <definedName name="SU_NABAVAMAT" localSheetId="0">#REF!</definedName>
    <definedName name="SU_NABAVAMAT">#REF!</definedName>
    <definedName name="SU_ZEMDELA" localSheetId="0">#REF!</definedName>
    <definedName name="SU_ZEMDELA">#REF!</definedName>
    <definedName name="svetilka">#REF!</definedName>
    <definedName name="t">[1]rekapitulacija!#REF!</definedName>
    <definedName name="_xlnm.Print_Titles" localSheetId="1">Elektroinstalacije!$1:$1</definedName>
    <definedName name="_xlnm.Print_Titles" localSheetId="8">NN_KABEL!$8:$9</definedName>
    <definedName name="_xlnm.Print_Titles" localSheetId="7">NN_ZAČASNI!$6:$6</definedName>
    <definedName name="_xlnm.Print_Titles" localSheetId="3">SN_in_NN_KANAL!$7:$7</definedName>
    <definedName name="_xlnm.Print_Titles" localSheetId="4">SN_KABEL!$7:$8</definedName>
    <definedName name="tiz">[1]rekapitulacija!#REF!</definedName>
    <definedName name="to">[1]rekapitulacija!#REF!</definedName>
    <definedName name="tot">[1]rekapitulacija!#REF!</definedName>
    <definedName name="totem">[1]rekapitulacija!#REF!</definedName>
    <definedName name="totm">[1]rekapitulacija!#REF!</definedName>
    <definedName name="toto">[1]rekapitulacija!#REF!</definedName>
    <definedName name="tt">[1]rekapitulacija!#REF!</definedName>
    <definedName name="Zacetek">#REF!</definedName>
    <definedName name="zastavka">#REF!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9" i="7" l="1"/>
  <c r="F50" i="7"/>
  <c r="F12" i="10"/>
  <c r="F13" i="10"/>
  <c r="G4" i="12"/>
  <c r="G5" i="12"/>
  <c r="G6" i="12"/>
  <c r="G7" i="12"/>
  <c r="G8" i="12"/>
  <c r="G9" i="12"/>
  <c r="G10" i="12"/>
  <c r="G11" i="12"/>
  <c r="G13" i="12"/>
  <c r="G14" i="12"/>
  <c r="G15" i="12"/>
  <c r="G16" i="12"/>
  <c r="G17" i="12"/>
  <c r="G18" i="12"/>
  <c r="G19" i="12"/>
  <c r="G20" i="12"/>
  <c r="G22" i="12"/>
  <c r="G23" i="12"/>
  <c r="G24" i="12"/>
  <c r="G25" i="12"/>
  <c r="G26" i="12" l="1"/>
  <c r="C25" i="2" s="1"/>
  <c r="D25" i="2"/>
  <c r="E25" i="2" s="1"/>
  <c r="F6" i="11"/>
  <c r="F7" i="11"/>
  <c r="F8" i="11"/>
  <c r="F9" i="11"/>
  <c r="F10" i="11"/>
  <c r="F11" i="11"/>
  <c r="F12" i="11"/>
  <c r="F13" i="11"/>
  <c r="F14" i="11"/>
  <c r="F15" i="11"/>
  <c r="F16" i="11"/>
  <c r="F17" i="11"/>
  <c r="F18" i="11"/>
  <c r="F21" i="11"/>
  <c r="F22" i="11"/>
  <c r="F10" i="10"/>
  <c r="F11" i="10"/>
  <c r="F14" i="10"/>
  <c r="F15" i="10"/>
  <c r="F16" i="10"/>
  <c r="F17" i="10"/>
  <c r="F18" i="10"/>
  <c r="F19" i="10"/>
  <c r="F7" i="9"/>
  <c r="F8" i="9"/>
  <c r="E21" i="9" s="1"/>
  <c r="F21" i="9" s="1"/>
  <c r="F9" i="9"/>
  <c r="F10" i="9"/>
  <c r="F11" i="9"/>
  <c r="F12" i="9"/>
  <c r="F13" i="9"/>
  <c r="F14" i="9"/>
  <c r="F15" i="9"/>
  <c r="F16" i="9"/>
  <c r="F17" i="9"/>
  <c r="F18" i="9"/>
  <c r="D9" i="8"/>
  <c r="D17" i="8" s="1"/>
  <c r="F17" i="8" s="1"/>
  <c r="F9" i="8"/>
  <c r="D10" i="8"/>
  <c r="F10" i="8"/>
  <c r="F11" i="8"/>
  <c r="F12" i="8"/>
  <c r="F13" i="8"/>
  <c r="D14" i="8"/>
  <c r="F14" i="8" s="1"/>
  <c r="F15" i="8"/>
  <c r="F16" i="8"/>
  <c r="F18" i="8"/>
  <c r="F19" i="8"/>
  <c r="F20" i="8"/>
  <c r="F21" i="8"/>
  <c r="F22" i="8"/>
  <c r="F23" i="8"/>
  <c r="F24" i="8"/>
  <c r="F25" i="8"/>
  <c r="F8" i="7"/>
  <c r="F9" i="7"/>
  <c r="F10" i="7"/>
  <c r="F11" i="7"/>
  <c r="F12" i="7"/>
  <c r="F13" i="7"/>
  <c r="F14" i="7"/>
  <c r="F15" i="7"/>
  <c r="F16" i="7"/>
  <c r="F17" i="7"/>
  <c r="F18" i="7"/>
  <c r="F19" i="7"/>
  <c r="F20" i="7"/>
  <c r="F21" i="7"/>
  <c r="F22" i="7"/>
  <c r="F23" i="7"/>
  <c r="F24" i="7"/>
  <c r="F25" i="7"/>
  <c r="F26" i="7"/>
  <c r="F27" i="7"/>
  <c r="F28" i="7"/>
  <c r="F29" i="7"/>
  <c r="F30" i="7"/>
  <c r="F31" i="7"/>
  <c r="F32" i="7"/>
  <c r="F33" i="7"/>
  <c r="F34" i="7"/>
  <c r="F35" i="7"/>
  <c r="F36" i="7"/>
  <c r="F37" i="7"/>
  <c r="F38" i="7"/>
  <c r="F39" i="7"/>
  <c r="F40" i="7"/>
  <c r="F41" i="7"/>
  <c r="F42" i="7"/>
  <c r="F43" i="7"/>
  <c r="F44" i="7"/>
  <c r="F45" i="7"/>
  <c r="F46" i="7"/>
  <c r="F47" i="7"/>
  <c r="F48" i="7"/>
  <c r="E52" i="7"/>
  <c r="F52" i="7" s="1"/>
  <c r="F11" i="6"/>
  <c r="D12" i="6"/>
  <c r="F12" i="6"/>
  <c r="F13" i="6"/>
  <c r="F14" i="6"/>
  <c r="F15" i="6"/>
  <c r="F16" i="6"/>
  <c r="F17" i="6"/>
  <c r="F18" i="6"/>
  <c r="D9" i="5"/>
  <c r="F9" i="5"/>
  <c r="D10" i="5"/>
  <c r="D12" i="5" s="1"/>
  <c r="F12" i="5" s="1"/>
  <c r="F10" i="5"/>
  <c r="D11" i="5"/>
  <c r="F11" i="5"/>
  <c r="F13" i="5"/>
  <c r="F14" i="5"/>
  <c r="D15" i="5"/>
  <c r="F15" i="5"/>
  <c r="D16" i="5"/>
  <c r="F16" i="5"/>
  <c r="D17" i="5"/>
  <c r="F17" i="5"/>
  <c r="D18" i="5"/>
  <c r="F18" i="5"/>
  <c r="F19" i="5"/>
  <c r="F20" i="5"/>
  <c r="F21" i="5"/>
  <c r="F22" i="5"/>
  <c r="D23" i="5"/>
  <c r="F23" i="5"/>
  <c r="D24" i="5"/>
  <c r="F24" i="5"/>
  <c r="F25" i="5"/>
  <c r="F26" i="5"/>
  <c r="D27" i="5"/>
  <c r="F27" i="5"/>
  <c r="F28" i="5"/>
  <c r="F29" i="5"/>
  <c r="F30" i="5"/>
  <c r="F31" i="5"/>
  <c r="F32" i="5"/>
  <c r="E20" i="6" l="1"/>
  <c r="F20" i="6" s="1"/>
  <c r="E53" i="7"/>
  <c r="F53" i="7" s="1"/>
  <c r="E22" i="9"/>
  <c r="F22" i="9" s="1"/>
  <c r="E22" i="10"/>
  <c r="F22" i="10" s="1"/>
  <c r="F24" i="11"/>
  <c r="F25" i="11" s="1"/>
  <c r="C24" i="2" s="1"/>
  <c r="D24" i="2" s="1"/>
  <c r="E24" i="2" s="1"/>
  <c r="E27" i="8"/>
  <c r="F27" i="8" s="1"/>
  <c r="E35" i="5"/>
  <c r="F35" i="5" s="1"/>
  <c r="F4" i="7"/>
  <c r="E10" i="4" s="1"/>
  <c r="F4" i="9"/>
  <c r="E14" i="4" s="1"/>
  <c r="E23" i="10"/>
  <c r="F23" i="10" s="1"/>
  <c r="E34" i="5"/>
  <c r="F34" i="5" s="1"/>
  <c r="F4" i="5" s="1"/>
  <c r="E6" i="4" s="1"/>
  <c r="E21" i="6"/>
  <c r="F21" i="6" s="1"/>
  <c r="F4" i="6" s="1"/>
  <c r="E8" i="4" s="1"/>
  <c r="E28" i="8"/>
  <c r="F28" i="8" s="1"/>
  <c r="F63" i="3"/>
  <c r="F65" i="3"/>
  <c r="F67" i="3"/>
  <c r="F69" i="3"/>
  <c r="F71" i="3"/>
  <c r="F73" i="3"/>
  <c r="F75" i="3"/>
  <c r="F77" i="3"/>
  <c r="F80" i="3"/>
  <c r="F82" i="3"/>
  <c r="F84" i="3"/>
  <c r="F86" i="3"/>
  <c r="F88" i="3"/>
  <c r="F90" i="3"/>
  <c r="F92" i="3"/>
  <c r="F95" i="3"/>
  <c r="F97" i="3"/>
  <c r="F99" i="3"/>
  <c r="F102" i="3"/>
  <c r="F104" i="3"/>
  <c r="F106" i="3"/>
  <c r="F108" i="3"/>
  <c r="F110" i="3"/>
  <c r="F112" i="3"/>
  <c r="F114" i="3"/>
  <c r="F116" i="3"/>
  <c r="F118" i="3"/>
  <c r="F120" i="3"/>
  <c r="F122" i="3"/>
  <c r="F124" i="3"/>
  <c r="F126" i="3"/>
  <c r="F128" i="3"/>
  <c r="F130" i="3"/>
  <c r="F132" i="3"/>
  <c r="F134" i="3"/>
  <c r="F136" i="3"/>
  <c r="F138" i="3"/>
  <c r="F140" i="3"/>
  <c r="F142" i="3"/>
  <c r="F144" i="3"/>
  <c r="F146" i="3"/>
  <c r="F148" i="3"/>
  <c r="F150" i="3"/>
  <c r="F152" i="3"/>
  <c r="F154" i="3"/>
  <c r="F156" i="3"/>
  <c r="F158" i="3"/>
  <c r="F161" i="3"/>
  <c r="F163" i="3"/>
  <c r="F165" i="3"/>
  <c r="F167" i="3"/>
  <c r="F169" i="3"/>
  <c r="F171" i="3"/>
  <c r="F173" i="3"/>
  <c r="F175" i="3"/>
  <c r="F177" i="3"/>
  <c r="F179" i="3"/>
  <c r="F181" i="3"/>
  <c r="F184" i="3"/>
  <c r="F186" i="3"/>
  <c r="F188" i="3"/>
  <c r="F190" i="3"/>
  <c r="F192" i="3"/>
  <c r="F195" i="3"/>
  <c r="F197" i="3"/>
  <c r="F199" i="3"/>
  <c r="F201" i="3"/>
  <c r="F203" i="3"/>
  <c r="F205" i="3"/>
  <c r="F212" i="3"/>
  <c r="F219" i="3"/>
  <c r="F224" i="3"/>
  <c r="F226" i="3"/>
  <c r="F237" i="3"/>
  <c r="F240" i="3"/>
  <c r="F241" i="3"/>
  <c r="F242" i="3"/>
  <c r="F243" i="3"/>
  <c r="F244" i="3"/>
  <c r="F247" i="3"/>
  <c r="F251" i="3"/>
  <c r="F252" i="3"/>
  <c r="F253" i="3"/>
  <c r="F257" i="3"/>
  <c r="F258" i="3"/>
  <c r="F263" i="3"/>
  <c r="F264" i="3"/>
  <c r="F265" i="3"/>
  <c r="F266" i="3"/>
  <c r="F271" i="3"/>
  <c r="F272" i="3"/>
  <c r="F273" i="3"/>
  <c r="F274" i="3"/>
  <c r="F275" i="3"/>
  <c r="F276" i="3"/>
  <c r="F277" i="3"/>
  <c r="F278" i="3"/>
  <c r="F279" i="3"/>
  <c r="F280" i="3"/>
  <c r="F281" i="3"/>
  <c r="F282" i="3"/>
  <c r="F283" i="3"/>
  <c r="F284" i="3"/>
  <c r="F285" i="3"/>
  <c r="F286" i="3"/>
  <c r="F287" i="3"/>
  <c r="F288" i="3"/>
  <c r="F289" i="3"/>
  <c r="F294" i="3"/>
  <c r="F295" i="3"/>
  <c r="F296" i="3"/>
  <c r="F297" i="3"/>
  <c r="F298" i="3"/>
  <c r="F299" i="3"/>
  <c r="F300" i="3"/>
  <c r="F303" i="3"/>
  <c r="F304" i="3"/>
  <c r="F305" i="3"/>
  <c r="F308" i="3"/>
  <c r="F312" i="3"/>
  <c r="F315" i="3"/>
  <c r="F316" i="3"/>
  <c r="F317" i="3"/>
  <c r="F318" i="3"/>
  <c r="F322" i="3"/>
  <c r="F325" i="3"/>
  <c r="F326" i="3"/>
  <c r="F327" i="3"/>
  <c r="F328" i="3"/>
  <c r="F329" i="3"/>
  <c r="F330" i="3"/>
  <c r="F331" i="3"/>
  <c r="F334" i="3"/>
  <c r="F337" i="3"/>
  <c r="F338" i="3"/>
  <c r="F339" i="3"/>
  <c r="F340" i="3"/>
  <c r="F341" i="3"/>
  <c r="F344" i="3"/>
  <c r="F348" i="3"/>
  <c r="F350" i="3"/>
  <c r="F352" i="3"/>
  <c r="F354" i="3"/>
  <c r="F356" i="3"/>
  <c r="F360" i="3"/>
  <c r="F365" i="3"/>
  <c r="F369" i="3"/>
  <c r="F372" i="3"/>
  <c r="F374" i="3"/>
  <c r="F376" i="3"/>
  <c r="F378" i="3"/>
  <c r="F381" i="3"/>
  <c r="F385" i="3"/>
  <c r="F387" i="3"/>
  <c r="F389" i="3"/>
  <c r="F392" i="3"/>
  <c r="F395" i="3"/>
  <c r="F396" i="3"/>
  <c r="F399" i="3"/>
  <c r="F402" i="3"/>
  <c r="F403" i="3"/>
  <c r="F404" i="3"/>
  <c r="F405" i="3"/>
  <c r="F406" i="3"/>
  <c r="F409" i="3"/>
  <c r="F410" i="3"/>
  <c r="F413" i="3"/>
  <c r="F414" i="3"/>
  <c r="F416" i="3"/>
  <c r="F419" i="3"/>
  <c r="F423" i="3"/>
  <c r="F425" i="3"/>
  <c r="F433" i="3"/>
  <c r="F435" i="3"/>
  <c r="F439" i="3"/>
  <c r="F443" i="3"/>
  <c r="F445" i="3"/>
  <c r="F447" i="3"/>
  <c r="F449" i="3"/>
  <c r="F451" i="3"/>
  <c r="F459" i="3"/>
  <c r="F460" i="3"/>
  <c r="F461" i="3"/>
  <c r="F462" i="3"/>
  <c r="F463" i="3"/>
  <c r="F464" i="3"/>
  <c r="F465" i="3"/>
  <c r="F466" i="3"/>
  <c r="F468" i="3"/>
  <c r="F470" i="3"/>
  <c r="F472" i="3"/>
  <c r="F474" i="3"/>
  <c r="F478" i="3"/>
  <c r="F480" i="3"/>
  <c r="F482" i="3"/>
  <c r="F484" i="3"/>
  <c r="F486" i="3"/>
  <c r="F488" i="3"/>
  <c r="F490" i="3"/>
  <c r="F492" i="3"/>
  <c r="F494" i="3"/>
  <c r="F496" i="3"/>
  <c r="F498" i="3"/>
  <c r="F500" i="3"/>
  <c r="F502" i="3"/>
  <c r="F504" i="3"/>
  <c r="F506" i="3"/>
  <c r="F509" i="3"/>
  <c r="F511" i="3"/>
  <c r="F517" i="3"/>
  <c r="F518" i="3"/>
  <c r="F519" i="3"/>
  <c r="F522" i="3"/>
  <c r="F533" i="3"/>
  <c r="F534" i="3"/>
  <c r="F535" i="3"/>
  <c r="F536" i="3"/>
  <c r="F537" i="3"/>
  <c r="F538" i="3"/>
  <c r="F539" i="3"/>
  <c r="F541" i="3"/>
  <c r="F544" i="3"/>
  <c r="F545" i="3"/>
  <c r="F548" i="3"/>
  <c r="F550" i="3"/>
  <c r="F554" i="3"/>
  <c r="F555" i="3"/>
  <c r="F560" i="3"/>
  <c r="F562" i="3"/>
  <c r="F564" i="3"/>
  <c r="F567" i="3"/>
  <c r="F570" i="3"/>
  <c r="F572" i="3"/>
  <c r="F575" i="3"/>
  <c r="F593" i="3"/>
  <c r="F600" i="3"/>
  <c r="F606" i="3"/>
  <c r="F607" i="3"/>
  <c r="F609" i="3"/>
  <c r="F612" i="3"/>
  <c r="F615" i="3"/>
  <c r="F616" i="3"/>
  <c r="F617" i="3"/>
  <c r="F620" i="3"/>
  <c r="F623" i="3"/>
  <c r="F625" i="3"/>
  <c r="F629" i="3"/>
  <c r="F632" i="3"/>
  <c r="F633" i="3"/>
  <c r="F636" i="3"/>
  <c r="F638" i="3"/>
  <c r="F640" i="3"/>
  <c r="F643" i="3"/>
  <c r="F646" i="3"/>
  <c r="F650" i="3"/>
  <c r="F656" i="3"/>
  <c r="F660" i="3"/>
  <c r="F663" i="3"/>
  <c r="F666" i="3"/>
  <c r="F669" i="3"/>
  <c r="F672" i="3"/>
  <c r="F675" i="3"/>
  <c r="F678" i="3"/>
  <c r="F681" i="3"/>
  <c r="F682" i="3"/>
  <c r="F683" i="3"/>
  <c r="F684" i="3"/>
  <c r="F685" i="3"/>
  <c r="F688" i="3"/>
  <c r="F691" i="3"/>
  <c r="F694" i="3"/>
  <c r="F696" i="3"/>
  <c r="F700" i="3"/>
  <c r="F703" i="3"/>
  <c r="F704" i="3"/>
  <c r="F706" i="3"/>
  <c r="F708" i="3"/>
  <c r="F710" i="3"/>
  <c r="F712" i="3"/>
  <c r="F714" i="3"/>
  <c r="F716" i="3"/>
  <c r="F718" i="3"/>
  <c r="F720" i="3"/>
  <c r="F724" i="3"/>
  <c r="F730" i="3"/>
  <c r="F735" i="3"/>
  <c r="F738" i="3"/>
  <c r="F741" i="3"/>
  <c r="F744" i="3"/>
  <c r="F747" i="3"/>
  <c r="F750" i="3"/>
  <c r="F753" i="3"/>
  <c r="F756" i="3"/>
  <c r="F757" i="3"/>
  <c r="F758" i="3"/>
  <c r="F759" i="3"/>
  <c r="F760" i="3"/>
  <c r="F761" i="3"/>
  <c r="F764" i="3"/>
  <c r="F767" i="3"/>
  <c r="F770" i="3"/>
  <c r="F772" i="3"/>
  <c r="F776" i="3"/>
  <c r="F779" i="3"/>
  <c r="F780" i="3"/>
  <c r="F782" i="3"/>
  <c r="F784" i="3"/>
  <c r="F786" i="3"/>
  <c r="F788" i="3"/>
  <c r="F790" i="3"/>
  <c r="F792" i="3"/>
  <c r="F794" i="3"/>
  <c r="F796" i="3"/>
  <c r="F800" i="3"/>
  <c r="F806" i="3"/>
  <c r="F810" i="3"/>
  <c r="F813" i="3"/>
  <c r="F814" i="3"/>
  <c r="F817" i="3"/>
  <c r="F820" i="3"/>
  <c r="F823" i="3"/>
  <c r="F826" i="3"/>
  <c r="F829" i="3"/>
  <c r="F832" i="3"/>
  <c r="F835" i="3"/>
  <c r="F836" i="3"/>
  <c r="F837" i="3"/>
  <c r="F838" i="3"/>
  <c r="F839" i="3"/>
  <c r="F840" i="3"/>
  <c r="F843" i="3"/>
  <c r="F846" i="3"/>
  <c r="F849" i="3"/>
  <c r="F851" i="3"/>
  <c r="F855" i="3"/>
  <c r="F858" i="3"/>
  <c r="F859" i="3"/>
  <c r="F861" i="3"/>
  <c r="F863" i="3"/>
  <c r="F865" i="3"/>
  <c r="F867" i="3"/>
  <c r="F869" i="3"/>
  <c r="F871" i="3"/>
  <c r="F873" i="3"/>
  <c r="F875" i="3"/>
  <c r="F879" i="3"/>
  <c r="F885" i="3"/>
  <c r="F889" i="3"/>
  <c r="F892" i="3"/>
  <c r="F895" i="3"/>
  <c r="F898" i="3"/>
  <c r="F901" i="3"/>
  <c r="F904" i="3"/>
  <c r="F907" i="3"/>
  <c r="F910" i="3"/>
  <c r="F911" i="3"/>
  <c r="F912" i="3"/>
  <c r="F913" i="3"/>
  <c r="F916" i="3"/>
  <c r="F917" i="3"/>
  <c r="F920" i="3"/>
  <c r="F923" i="3"/>
  <c r="F926" i="3"/>
  <c r="F927" i="3"/>
  <c r="F930" i="3"/>
  <c r="F933" i="3"/>
  <c r="F935" i="3"/>
  <c r="F937" i="3"/>
  <c r="F939" i="3"/>
  <c r="F941" i="3"/>
  <c r="F943" i="3"/>
  <c r="F945" i="3"/>
  <c r="F947" i="3"/>
  <c r="F949" i="3"/>
  <c r="F953" i="3"/>
  <c r="F959" i="3"/>
  <c r="F964" i="3"/>
  <c r="F967" i="3"/>
  <c r="F970" i="3"/>
  <c r="F975" i="3"/>
  <c r="F978" i="3"/>
  <c r="F981" i="3"/>
  <c r="F984" i="3"/>
  <c r="F987" i="3"/>
  <c r="F990" i="3"/>
  <c r="F993" i="3"/>
  <c r="F997" i="3"/>
  <c r="F1000" i="3"/>
  <c r="F1001" i="3"/>
  <c r="F1002" i="3"/>
  <c r="F1003" i="3"/>
  <c r="F1004" i="3"/>
  <c r="F1005" i="3"/>
  <c r="F1008" i="3"/>
  <c r="F1009" i="3"/>
  <c r="F1010" i="3"/>
  <c r="F1013" i="3"/>
  <c r="F1017" i="3"/>
  <c r="F1018" i="3"/>
  <c r="F1022" i="3"/>
  <c r="F1025" i="3"/>
  <c r="F1028" i="3"/>
  <c r="F1029" i="3"/>
  <c r="F1030" i="3"/>
  <c r="F1033" i="3"/>
  <c r="F1036" i="3"/>
  <c r="F1037" i="3"/>
  <c r="F1040" i="3"/>
  <c r="F1043" i="3"/>
  <c r="F1045" i="3"/>
  <c r="F1048" i="3"/>
  <c r="F1056" i="3"/>
  <c r="F1060" i="3"/>
  <c r="F1064" i="3"/>
  <c r="F1067" i="3"/>
  <c r="F1068" i="3"/>
  <c r="F1070" i="3"/>
  <c r="F1072" i="3"/>
  <c r="F1075" i="3"/>
  <c r="F1079" i="3"/>
  <c r="F1081" i="3"/>
  <c r="F1083" i="3"/>
  <c r="F1085" i="3"/>
  <c r="F1087" i="3"/>
  <c r="F1089" i="3"/>
  <c r="F1091" i="3"/>
  <c r="F1093" i="3"/>
  <c r="F1095" i="3"/>
  <c r="F1099" i="3"/>
  <c r="F1106" i="3"/>
  <c r="F1111" i="3"/>
  <c r="F1114" i="3"/>
  <c r="F1117" i="3"/>
  <c r="F1118" i="3"/>
  <c r="F1121" i="3"/>
  <c r="F1124" i="3"/>
  <c r="F1127" i="3"/>
  <c r="F1129" i="3"/>
  <c r="F1132" i="3"/>
  <c r="F1140" i="3"/>
  <c r="F1144" i="3"/>
  <c r="F1147" i="3"/>
  <c r="F1149" i="3"/>
  <c r="F1151" i="3"/>
  <c r="F1153" i="3"/>
  <c r="F1155" i="3"/>
  <c r="F1157" i="3"/>
  <c r="F1159" i="3"/>
  <c r="F1161" i="3"/>
  <c r="F1163" i="3"/>
  <c r="F1167" i="3"/>
  <c r="F1175" i="3"/>
  <c r="F1179" i="3"/>
  <c r="F1182" i="3"/>
  <c r="F1183" i="3"/>
  <c r="F1187" i="3"/>
  <c r="F1190" i="3"/>
  <c r="F1193" i="3"/>
  <c r="F1196" i="3"/>
  <c r="F1198" i="3"/>
  <c r="F1201" i="3"/>
  <c r="F1210" i="3"/>
  <c r="F1214" i="3"/>
  <c r="F1218" i="3"/>
  <c r="F1227" i="3"/>
  <c r="F1230" i="3"/>
  <c r="F1232" i="3"/>
  <c r="F1234" i="3"/>
  <c r="F1236" i="3"/>
  <c r="F1238" i="3"/>
  <c r="F1240" i="3"/>
  <c r="F1242" i="3"/>
  <c r="F1244" i="3"/>
  <c r="F1246" i="3"/>
  <c r="F1250" i="3"/>
  <c r="F1258" i="3"/>
  <c r="F1262" i="3"/>
  <c r="F1265" i="3"/>
  <c r="F1268" i="3"/>
  <c r="F1269" i="3"/>
  <c r="F1272" i="3"/>
  <c r="F1273" i="3"/>
  <c r="F1277" i="3"/>
  <c r="F1280" i="3"/>
  <c r="F1283" i="3"/>
  <c r="F1286" i="3"/>
  <c r="F1288" i="3"/>
  <c r="F1291" i="3"/>
  <c r="F1300" i="3"/>
  <c r="F1304" i="3"/>
  <c r="F1308" i="3"/>
  <c r="F1317" i="3"/>
  <c r="F1321" i="3"/>
  <c r="F1323" i="3"/>
  <c r="F1326" i="3"/>
  <c r="F1328" i="3"/>
  <c r="F1330" i="3"/>
  <c r="F1332" i="3"/>
  <c r="F1334" i="3"/>
  <c r="F1336" i="3"/>
  <c r="F1338" i="3"/>
  <c r="F1340" i="3"/>
  <c r="F1342" i="3"/>
  <c r="F1344" i="3"/>
  <c r="F1348" i="3"/>
  <c r="F1356" i="3"/>
  <c r="F1360" i="3"/>
  <c r="F1363" i="3"/>
  <c r="F1366" i="3"/>
  <c r="F1367" i="3"/>
  <c r="F1370" i="3"/>
  <c r="F1373" i="3"/>
  <c r="F1376" i="3"/>
  <c r="F1379" i="3"/>
  <c r="F1381" i="3"/>
  <c r="F1384" i="3"/>
  <c r="F1393" i="3"/>
  <c r="F1397" i="3"/>
  <c r="F1401" i="3"/>
  <c r="F1410" i="3"/>
  <c r="F1414" i="3"/>
  <c r="F1416" i="3"/>
  <c r="F1419" i="3"/>
  <c r="F1421" i="3"/>
  <c r="F1423" i="3"/>
  <c r="F1425" i="3"/>
  <c r="F1427" i="3"/>
  <c r="F1429" i="3"/>
  <c r="F1431" i="3"/>
  <c r="F1433" i="3"/>
  <c r="F1435" i="3"/>
  <c r="F1437" i="3"/>
  <c r="F1441" i="3"/>
  <c r="F1449" i="3"/>
  <c r="F1453" i="3"/>
  <c r="F1456" i="3"/>
  <c r="F1459" i="3"/>
  <c r="F1460" i="3"/>
  <c r="F1463" i="3"/>
  <c r="F1467" i="3"/>
  <c r="F1470" i="3"/>
  <c r="F1473" i="3"/>
  <c r="F1476" i="3"/>
  <c r="F1478" i="3"/>
  <c r="F1481" i="3"/>
  <c r="F1490" i="3"/>
  <c r="F1494" i="3"/>
  <c r="F1498" i="3"/>
  <c r="F1507" i="3"/>
  <c r="F1511" i="3"/>
  <c r="F1513" i="3"/>
  <c r="F1516" i="3"/>
  <c r="F1518" i="3"/>
  <c r="F1520" i="3"/>
  <c r="F1522" i="3"/>
  <c r="F1524" i="3"/>
  <c r="F1526" i="3"/>
  <c r="F1528" i="3"/>
  <c r="F1530" i="3"/>
  <c r="F1532" i="3"/>
  <c r="F1534" i="3"/>
  <c r="F1538" i="3"/>
  <c r="F1546" i="3"/>
  <c r="F1550" i="3"/>
  <c r="F1553" i="3"/>
  <c r="F1556" i="3"/>
  <c r="F1557" i="3"/>
  <c r="F1558" i="3"/>
  <c r="F1561" i="3"/>
  <c r="F1562" i="3"/>
  <c r="F1566" i="3"/>
  <c r="F1569" i="3"/>
  <c r="F1572" i="3"/>
  <c r="F1575" i="3"/>
  <c r="F1577" i="3"/>
  <c r="F1580" i="3"/>
  <c r="F1589" i="3"/>
  <c r="F1593" i="3"/>
  <c r="F1597" i="3"/>
  <c r="F1606" i="3"/>
  <c r="F1610" i="3"/>
  <c r="F1612" i="3"/>
  <c r="F1615" i="3"/>
  <c r="F1617" i="3"/>
  <c r="F1619" i="3"/>
  <c r="F1621" i="3"/>
  <c r="F1623" i="3"/>
  <c r="F1625" i="3"/>
  <c r="F1627" i="3"/>
  <c r="F1629" i="3"/>
  <c r="F1631" i="3"/>
  <c r="F1633" i="3"/>
  <c r="F1637" i="3"/>
  <c r="F1645" i="3"/>
  <c r="F1649" i="3"/>
  <c r="F1652" i="3"/>
  <c r="F1655" i="3"/>
  <c r="F1656" i="3"/>
  <c r="F1659" i="3"/>
  <c r="F1660" i="3"/>
  <c r="F1664" i="3"/>
  <c r="F1667" i="3"/>
  <c r="F1670" i="3"/>
  <c r="F1673" i="3"/>
  <c r="F1675" i="3"/>
  <c r="F1678" i="3"/>
  <c r="F1687" i="3"/>
  <c r="F1691" i="3"/>
  <c r="F1695" i="3"/>
  <c r="F1704" i="3"/>
  <c r="F1708" i="3"/>
  <c r="F1709" i="3"/>
  <c r="F1712" i="3"/>
  <c r="F1714" i="3"/>
  <c r="F1716" i="3"/>
  <c r="F1718" i="3"/>
  <c r="F1720" i="3"/>
  <c r="F1722" i="3"/>
  <c r="F1724" i="3"/>
  <c r="F1726" i="3"/>
  <c r="F1728" i="3"/>
  <c r="F1730" i="3"/>
  <c r="F1734" i="3"/>
  <c r="F1742" i="3"/>
  <c r="F1746" i="3"/>
  <c r="F1749" i="3"/>
  <c r="F1752" i="3"/>
  <c r="F1758" i="3"/>
  <c r="F1762" i="3"/>
  <c r="F1765" i="3"/>
  <c r="F1769" i="3"/>
  <c r="F1770" i="3"/>
  <c r="F1771" i="3"/>
  <c r="F1774" i="3"/>
  <c r="F1777" i="3"/>
  <c r="F1778" i="3"/>
  <c r="F1779" i="3"/>
  <c r="F1782" i="3"/>
  <c r="F1783" i="3"/>
  <c r="F1784" i="3"/>
  <c r="F1785" i="3"/>
  <c r="F1788" i="3"/>
  <c r="F1791" i="3"/>
  <c r="F1793" i="3"/>
  <c r="F1795" i="3"/>
  <c r="F1801" i="3"/>
  <c r="F1805" i="3"/>
  <c r="F1808" i="3"/>
  <c r="F1811" i="3"/>
  <c r="F1814" i="3"/>
  <c r="F1816" i="3"/>
  <c r="F1818" i="3"/>
  <c r="F1820" i="3"/>
  <c r="F1822" i="3"/>
  <c r="F1826" i="3"/>
  <c r="F1832" i="3"/>
  <c r="F1836" i="3"/>
  <c r="F1839" i="3"/>
  <c r="F1842" i="3"/>
  <c r="F1845" i="3"/>
  <c r="F1847" i="3"/>
  <c r="F1849" i="3"/>
  <c r="F1851" i="3"/>
  <c r="F1853" i="3"/>
  <c r="F1857" i="3"/>
  <c r="F1863" i="3"/>
  <c r="F1867" i="3"/>
  <c r="F1870" i="3"/>
  <c r="F1873" i="3"/>
  <c r="F1876" i="3"/>
  <c r="F1878" i="3"/>
  <c r="F1880" i="3"/>
  <c r="F1882" i="3"/>
  <c r="F1884" i="3"/>
  <c r="F1888" i="3"/>
  <c r="F1894" i="3"/>
  <c r="F1898" i="3"/>
  <c r="F1901" i="3"/>
  <c r="F1904" i="3"/>
  <c r="F1907" i="3"/>
  <c r="F1910" i="3"/>
  <c r="F1912" i="3"/>
  <c r="F1914" i="3"/>
  <c r="F1916" i="3"/>
  <c r="F1918" i="3"/>
  <c r="F1922" i="3"/>
  <c r="F1928" i="3"/>
  <c r="F1932" i="3"/>
  <c r="F1935" i="3"/>
  <c r="F1938" i="3"/>
  <c r="F1941" i="3"/>
  <c r="F1943" i="3"/>
  <c r="F1945" i="3"/>
  <c r="F1947" i="3"/>
  <c r="F1949" i="3"/>
  <c r="F1953" i="3"/>
  <c r="F1959" i="3"/>
  <c r="F1963" i="3"/>
  <c r="F1966" i="3"/>
  <c r="F1969" i="3"/>
  <c r="F1972" i="3"/>
  <c r="F1974" i="3"/>
  <c r="F1976" i="3"/>
  <c r="F1978" i="3"/>
  <c r="F1980" i="3"/>
  <c r="F1984" i="3"/>
  <c r="F1990" i="3"/>
  <c r="F1994" i="3"/>
  <c r="F1997" i="3"/>
  <c r="F2000" i="3"/>
  <c r="F2003" i="3"/>
  <c r="F2005" i="3"/>
  <c r="F2007" i="3"/>
  <c r="F2009" i="3"/>
  <c r="F2011" i="3"/>
  <c r="F2015" i="3"/>
  <c r="F2021" i="3"/>
  <c r="F2025" i="3"/>
  <c r="F2028" i="3"/>
  <c r="F2031" i="3"/>
  <c r="F2034" i="3"/>
  <c r="F2037" i="3"/>
  <c r="F2039" i="3"/>
  <c r="F2041" i="3"/>
  <c r="F2043" i="3"/>
  <c r="F2045" i="3"/>
  <c r="F2049" i="3"/>
  <c r="F2055" i="3"/>
  <c r="F2059" i="3"/>
  <c r="F2062" i="3"/>
  <c r="F2065" i="3"/>
  <c r="F2068" i="3"/>
  <c r="F2071" i="3"/>
  <c r="F2073" i="3"/>
  <c r="F2075" i="3"/>
  <c r="F2077" i="3"/>
  <c r="F2079" i="3"/>
  <c r="F2083" i="3"/>
  <c r="F2089" i="3"/>
  <c r="F2093" i="3"/>
  <c r="F2096" i="3"/>
  <c r="F2099" i="3"/>
  <c r="F2102" i="3"/>
  <c r="F2105" i="3"/>
  <c r="F2108" i="3"/>
  <c r="F2110" i="3"/>
  <c r="F2112" i="3"/>
  <c r="F2114" i="3"/>
  <c r="F2116" i="3"/>
  <c r="F2120" i="3"/>
  <c r="F2126" i="3"/>
  <c r="F2130" i="3"/>
  <c r="F2133" i="3"/>
  <c r="F2136" i="3"/>
  <c r="F2139" i="3"/>
  <c r="F2141" i="3"/>
  <c r="F2143" i="3"/>
  <c r="F2145" i="3"/>
  <c r="F2147" i="3"/>
  <c r="F2151" i="3"/>
  <c r="F2157" i="3"/>
  <c r="F2161" i="3"/>
  <c r="F2164" i="3"/>
  <c r="F2167" i="3"/>
  <c r="F2170" i="3"/>
  <c r="F2172" i="3"/>
  <c r="F2174" i="3"/>
  <c r="F2176" i="3"/>
  <c r="F2178" i="3"/>
  <c r="F2182" i="3"/>
  <c r="F2196" i="3"/>
  <c r="F2197" i="3"/>
  <c r="F2198" i="3"/>
  <c r="F2203" i="3"/>
  <c r="F2208" i="3"/>
  <c r="F2217" i="3"/>
  <c r="F2291" i="3" s="1"/>
  <c r="E36" i="3" s="1"/>
  <c r="F2298" i="3"/>
  <c r="F2317" i="3"/>
  <c r="F2320" i="3"/>
  <c r="F2322" i="3"/>
  <c r="F2329" i="3"/>
  <c r="F2333" i="3"/>
  <c r="F2337" i="3"/>
  <c r="F2340" i="3"/>
  <c r="F2343" i="3"/>
  <c r="F2344" i="3"/>
  <c r="F2346" i="3"/>
  <c r="F2349" i="3"/>
  <c r="F2351" i="3"/>
  <c r="F2367" i="3"/>
  <c r="F2368" i="3"/>
  <c r="F2369" i="3"/>
  <c r="F2372" i="3"/>
  <c r="F2373" i="3"/>
  <c r="F2374" i="3"/>
  <c r="F2375" i="3"/>
  <c r="F2377" i="3"/>
  <c r="F2378" i="3"/>
  <c r="F2379" i="3"/>
  <c r="F2381" i="3"/>
  <c r="F2389" i="3"/>
  <c r="F2392" i="3"/>
  <c r="F2395" i="3"/>
  <c r="F2398" i="3"/>
  <c r="F2401" i="3"/>
  <c r="F2404" i="3"/>
  <c r="F2406" i="3"/>
  <c r="F2408" i="3"/>
  <c r="F2412" i="3"/>
  <c r="F2414" i="3"/>
  <c r="F2424" i="3"/>
  <c r="F2426" i="3"/>
  <c r="F2427" i="3"/>
  <c r="F2428" i="3"/>
  <c r="F2429" i="3"/>
  <c r="F2430" i="3"/>
  <c r="F2431" i="3"/>
  <c r="F2432" i="3"/>
  <c r="F2433" i="3"/>
  <c r="F2436" i="3"/>
  <c r="F2445" i="3"/>
  <c r="F2449" i="3"/>
  <c r="F2453" i="3"/>
  <c r="F2456" i="3"/>
  <c r="F2459" i="3"/>
  <c r="F2462" i="3"/>
  <c r="F2464" i="3"/>
  <c r="F2468" i="3"/>
  <c r="F2470" i="3"/>
  <c r="F2473" i="3"/>
  <c r="F2474" i="3"/>
  <c r="F2477" i="3"/>
  <c r="F2478" i="3"/>
  <c r="F2480" i="3"/>
  <c r="F2482" i="3"/>
  <c r="F2485" i="3"/>
  <c r="F2487" i="3"/>
  <c r="F2489" i="3"/>
  <c r="F2498" i="3"/>
  <c r="F2502" i="3"/>
  <c r="F2505" i="3"/>
  <c r="F2508" i="3"/>
  <c r="F2510" i="3"/>
  <c r="F2514" i="3"/>
  <c r="F2516" i="3"/>
  <c r="F2519" i="3"/>
  <c r="F2522" i="3"/>
  <c r="F2524" i="3"/>
  <c r="F2526" i="3"/>
  <c r="F2529" i="3"/>
  <c r="F2531" i="3"/>
  <c r="F2533" i="3"/>
  <c r="F2542" i="3"/>
  <c r="F2546" i="3"/>
  <c r="F2549" i="3"/>
  <c r="F2552" i="3"/>
  <c r="F2554" i="3"/>
  <c r="F2558" i="3"/>
  <c r="F2560" i="3"/>
  <c r="F2563" i="3"/>
  <c r="F2566" i="3"/>
  <c r="F2568" i="3"/>
  <c r="F2570" i="3"/>
  <c r="F2573" i="3"/>
  <c r="F2575" i="3"/>
  <c r="F2577" i="3"/>
  <c r="F2586" i="3"/>
  <c r="F2590" i="3"/>
  <c r="F2593" i="3"/>
  <c r="F2596" i="3"/>
  <c r="F2598" i="3"/>
  <c r="F2602" i="3"/>
  <c r="F2604" i="3"/>
  <c r="F2607" i="3"/>
  <c r="F2610" i="3"/>
  <c r="F2612" i="3"/>
  <c r="F2614" i="3"/>
  <c r="F2617" i="3"/>
  <c r="F2619" i="3"/>
  <c r="F2621" i="3"/>
  <c r="F2630" i="3"/>
  <c r="F2635" i="3"/>
  <c r="F2637" i="3"/>
  <c r="F2641" i="3"/>
  <c r="F2646" i="3"/>
  <c r="F2647" i="3"/>
  <c r="F2650" i="3"/>
  <c r="F2653" i="3"/>
  <c r="F2656" i="3"/>
  <c r="F2657" i="3"/>
  <c r="F2660" i="3"/>
  <c r="F2661" i="3"/>
  <c r="F2662" i="3"/>
  <c r="F2665" i="3"/>
  <c r="F2669" i="3"/>
  <c r="F2671" i="3"/>
  <c r="F2674" i="3"/>
  <c r="F2676" i="3"/>
  <c r="F2678" i="3"/>
  <c r="F2683" i="3"/>
  <c r="F2685" i="3"/>
  <c r="F2696" i="3"/>
  <c r="F2698" i="3"/>
  <c r="F2719" i="3"/>
  <c r="F2730" i="3"/>
  <c r="F2743" i="3"/>
  <c r="F2791" i="3"/>
  <c r="F2794" i="3"/>
  <c r="F2796" i="3"/>
  <c r="F2805" i="3"/>
  <c r="F2832" i="3"/>
  <c r="F2837" i="3"/>
  <c r="F2840" i="3"/>
  <c r="F2846" i="3"/>
  <c r="F2848" i="3"/>
  <c r="F2850" i="3"/>
  <c r="F2854" i="3"/>
  <c r="F2857" i="3"/>
  <c r="F2859" i="3"/>
  <c r="F2872" i="3"/>
  <c r="F2895" i="3"/>
  <c r="F2896" i="3"/>
  <c r="F2897" i="3"/>
  <c r="F3003" i="3"/>
  <c r="F3014" i="3"/>
  <c r="F3028" i="3"/>
  <c r="F3031" i="3"/>
  <c r="F3035" i="3"/>
  <c r="F3037" i="3"/>
  <c r="F3039" i="3"/>
  <c r="F3041" i="3"/>
  <c r="F3043" i="3"/>
  <c r="F3045" i="3"/>
  <c r="F3047" i="3"/>
  <c r="F3049" i="3"/>
  <c r="F3051" i="3"/>
  <c r="F3066" i="3"/>
  <c r="F3069" i="3"/>
  <c r="F3071" i="3"/>
  <c r="F3073" i="3"/>
  <c r="F3076" i="3"/>
  <c r="F3078" i="3"/>
  <c r="F3081" i="3"/>
  <c r="F3084" i="3"/>
  <c r="F3085" i="3"/>
  <c r="F3089" i="3"/>
  <c r="F3092" i="3"/>
  <c r="F3095" i="3"/>
  <c r="F3098" i="3"/>
  <c r="F3100" i="3"/>
  <c r="F3104" i="3"/>
  <c r="F3107" i="3"/>
  <c r="F3110" i="3"/>
  <c r="F3112" i="3"/>
  <c r="F3119" i="3"/>
  <c r="F3122" i="3"/>
  <c r="F3124" i="3"/>
  <c r="F3126" i="3"/>
  <c r="F3129" i="3"/>
  <c r="F3131" i="3"/>
  <c r="F3134" i="3"/>
  <c r="F3137" i="3"/>
  <c r="F3138" i="3"/>
  <c r="F3142" i="3"/>
  <c r="F3145" i="3"/>
  <c r="F3148" i="3"/>
  <c r="F3151" i="3"/>
  <c r="F3153" i="3"/>
  <c r="F3157" i="3"/>
  <c r="F3160" i="3"/>
  <c r="F3163" i="3"/>
  <c r="F3165" i="3"/>
  <c r="F3172" i="3"/>
  <c r="F3175" i="3"/>
  <c r="F3177" i="3"/>
  <c r="F3179" i="3"/>
  <c r="F3182" i="3"/>
  <c r="F3184" i="3"/>
  <c r="F3187" i="3"/>
  <c r="F3190" i="3"/>
  <c r="F3191" i="3"/>
  <c r="F3195" i="3"/>
  <c r="F3198" i="3"/>
  <c r="F3201" i="3"/>
  <c r="F3204" i="3"/>
  <c r="F3206" i="3"/>
  <c r="F3210" i="3"/>
  <c r="F3213" i="3"/>
  <c r="F3216" i="3"/>
  <c r="F3218" i="3"/>
  <c r="F3225" i="3"/>
  <c r="F3228" i="3"/>
  <c r="F3230" i="3"/>
  <c r="F3232" i="3"/>
  <c r="F3235" i="3"/>
  <c r="F3238" i="3"/>
  <c r="F3239" i="3"/>
  <c r="F3243" i="3"/>
  <c r="F3246" i="3"/>
  <c r="F3249" i="3"/>
  <c r="F3252" i="3"/>
  <c r="F3254" i="3"/>
  <c r="F3258" i="3"/>
  <c r="F3261" i="3"/>
  <c r="F3264" i="3"/>
  <c r="F3271" i="3"/>
  <c r="F3274" i="3"/>
  <c r="F3276" i="3"/>
  <c r="F3278" i="3"/>
  <c r="F3281" i="3"/>
  <c r="F3283" i="3"/>
  <c r="F3286" i="3"/>
  <c r="F3289" i="3"/>
  <c r="F3290" i="3"/>
  <c r="F3294" i="3"/>
  <c r="F3297" i="3"/>
  <c r="F3300" i="3"/>
  <c r="F3303" i="3"/>
  <c r="F3305" i="3"/>
  <c r="F3309" i="3"/>
  <c r="F3312" i="3"/>
  <c r="F3315" i="3"/>
  <c r="F3317" i="3"/>
  <c r="F3329" i="3"/>
  <c r="F3331" i="3"/>
  <c r="F3333" i="3"/>
  <c r="F3335" i="3"/>
  <c r="F3338" i="3"/>
  <c r="F3343" i="3"/>
  <c r="F3346" i="3"/>
  <c r="F3350" i="3"/>
  <c r="F3352" i="3"/>
  <c r="F3366" i="3"/>
  <c r="F3389" i="3"/>
  <c r="F3392" i="3"/>
  <c r="F3401" i="3"/>
  <c r="F3428" i="3"/>
  <c r="F3436" i="3"/>
  <c r="F3444" i="3"/>
  <c r="F3448" i="3"/>
  <c r="F3451" i="3"/>
  <c r="F3457" i="3"/>
  <c r="F3461" i="3"/>
  <c r="F3464" i="3"/>
  <c r="F3465" i="3"/>
  <c r="F3466" i="3"/>
  <c r="F3469" i="3"/>
  <c r="F3471" i="3"/>
  <c r="F3473" i="3"/>
  <c r="F3475" i="3"/>
  <c r="F3477" i="3"/>
  <c r="F3479" i="3"/>
  <c r="F3484" i="3"/>
  <c r="F3486" i="3"/>
  <c r="F3501" i="3"/>
  <c r="F3505" i="3"/>
  <c r="F3508" i="3"/>
  <c r="F3509" i="3"/>
  <c r="F3513" i="3"/>
  <c r="F3515" i="3"/>
  <c r="F3518" i="3"/>
  <c r="F3520" i="3"/>
  <c r="F3522" i="3"/>
  <c r="F3524" i="3"/>
  <c r="F3526" i="3"/>
  <c r="F3528" i="3"/>
  <c r="F3530" i="3"/>
  <c r="F3534" i="3"/>
  <c r="F3538" i="3"/>
  <c r="F3546" i="3"/>
  <c r="F3550" i="3"/>
  <c r="F3553" i="3"/>
  <c r="F3555" i="3"/>
  <c r="F3559" i="3"/>
  <c r="F3574" i="3"/>
  <c r="F3584" i="3"/>
  <c r="F3585" i="3"/>
  <c r="F3587" i="3"/>
  <c r="F3590" i="3"/>
  <c r="F3603" i="3"/>
  <c r="F3607" i="3"/>
  <c r="F3610" i="3"/>
  <c r="F3613" i="3"/>
  <c r="F3616" i="3"/>
  <c r="F3619" i="3"/>
  <c r="F3621" i="3"/>
  <c r="F3625" i="3"/>
  <c r="F3628" i="3"/>
  <c r="F3629" i="3"/>
  <c r="F3630" i="3"/>
  <c r="F3631" i="3"/>
  <c r="F3634" i="3"/>
  <c r="F3637" i="3"/>
  <c r="F3640" i="3"/>
  <c r="F3643" i="3"/>
  <c r="F3646" i="3"/>
  <c r="F3649" i="3"/>
  <c r="F3651" i="3"/>
  <c r="F3654" i="3"/>
  <c r="F3658" i="3"/>
  <c r="F3661" i="3"/>
  <c r="F3663" i="3"/>
  <c r="F3666" i="3"/>
  <c r="F3669" i="3"/>
  <c r="F3671" i="3"/>
  <c r="F3673" i="3"/>
  <c r="F3675" i="3"/>
  <c r="F3677" i="3"/>
  <c r="F3679" i="3"/>
  <c r="F3681" i="3"/>
  <c r="F3683" i="3"/>
  <c r="F3685" i="3"/>
  <c r="F3689" i="3"/>
  <c r="F3694" i="3"/>
  <c r="F3695" i="3"/>
  <c r="F3698" i="3"/>
  <c r="F3699" i="3"/>
  <c r="F3700" i="3"/>
  <c r="E16" i="2"/>
  <c r="F578" i="3" l="1"/>
  <c r="E34" i="3" s="1"/>
  <c r="F2211" i="3"/>
  <c r="E35" i="3" s="1"/>
  <c r="F2984" i="3"/>
  <c r="E42" i="3" s="1"/>
  <c r="F4" i="8"/>
  <c r="E12" i="4" s="1"/>
  <c r="F4" i="10"/>
  <c r="E16" i="4" s="1"/>
  <c r="F2688" i="3"/>
  <c r="E39" i="3" s="1"/>
  <c r="F2799" i="3"/>
  <c r="E40" i="3" s="1"/>
  <c r="F3054" i="3"/>
  <c r="E43" i="3" s="1"/>
  <c r="F229" i="3"/>
  <c r="E32" i="3" s="1"/>
  <c r="F2862" i="3"/>
  <c r="E41" i="3" s="1"/>
  <c r="F2354" i="3"/>
  <c r="E37" i="3" s="1"/>
  <c r="F525" i="3"/>
  <c r="E33" i="3" s="1"/>
  <c r="F3563" i="3"/>
  <c r="E46" i="3" s="1"/>
  <c r="F2417" i="3"/>
  <c r="E38" i="3" s="1"/>
  <c r="F3593" i="3"/>
  <c r="E47" i="3" s="1"/>
  <c r="F3320" i="3"/>
  <c r="E44" i="3" s="1"/>
  <c r="F3703" i="3"/>
  <c r="E48" i="3" s="1"/>
  <c r="F3355" i="3"/>
  <c r="E45" i="3" s="1"/>
  <c r="E20" i="4"/>
  <c r="E51" i="3" l="1"/>
  <c r="E56" i="3" s="1"/>
  <c r="C22" i="2" s="1"/>
  <c r="E22" i="4"/>
  <c r="E24" i="4" s="1"/>
  <c r="C23" i="2"/>
  <c r="D23" i="2" l="1"/>
  <c r="E23" i="2" s="1"/>
  <c r="C28" i="2"/>
  <c r="D22" i="2"/>
  <c r="E22" i="2" s="1"/>
  <c r="C30" i="2" l="1"/>
  <c r="E33" i="2" s="1"/>
  <c r="E35" i="2" s="1"/>
  <c r="E36" i="2" s="1"/>
  <c r="E37" i="2" s="1"/>
  <c r="D28" i="2"/>
  <c r="D30" i="2" l="1"/>
  <c r="E28" i="2"/>
  <c r="E30" i="2" s="1"/>
</calcChain>
</file>

<file path=xl/sharedStrings.xml><?xml version="1.0" encoding="utf-8"?>
<sst xmlns="http://schemas.openxmlformats.org/spreadsheetml/2006/main" count="5085" uniqueCount="1607">
  <si>
    <t xml:space="preserve">PROJEKT: </t>
  </si>
  <si>
    <t>KULTURNO UPRAVNI CENTER IVANČNA GORICA</t>
  </si>
  <si>
    <t>SKUPNA REKAPITULACIJA</t>
  </si>
  <si>
    <t>REKAPITULACIJA DEL:</t>
  </si>
  <si>
    <t>skupaj €</t>
  </si>
  <si>
    <t>DDV 22%</t>
  </si>
  <si>
    <t>I./</t>
  </si>
  <si>
    <t>ZAŠČITA GRADBENE JAME:</t>
  </si>
  <si>
    <t>II./</t>
  </si>
  <si>
    <t>GRADBENA DELA:</t>
  </si>
  <si>
    <t>III./</t>
  </si>
  <si>
    <t>OBRTNIŠKA DELA:</t>
  </si>
  <si>
    <t>IV./</t>
  </si>
  <si>
    <t>ZU-PROMET_KANALIZACIJA</t>
  </si>
  <si>
    <t>V./</t>
  </si>
  <si>
    <t>KRAJINSKA ARHITEKTURA</t>
  </si>
  <si>
    <t>VI.</t>
  </si>
  <si>
    <t>ELEKTRO INSTALACIJE:</t>
  </si>
  <si>
    <t>VII.</t>
  </si>
  <si>
    <t>SN KABLOVODI in TP</t>
  </si>
  <si>
    <t>VIII.</t>
  </si>
  <si>
    <t>KABELSKA KANALIZACIJA</t>
  </si>
  <si>
    <t>IX.</t>
  </si>
  <si>
    <t>JAVNA RAZSVETLJAVA</t>
  </si>
  <si>
    <t>X.</t>
  </si>
  <si>
    <t>SCENSKA TEHNIKA</t>
  </si>
  <si>
    <t>XI.</t>
  </si>
  <si>
    <t>STROJNE INSTALACIJE:</t>
  </si>
  <si>
    <t>XII.</t>
  </si>
  <si>
    <t xml:space="preserve">Skupaj </t>
  </si>
  <si>
    <t xml:space="preserve">                                                          SKUPAJ</t>
  </si>
  <si>
    <t>%</t>
  </si>
  <si>
    <t>EUR</t>
  </si>
  <si>
    <t>17.  Toplotna postaja</t>
  </si>
  <si>
    <t>16.  Klic v sili</t>
  </si>
  <si>
    <t>15.  Sončna elektrarna</t>
  </si>
  <si>
    <t>14.  Javljanje CO</t>
  </si>
  <si>
    <t>13.  Sistem grelnih kablov</t>
  </si>
  <si>
    <t>12.  CNS sistem</t>
  </si>
  <si>
    <t>11. DG komplet</t>
  </si>
  <si>
    <t>10. Protivlomno varovanje</t>
  </si>
  <si>
    <t>9.  Video nadzor</t>
  </si>
  <si>
    <t>8.  IKS (telefonija, interrnet, rač. mreža, TV)</t>
  </si>
  <si>
    <t>7.  Požarno javljanje</t>
  </si>
  <si>
    <t>6.  Kontrola pristopa</t>
  </si>
  <si>
    <t>5.  UPS naprava</t>
  </si>
  <si>
    <t>4.  Elektro omare</t>
  </si>
  <si>
    <t>3.  Strelovodna instalacija</t>
  </si>
  <si>
    <t>2.  Instalacijski material</t>
  </si>
  <si>
    <t>1.  Svetilke</t>
  </si>
  <si>
    <t>REKAPITULACIJA</t>
  </si>
  <si>
    <t>m</t>
  </si>
  <si>
    <t xml:space="preserve">  3 x 2 x 0.8 mm2                                              </t>
  </si>
  <si>
    <t xml:space="preserve">  2 x 2 x 0.8 mm2                                     </t>
  </si>
  <si>
    <t xml:space="preserve">  1 x 2 x 0.6mm2                                              </t>
  </si>
  <si>
    <t>Kabli JH(ST)H brezhalogenski</t>
  </si>
  <si>
    <t>-</t>
  </si>
  <si>
    <t xml:space="preserve">  5 x 25 mm2    </t>
  </si>
  <si>
    <t xml:space="preserve">  3 x 1,5 mm2                                                   </t>
  </si>
  <si>
    <t>položeni v ceveh oz. na kabelskih policah</t>
  </si>
  <si>
    <t>po uredbi CPR 305, SIST EN 50575, razred Ccas3d1a3</t>
  </si>
  <si>
    <t>Kabli N2XH-J, finožični, brezhalogenski</t>
  </si>
  <si>
    <t>kpl</t>
  </si>
  <si>
    <t xml:space="preserve">tovarniška dokumentacija, atesti, navodila itd.) </t>
  </si>
  <si>
    <t>plastični kanali, napisne ploščice, vezni material,</t>
  </si>
  <si>
    <t>Drobni material (ožičenje, vrstne sponke, uvodnice,</t>
  </si>
  <si>
    <t>kos</t>
  </si>
  <si>
    <t>Gasilne ampule na pr. BONPET z nosilcem</t>
  </si>
  <si>
    <t>Vrstne sponke</t>
  </si>
  <si>
    <t xml:space="preserve">DIN letev 35 mm, dolžine 600 mm                                </t>
  </si>
  <si>
    <t xml:space="preserve">NN podporni izolatorji               </t>
  </si>
  <si>
    <t xml:space="preserve">Bakrene zbiralke, pobarvane, 30 x 5 mm        </t>
  </si>
  <si>
    <t>Priklop kablov v elektro omari</t>
  </si>
  <si>
    <t xml:space="preserve">Vtičnica, plastična, n/o, 1L+N+PE, 16A, 230V             </t>
  </si>
  <si>
    <t xml:space="preserve">Svetilka z LED sijalko 8 W                          </t>
  </si>
  <si>
    <t>Programiranje in parametriranje  opreme</t>
  </si>
  <si>
    <t>Weinteck cMT3162X</t>
  </si>
  <si>
    <t>Upravljalni tablo, 15.6" ekran na dotik</t>
  </si>
  <si>
    <t>povezava na toplotno črpalko</t>
  </si>
  <si>
    <t>Vmesnik za RS-485 komunikacijo, COM-485</t>
  </si>
  <si>
    <t>širina 6 modulov, tip AIV-12      za toplotno postajo</t>
  </si>
  <si>
    <t>Razšir. modul, analogni vh 0-10V, mont. na DIN letev 35mm</t>
  </si>
  <si>
    <t>širina 6 modulov, tip AOV-12      za toplotno postajo</t>
  </si>
  <si>
    <t>Razšir. modul, analogni izh 0-10V, mont. na DIN letev 35mm</t>
  </si>
  <si>
    <t>vhodi za Pt1000 senzorje</t>
  </si>
  <si>
    <t>širina 6 modulov, tip AiR-12      za toplotno postajo</t>
  </si>
  <si>
    <t>Razšir. modul, napajanje 24 VDC, mont. na DIN letev 35mm</t>
  </si>
  <si>
    <t>Vmesnik CAD-BE-PROT za prenap.zašćito</t>
  </si>
  <si>
    <t>širina 6 modulov, tip Bio-20R      za toplotno postajo</t>
  </si>
  <si>
    <t>širina 5 modulov, na pr. tip PS-IQ</t>
  </si>
  <si>
    <t>Napajalnik 230VAC/24 VDC, 3.8 A, mont. na DIN letev 35mm</t>
  </si>
  <si>
    <t>širina 6 modulov, tip CIBRO-3-24      za toplotno postajo</t>
  </si>
  <si>
    <t>Glavni krmilnik, napajanje 24 VDC, mont. na DIN letev 35mm</t>
  </si>
  <si>
    <t xml:space="preserve">  PT570T30, 230 VAC,(4 preklopni)                   </t>
  </si>
  <si>
    <t>Rele s podnožjem, mont. na letev, z LED, 6 A, na pr.Schrack</t>
  </si>
  <si>
    <t xml:space="preserve">   G10-51-U  ( 1-0-2 )           </t>
  </si>
  <si>
    <t>Izbirno stikalo 230 V, 10 A</t>
  </si>
  <si>
    <t xml:space="preserve">  DC, 2-p, 6 A, 24 V=                               </t>
  </si>
  <si>
    <t>Instalacijski odklopnik, B karakt.,  10 kA</t>
  </si>
  <si>
    <t xml:space="preserve">   16 A</t>
  </si>
  <si>
    <t xml:space="preserve">   10 A</t>
  </si>
  <si>
    <t xml:space="preserve">   6 A</t>
  </si>
  <si>
    <t xml:space="preserve">   4 A</t>
  </si>
  <si>
    <t>Instalac. odklopnik, 1-p, 15 kA</t>
  </si>
  <si>
    <t xml:space="preserve">   80 A             </t>
  </si>
  <si>
    <t>Instalacijski odklopnik,na pr. MERLIN GERIN, NG125H, 3-p</t>
  </si>
  <si>
    <t>montaža na DIN letev</t>
  </si>
  <si>
    <t xml:space="preserve">Usmernik  230 V,50 Hz / 24 V=, 10 A , stabiliziran                      </t>
  </si>
  <si>
    <t xml:space="preserve">   400 VA,  Iv=10 A, C karakt. </t>
  </si>
  <si>
    <t xml:space="preserve">Transf., 230/24 V, 50 Hz  </t>
  </si>
  <si>
    <t xml:space="preserve">   100 A za prenapetostni odvodnik</t>
  </si>
  <si>
    <t>Varovalke za varovalčni ločilnik NV00</t>
  </si>
  <si>
    <t xml:space="preserve">  NVL00/160 A</t>
  </si>
  <si>
    <t>Varovalčni ločilnik, 230/400 V, 3 p</t>
  </si>
  <si>
    <t xml:space="preserve">  PROTEC C, 275/350 V, 15/30 kA, razred C </t>
  </si>
  <si>
    <t>Prenapetostni odvodnik na pr.</t>
  </si>
  <si>
    <t xml:space="preserve">   NSX100NA                                   </t>
  </si>
  <si>
    <t>Glavno stikalo, 3p, 230 V na pr.</t>
  </si>
  <si>
    <t>Na vratih je žep za dokumentacijo. Stopnja zaščite IP23</t>
  </si>
  <si>
    <t>kompletno ožičena 2500x2100x300mm, z uvodnicami.</t>
  </si>
  <si>
    <t>v barvi sten, z zaščitnimi, krmilnimi, signalnimi elementi,</t>
  </si>
  <si>
    <t>Tipska el.omara, prostostoječa, z vrati s ključavnico,</t>
  </si>
  <si>
    <t>EL. OMARA E-TOP</t>
  </si>
  <si>
    <t>17. TOPLOTNA POSTAJA</t>
  </si>
  <si>
    <r>
      <t xml:space="preserve">  </t>
    </r>
    <r>
      <rPr>
        <sz val="10"/>
        <rFont val="Symbol"/>
        <family val="1"/>
        <charset val="2"/>
      </rPr>
      <t xml:space="preserve">F </t>
    </r>
    <r>
      <rPr>
        <sz val="10"/>
        <rFont val="Arial"/>
        <family val="2"/>
      </rPr>
      <t xml:space="preserve">16 mm                                   </t>
    </r>
  </si>
  <si>
    <t>Gibljive plastične cevi, samougasne, p/o</t>
  </si>
  <si>
    <r>
      <t xml:space="preserve">Doza </t>
    </r>
    <r>
      <rPr>
        <sz val="10"/>
        <rFont val="Symbol"/>
        <family val="1"/>
        <charset val="2"/>
      </rPr>
      <t>F</t>
    </r>
    <r>
      <rPr>
        <sz val="10"/>
        <rFont val="Arial"/>
        <family val="2"/>
      </rPr>
      <t xml:space="preserve"> 60 mm                                   </t>
    </r>
  </si>
  <si>
    <t xml:space="preserve">  4 x 2 x 0.6 mm2                                              </t>
  </si>
  <si>
    <t xml:space="preserve">  2 x 2 x 0.6 mm2                                              </t>
  </si>
  <si>
    <t>Kabli JH(ST)H, brezhalogenski</t>
  </si>
  <si>
    <t xml:space="preserve">  montaža, povezovanje, zagon</t>
  </si>
  <si>
    <t xml:space="preserve">  element za daljinsko signalizacijo            kos 1</t>
  </si>
  <si>
    <t xml:space="preserve">  signalna svetilka z elektroniko                 kos 1</t>
  </si>
  <si>
    <t xml:space="preserve">  element za potrditev in reset                   kos 1</t>
  </si>
  <si>
    <t xml:space="preserve">  napajalna enota 230/24 V, 50 Hz            kos 1</t>
  </si>
  <si>
    <t xml:space="preserve">  potezna tipka                                        kos 1</t>
  </si>
  <si>
    <t xml:space="preserve">  klicni set                                              kos 1</t>
  </si>
  <si>
    <t>Sistem klica v sili sestoji iz :</t>
  </si>
  <si>
    <t>(na pr. sistem Elgrin)</t>
  </si>
  <si>
    <t>KLIC V SILI V SANITARIJAH</t>
  </si>
  <si>
    <t>16. KLIC V SILI</t>
  </si>
  <si>
    <t>1100 V d.c., In=20 kA ( 8/20  s), Imax=50 kA (8/20 s)</t>
  </si>
  <si>
    <t>Y RC (daljinska signalizacija), IP20</t>
  </si>
  <si>
    <t xml:space="preserve">Prenapetostni odvodnik ETI, ETITEC M T12 PV 1100/12.5 </t>
  </si>
  <si>
    <t xml:space="preserve">  10 A,  standard</t>
  </si>
  <si>
    <t>Varovalke DC, CH 10gPV, 1000 V d.c., 10/30 kA d.c.</t>
  </si>
  <si>
    <t>Varovalčni ločilnik ETI, EFH DC, 1000 V, 2-polni, 30 kA d.c.</t>
  </si>
  <si>
    <t xml:space="preserve">V el.omari je vgrajena naslednja oprema : </t>
  </si>
  <si>
    <t>dimenzije 600x800x120mm</t>
  </si>
  <si>
    <t>iz poliuretana. Na vratih je žep za dokumentacijo.</t>
  </si>
  <si>
    <r>
      <t>interno ozemljitvijo, RAL 7035, 125</t>
    </r>
    <r>
      <rPr>
        <sz val="10"/>
        <rFont val="Calibri"/>
        <family val="2"/>
        <charset val="238"/>
      </rPr>
      <t>°</t>
    </r>
    <r>
      <rPr>
        <sz val="10"/>
        <rFont val="Arial"/>
        <family val="2"/>
      </rPr>
      <t xml:space="preserve">  kot odpiranja vrat, tesnilo</t>
    </r>
  </si>
  <si>
    <t>EN60529, kompleto z montažnimi elementi in ožičenjem, z</t>
  </si>
  <si>
    <t>Nadometna kovinska elektro omara, tipa EO, IP66 v skladu z</t>
  </si>
  <si>
    <t>ELEKTRO OMARA E-DC1 (DC spojišče)</t>
  </si>
  <si>
    <t xml:space="preserve">  4x2 parice</t>
  </si>
  <si>
    <t>brezhalogenski za po vezavo razsmernikov na KV</t>
  </si>
  <si>
    <t>UTP LAN kabel, LS0H, cat 6a, 500 MHz, 23 AWG</t>
  </si>
  <si>
    <t xml:space="preserve">Drobni in vezni material </t>
  </si>
  <si>
    <t xml:space="preserve">Svetilka z LED sijalko  8 W                          </t>
  </si>
  <si>
    <t>Gasilne ampule BONPET z nosilcem</t>
  </si>
  <si>
    <t>Prenapetostni odvodnik</t>
  </si>
  <si>
    <t xml:space="preserve">    63 A</t>
  </si>
  <si>
    <t>30 mA, 4p</t>
  </si>
  <si>
    <t>Zaščitno stikalo na diferenčni tok VIGI NG125N, 400 V, 25kA</t>
  </si>
  <si>
    <t xml:space="preserve">  25 A</t>
  </si>
  <si>
    <t xml:space="preserve">  16 A</t>
  </si>
  <si>
    <t>Instalac. odklopnik, 15 kA,  3p</t>
  </si>
  <si>
    <t xml:space="preserve">   80 A</t>
  </si>
  <si>
    <t xml:space="preserve"> </t>
  </si>
  <si>
    <t>Zašč. stikalo MERLIN GERIN, NG125N, 25 kA, 3-p, 400 V</t>
  </si>
  <si>
    <t xml:space="preserve">Na vratih je žep za dokumentacijo. </t>
  </si>
  <si>
    <t>iz poliuretana. Dimenzije so (š x v x g) : 600x1200x250 mm</t>
  </si>
  <si>
    <t>Nadometna kovinska elektro omara, tipa EO, IP43 v skladu z</t>
  </si>
  <si>
    <t>ELEKTRO OMARA E-AC (AC spojišče)</t>
  </si>
  <si>
    <t>d.  ELEKTRO OMARE</t>
  </si>
  <si>
    <t>SetApp, ki se sname brezplačno s spleta</t>
  </si>
  <si>
    <t>Aplikacija za nadzor in upravljanje sončne elektrarne</t>
  </si>
  <si>
    <t xml:space="preserve">    8RJ45, cat.6A</t>
  </si>
  <si>
    <t>LILIN PMH-PoE0, 260W</t>
  </si>
  <si>
    <t>Web Smart PoE, fast Ethernet Switch (260W)</t>
  </si>
  <si>
    <t>Mrežni usmerjevalnik  (switch) 10/100M+2 Combo Gigabit</t>
  </si>
  <si>
    <t>Meritev izolacije, ozemljitve, preizkus instalacije in zagon</t>
  </si>
  <si>
    <t xml:space="preserve">Drobni material </t>
  </si>
  <si>
    <t>kg</t>
  </si>
  <si>
    <t xml:space="preserve">Razno profilno železo, minizirano              </t>
  </si>
  <si>
    <t xml:space="preserve">Izvedba priključkov glavnih dovodnih kablov na el.omare </t>
  </si>
  <si>
    <t xml:space="preserve">Označevanje tokokrogov in naprav po načrtih </t>
  </si>
  <si>
    <t xml:space="preserve">  25x4 mm                              </t>
  </si>
  <si>
    <t xml:space="preserve">Pocinkani valjanec FeZn </t>
  </si>
  <si>
    <r>
      <t xml:space="preserve">  </t>
    </r>
    <r>
      <rPr>
        <sz val="10"/>
        <rFont val="Symbol"/>
        <family val="1"/>
        <charset val="2"/>
      </rPr>
      <t xml:space="preserve">F </t>
    </r>
    <r>
      <rPr>
        <sz val="10"/>
        <rFont val="Arial"/>
        <family val="2"/>
      </rPr>
      <t xml:space="preserve">36 mm                                   </t>
    </r>
  </si>
  <si>
    <r>
      <t xml:space="preserve">  </t>
    </r>
    <r>
      <rPr>
        <sz val="10"/>
        <rFont val="Symbol"/>
        <family val="1"/>
        <charset val="2"/>
      </rPr>
      <t xml:space="preserve">F </t>
    </r>
    <r>
      <rPr>
        <sz val="10"/>
        <rFont val="Arial"/>
        <family val="2"/>
      </rPr>
      <t xml:space="preserve">23 mm                                       </t>
    </r>
  </si>
  <si>
    <t xml:space="preserve">    </t>
  </si>
  <si>
    <t xml:space="preserve">  1 x 16 mm2                                 </t>
  </si>
  <si>
    <t>brezhalogenski</t>
  </si>
  <si>
    <t xml:space="preserve">Finožični vodnik H07V-K, r/z  (P/F-Y) za izenačitev potencilov                           </t>
  </si>
  <si>
    <t xml:space="preserve">  200 mm                                      </t>
  </si>
  <si>
    <t>Kabelska polica PK, vroče pocinkana, s priborom, širine</t>
  </si>
  <si>
    <t xml:space="preserve"> tip kabla, presek vodnikov, št.vodnikov, kam je vezan</t>
  </si>
  <si>
    <t>OPOMBA : Kabli morajo imeti na obeh straneh oznako :</t>
  </si>
  <si>
    <t xml:space="preserve">  5 x 10 mm2  položeni na kabelskih policah                         </t>
  </si>
  <si>
    <t>Kabli N2XH-J, brezhalogenski</t>
  </si>
  <si>
    <t xml:space="preserve">  2 x 2 x 0.8 mm2                                              </t>
  </si>
  <si>
    <t>Kabli JH(ST)H za komunikacijo med razsmerniki,</t>
  </si>
  <si>
    <t xml:space="preserve">   1 x 4 mm2</t>
  </si>
  <si>
    <t>Kabel ELEKTRO SOLAR, odporen na UV sevanje</t>
  </si>
  <si>
    <t>c.     INSTALACIJSKI MATERIAL</t>
  </si>
  <si>
    <t>Internetni interface Sunny WebBox</t>
  </si>
  <si>
    <t>izkoristek                           97.6 %</t>
  </si>
  <si>
    <t>max DC vodni tok (skupen)  22 A</t>
  </si>
  <si>
    <t>max DC moč (STC modul)   20250 W</t>
  </si>
  <si>
    <t>max AC izhodni tok            23 A</t>
  </si>
  <si>
    <t>max AC izhodna moč         15000 VA</t>
  </si>
  <si>
    <t>nazivna AC izhodna moč    15000 VA</t>
  </si>
  <si>
    <t>Razsmernik tip SE15K</t>
  </si>
  <si>
    <t>izklop, DC prenap.zaščita, DC varovalke na (+) in (-)</t>
  </si>
  <si>
    <t>hrup &lt;50 dBA, IP65, z montažnim materialom., 2-polni</t>
  </si>
  <si>
    <r>
      <t xml:space="preserve">območje delovanja -40/+60 </t>
    </r>
    <r>
      <rPr>
        <sz val="10"/>
        <rFont val="GreekC"/>
        <charset val="238"/>
      </rPr>
      <t>°</t>
    </r>
    <r>
      <rPr>
        <sz val="10"/>
        <rFont val="Arial"/>
        <family val="2"/>
      </rPr>
      <t>, hlajenje z notranjim ventilat.</t>
    </r>
  </si>
  <si>
    <t>DC vhod 2xMC4 paric, dimenzije 540x315x260 mm, 33.2 kg,</t>
  </si>
  <si>
    <t>IEC61000-3-11, IEC61000-3-12, FCC part15 classB, RoHS,</t>
  </si>
  <si>
    <t>VDE-AR-N-4105, AS-4777, G83/G59, IEC61000-6-2,</t>
  </si>
  <si>
    <t>Standardi : IEC-62103 (EN50178), IEC-62109, VDE0126-1-1,</t>
  </si>
  <si>
    <t>Smart Energy Management (Home Energy Management),</t>
  </si>
  <si>
    <t>vmesniki : RS485, Ethernet, WiFi (zahteva anteno),</t>
  </si>
  <si>
    <r>
      <t>700 k</t>
    </r>
    <r>
      <rPr>
        <sz val="10"/>
        <rFont val="Calibri"/>
        <family val="2"/>
        <charset val="238"/>
      </rPr>
      <t>Ω ob</t>
    </r>
    <r>
      <rPr>
        <sz val="10"/>
        <rFont val="Arial"/>
        <family val="2"/>
      </rPr>
      <t xml:space="preserve">čutljivost, lastna raba &lt;2.5 W, komunikacijski </t>
    </r>
  </si>
  <si>
    <t>reverzna polaritetna zaščita, detekcija ozemljitvene izolacije</t>
  </si>
  <si>
    <t>max vhodna nap.900 V, nazivna DC vhodna nap.750 V,</t>
  </si>
  <si>
    <r>
      <t xml:space="preserve">izhodna AC napetost 184-264.5 V, nastavljiv cos </t>
    </r>
    <r>
      <rPr>
        <sz val="10"/>
        <rFont val="GreekC"/>
        <charset val="238"/>
      </rPr>
      <t>ϕ</t>
    </r>
    <r>
      <rPr>
        <sz val="10"/>
        <rFont val="Arial"/>
        <family val="2"/>
      </rPr>
      <t xml:space="preserve">, </t>
    </r>
  </si>
  <si>
    <t xml:space="preserve">Trifazni razsmernik, 400/230 V (L1,L2,L3,N;PE), 50/60 Hz, </t>
  </si>
  <si>
    <t>Razsmerniki na primer SOLAREDGE</t>
  </si>
  <si>
    <t>b.     RAZSMERNIKI</t>
  </si>
  <si>
    <t>Testiranje in zagon sistema</t>
  </si>
  <si>
    <t xml:space="preserve">    pritrdilni in vijačni material</t>
  </si>
  <si>
    <t xml:space="preserve">    sponke za izenačitev potenciala napetosti</t>
  </si>
  <si>
    <t xml:space="preserve">    spojni elementi za module BISOL</t>
  </si>
  <si>
    <t xml:space="preserve">    stojnimi vijaki</t>
  </si>
  <si>
    <t xml:space="preserve">    spojni elementi za montažno konstrukcijo s </t>
  </si>
  <si>
    <t xml:space="preserve">    aluminijsati profili </t>
  </si>
  <si>
    <t>kompletno opremo :</t>
  </si>
  <si>
    <t>m2</t>
  </si>
  <si>
    <t xml:space="preserve">Nosilna konstrukcija ALU, stojni vijaki s konstrukcijo in </t>
  </si>
  <si>
    <t xml:space="preserve">   pripadajoči optimizator moči</t>
  </si>
  <si>
    <t xml:space="preserve">   odpornost na amoniak ; IEC 62716</t>
  </si>
  <si>
    <t xml:space="preserve">   odpornost na slano meglo : IEC 61701</t>
  </si>
  <si>
    <t xml:space="preserve">   certificirani : IEC 61730 Ed.1, 61215 Ed.2</t>
  </si>
  <si>
    <t xml:space="preserve">   certificirana nominalna obremenitev : 5.400 Pa</t>
  </si>
  <si>
    <t xml:space="preserve">   učinkovitost pretvorbe celic : 19.0 %</t>
  </si>
  <si>
    <t xml:space="preserve">   električni priključki : Multi-contact MC4, 2 diodi, IP67</t>
  </si>
  <si>
    <t xml:space="preserve">   teža : 20.5 kg</t>
  </si>
  <si>
    <t xml:space="preserve">   dimenzije modula : 1.646x1140x35 mm</t>
  </si>
  <si>
    <t xml:space="preserve">   najvišji reverzni tok : 20 A</t>
  </si>
  <si>
    <r>
      <t xml:space="preserve">   temp celice pri NOCT :  42.3 </t>
    </r>
    <r>
      <rPr>
        <sz val="10"/>
        <rFont val="Symbol"/>
        <family val="1"/>
        <charset val="2"/>
      </rPr>
      <t xml:space="preserve">  </t>
    </r>
    <r>
      <rPr>
        <sz val="10"/>
        <rFont val="Arial"/>
        <family val="2"/>
        <charset val="238"/>
      </rPr>
      <t>C</t>
    </r>
  </si>
  <si>
    <r>
      <t xml:space="preserve">   temp.koef.moči  </t>
    </r>
    <r>
      <rPr>
        <sz val="10"/>
        <rFont val="Symbol"/>
        <family val="1"/>
        <charset val="2"/>
      </rPr>
      <t>g</t>
    </r>
    <r>
      <rPr>
        <sz val="10"/>
        <rFont val="Arial"/>
        <family val="2"/>
      </rPr>
      <t xml:space="preserve">  :  - 0340  % / </t>
    </r>
    <r>
      <rPr>
        <sz val="10"/>
        <rFont val="Symbol"/>
        <family val="1"/>
        <charset val="2"/>
      </rPr>
      <t xml:space="preserve">    </t>
    </r>
    <r>
      <rPr>
        <sz val="10"/>
        <rFont val="Arial"/>
        <family val="2"/>
      </rPr>
      <t>C</t>
    </r>
  </si>
  <si>
    <r>
      <t xml:space="preserve">   temp.koef.nap  </t>
    </r>
    <r>
      <rPr>
        <sz val="10"/>
        <rFont val="Symbol"/>
        <family val="1"/>
        <charset val="2"/>
      </rPr>
      <t>b</t>
    </r>
    <r>
      <rPr>
        <sz val="10"/>
        <rFont val="Arial"/>
        <family val="2"/>
      </rPr>
      <t xml:space="preserve">  :  - 0.270 % / </t>
    </r>
    <r>
      <rPr>
        <sz val="10"/>
        <rFont val="Symbol"/>
        <family val="1"/>
        <charset val="2"/>
      </rPr>
      <t xml:space="preserve">    </t>
    </r>
    <r>
      <rPr>
        <sz val="10"/>
        <rFont val="Arial"/>
        <family val="2"/>
      </rPr>
      <t>C</t>
    </r>
  </si>
  <si>
    <r>
      <t xml:space="preserve">   temp.koef.toka </t>
    </r>
    <r>
      <rPr>
        <sz val="10"/>
        <rFont val="Symbol"/>
        <family val="1"/>
        <charset val="2"/>
      </rPr>
      <t xml:space="preserve">a </t>
    </r>
    <r>
      <rPr>
        <sz val="10"/>
        <rFont val="Arial"/>
        <family val="2"/>
        <charset val="238"/>
      </rPr>
      <t xml:space="preserve"> : + 0.040 % /  </t>
    </r>
    <r>
      <rPr>
        <sz val="10"/>
        <rFont val="Symbol"/>
        <family val="1"/>
        <charset val="2"/>
      </rPr>
      <t xml:space="preserve"> </t>
    </r>
    <r>
      <rPr>
        <sz val="10"/>
        <rFont val="Arial"/>
        <family val="2"/>
        <charset val="238"/>
      </rPr>
      <t xml:space="preserve"> C</t>
    </r>
  </si>
  <si>
    <t xml:space="preserve">   toleranca izhodne moči : 0 / + 5W</t>
  </si>
  <si>
    <t xml:space="preserve">   maks.napetost sistema : 1500 V=</t>
  </si>
  <si>
    <t xml:space="preserve">   tok kratkega stika : 10.12 A</t>
  </si>
  <si>
    <t xml:space="preserve">   tok v delovni točki : 9.76 A</t>
  </si>
  <si>
    <t xml:space="preserve">   napetost odprtih sponk : 49.5 V=</t>
  </si>
  <si>
    <t xml:space="preserve">   napetost v delovni točki : 41.0 V=</t>
  </si>
  <si>
    <t xml:space="preserve">   moč modula : 400 Wp</t>
  </si>
  <si>
    <t xml:space="preserve">   tip modula : M400WA, monokristalni PERC silicijev</t>
  </si>
  <si>
    <t>PV moduli polikristalni / monokristalni, na pr. VIESSMANN</t>
  </si>
  <si>
    <t>a.  PV MODULI (PANELI)</t>
  </si>
  <si>
    <t>15.    SONČNA ELEKTRARNA</t>
  </si>
  <si>
    <t>Drobni material</t>
  </si>
  <si>
    <t>pridobivanju potrdila o brezhibnem delovanju</t>
  </si>
  <si>
    <t xml:space="preserve">testiranje, zagon, šolanje osebja ter sodelovanje pri </t>
  </si>
  <si>
    <t>Končna montaža aparatov na pripravljene instalacije, povezave,</t>
  </si>
  <si>
    <r>
      <t xml:space="preserve">  </t>
    </r>
    <r>
      <rPr>
        <sz val="10"/>
        <rFont val="Symbol"/>
        <family val="1"/>
        <charset val="2"/>
      </rPr>
      <t>F</t>
    </r>
    <r>
      <rPr>
        <sz val="10"/>
        <rFont val="Arial"/>
        <family val="2"/>
      </rPr>
      <t xml:space="preserve"> 16 mm                                   </t>
    </r>
  </si>
  <si>
    <t>Gibljive plastične cevi, samougasne</t>
  </si>
  <si>
    <t>po uredbi CPR 305, SIST EN 50575, razred CcaS1d2a1</t>
  </si>
  <si>
    <t>Kabli N2XH_J, finožični, brezhalogenski</t>
  </si>
  <si>
    <t xml:space="preserve">  JH(ST)H 2x2x0.8mm</t>
  </si>
  <si>
    <t>Kabel uvlečen v izolacijsko cev:</t>
  </si>
  <si>
    <t>Plin za kalibriranje javljalnikov</t>
  </si>
  <si>
    <t>Svetilka z akustičnim signalom in napisom, AK/NA – 12V</t>
  </si>
  <si>
    <t>Adresibilni javljalnik plina CO,  na pr. DE62-02</t>
  </si>
  <si>
    <t xml:space="preserve">  3 javljalne linije, do 14 detektorjev CO</t>
  </si>
  <si>
    <t>na pr. CERGAS, AKU bat. za 24 h</t>
  </si>
  <si>
    <t xml:space="preserve">Modularna adresabilna centrala za detekcijo plina </t>
  </si>
  <si>
    <t xml:space="preserve">14.    JAVLJANJE PLINA CO </t>
  </si>
  <si>
    <t>Plastične cevi, samougasne</t>
  </si>
  <si>
    <t xml:space="preserve">  3 x 2.5 mm2                         </t>
  </si>
  <si>
    <t>Kabli FG16(0)M16, finožični, brezhalogenski</t>
  </si>
  <si>
    <t>Priključna doza nadometna 10x10 cm, IP54 (streha)</t>
  </si>
  <si>
    <t xml:space="preserve">   1TP22LO1 (zelena) </t>
  </si>
  <si>
    <t>Signalne svetilke, 230 V na pr.</t>
  </si>
  <si>
    <t>Izbirno stikalo na pr.</t>
  </si>
  <si>
    <t xml:space="preserve">  K25-42                                         </t>
  </si>
  <si>
    <t>Kontaktor, 230 VAC, na pr.</t>
  </si>
  <si>
    <t xml:space="preserve">    25 A</t>
  </si>
  <si>
    <t>(predvarovalka 80 A)</t>
  </si>
  <si>
    <t>Zaščitno stikalo na diferenčni tok, 400 V, 30 mA, 4p</t>
  </si>
  <si>
    <t xml:space="preserve">   16 A </t>
  </si>
  <si>
    <t xml:space="preserve">   10 A </t>
  </si>
  <si>
    <t>Instalac. odklopnik, 1-p, 15 kA, B karakt.</t>
  </si>
  <si>
    <t xml:space="preserve">   25 W/m</t>
  </si>
  <si>
    <t>Grelni kabel GL,  230 V</t>
  </si>
  <si>
    <t>Spoj grelnega in dovodnega kabla</t>
  </si>
  <si>
    <t xml:space="preserve">   250 VA,  Iv=10 A, C karakt. </t>
  </si>
  <si>
    <t xml:space="preserve">Napajalni transf., 230/24 V, 50 Hz  </t>
  </si>
  <si>
    <t xml:space="preserve">Termostat za vklop gretja , - 4/10 °C </t>
  </si>
  <si>
    <t xml:space="preserve">Senzor temperature in vlage </t>
  </si>
  <si>
    <t xml:space="preserve">  G40-10-U</t>
  </si>
  <si>
    <t>Ločilno stikalo, 3p, 230 V, na pr.</t>
  </si>
  <si>
    <t xml:space="preserve">   400x600x250 mm</t>
  </si>
  <si>
    <t>elementi, ožičena. Izdelana iz dekapirane pločevine.</t>
  </si>
  <si>
    <t xml:space="preserve">opremljena z varovalnimi elementi, stikalnimi in krmilnimi </t>
  </si>
  <si>
    <t xml:space="preserve">Krmilna omarica grelnih kablov nadometne izvedbe, IP54, </t>
  </si>
  <si>
    <t>ELEKTRO OMARA E-OG6 (skupna raba)</t>
  </si>
  <si>
    <t xml:space="preserve">  K40-42                                         </t>
  </si>
  <si>
    <t>ELEKTRO OMARA E-OG5 (gretje cevi strojnih naprav)</t>
  </si>
  <si>
    <t>ELEKTRO OMARA E-OG3 (dvorana)</t>
  </si>
  <si>
    <t>ELEKTRO OMARA E-OG2 (občina)</t>
  </si>
  <si>
    <t>ELEKTRO OMARA E-OG1 (knjižnica)</t>
  </si>
  <si>
    <t>13.   SISTEM GRELNIH KABLOV</t>
  </si>
  <si>
    <t>Izdelava delavniških risb za krmilnike (izbrani dobavitelj)</t>
  </si>
  <si>
    <t xml:space="preserve">Tiskalnik A4 ,komplet z vmesniki  </t>
  </si>
  <si>
    <t>WEB ROUTER</t>
  </si>
  <si>
    <t>Kabli UTP/LS0H, 4x2x0.5, cat 6a</t>
  </si>
  <si>
    <t>Mikro stikalo za detekcijo odprtosti oken (izklop klime)</t>
  </si>
  <si>
    <t>Komunikacijski vmesnik DALI /ETHERNET</t>
  </si>
  <si>
    <t>Komunikacijski vmesnik KNX /ETHERNET</t>
  </si>
  <si>
    <t>Komunikacijski vmesnik MOD BUS /ETHERNET</t>
  </si>
  <si>
    <t>Komunikacijski vmesnik M-Bus, do 40 števcev,</t>
  </si>
  <si>
    <t>Komunikacijski vmesniki INEA (INTESIS)</t>
  </si>
  <si>
    <t xml:space="preserve">  48RJ45, cat.6</t>
  </si>
  <si>
    <t>Mrežni usmerjevalnik  (switch)</t>
  </si>
  <si>
    <t xml:space="preserve">  spuščanje v pogon       </t>
  </si>
  <si>
    <t xml:space="preserve">  izdelava reportov in časovnih poročil </t>
  </si>
  <si>
    <t xml:space="preserve">  sistem arhiviranja</t>
  </si>
  <si>
    <t xml:space="preserve">  komunikacije med PC-jem in mikroprocesorji</t>
  </si>
  <si>
    <t xml:space="preserve">  driverji</t>
  </si>
  <si>
    <t xml:space="preserve">  obdelava vklopov in izklopov po urniku</t>
  </si>
  <si>
    <t xml:space="preserve">  izdelava prikazov za nastavljanje parametrov na ekranu</t>
  </si>
  <si>
    <t xml:space="preserve">  izdelava prikazov za nastavljanje karakteristik na ekranu</t>
  </si>
  <si>
    <t xml:space="preserve">  parametriranje sistema in nadzornega računalnika</t>
  </si>
  <si>
    <t xml:space="preserve">  obdelava trendov in zgodovine</t>
  </si>
  <si>
    <t xml:space="preserve">  izdelava dinamičnih linkov, kreiranje alarmnih protokolov</t>
  </si>
  <si>
    <t xml:space="preserve">  izdelava baze inekranskih prikazov procesa</t>
  </si>
  <si>
    <t>Aplikativni software za vodenje procesa</t>
  </si>
  <si>
    <t xml:space="preserve">    neomejeno št. točk</t>
  </si>
  <si>
    <t xml:space="preserve">  zagon naprav po urniku                           </t>
  </si>
  <si>
    <t xml:space="preserve">  driverji za povezavo s požarno centralo, CO centralo</t>
  </si>
  <si>
    <t xml:space="preserve">  program za povezavo s krmilnikom </t>
  </si>
  <si>
    <t xml:space="preserve">  multitasking funkcija, sporočila operaterju                 </t>
  </si>
  <si>
    <t xml:space="preserve">  program za nadzor koničnih obremenitev                           </t>
  </si>
  <si>
    <t xml:space="preserve">  statistične obdelave                  </t>
  </si>
  <si>
    <t xml:space="preserve">  grafika, alarmi, zgodovina, trendi, izpisi na tiskalnik      </t>
  </si>
  <si>
    <t xml:space="preserve">  osnovni SCADA paket , arhiviranje na disk                 </t>
  </si>
  <si>
    <t>Procesni software verzija za Windows 10</t>
  </si>
  <si>
    <t>tipkovnica SLO, miška, barvni LCD monitor 22"</t>
  </si>
  <si>
    <t>grafična kartica 256 Mb, tiskalnik barvbni Injjet,</t>
  </si>
  <si>
    <t xml:space="preserve">HDD 500 Gb, RAM 4Gb DDR2, DVD pogon, USB porti                            </t>
  </si>
  <si>
    <t>2xEthernet mrežna kartica Gb Ethernet,</t>
  </si>
  <si>
    <t>ohišjem z napajalnikom, Intel Pentium Core i5,</t>
  </si>
  <si>
    <t xml:space="preserve">Nadzorni računalnik PC,  Windows Win 10, komplet  z </t>
  </si>
  <si>
    <t>Oprema v nadzornem prostoru</t>
  </si>
  <si>
    <t>postaji !</t>
  </si>
  <si>
    <t>instalacij. Kabliranje izvede dobavitelj naprav v toplotni</t>
  </si>
  <si>
    <t>Krmilniki za toplotno postajo so zajeti v popisu strojnih</t>
  </si>
  <si>
    <t>Krmilniki za klimate so zajeti v popisu strojnih instalacij!</t>
  </si>
  <si>
    <t>12.  CNS SISTEM</t>
  </si>
  <si>
    <t xml:space="preserve">  kompleta</t>
  </si>
  <si>
    <t xml:space="preserve">  kontrola funkcionalnosti komandne omare DG</t>
  </si>
  <si>
    <t xml:space="preserve">  kontrola moči, toka, napetosti, frekvence</t>
  </si>
  <si>
    <t xml:space="preserve">  postopno obremenjevanje DG kompleta</t>
  </si>
  <si>
    <t xml:space="preserve">  zagon motorja in vklop brez bremena</t>
  </si>
  <si>
    <t xml:space="preserve">  kontrola sistema za gorivo</t>
  </si>
  <si>
    <t xml:space="preserve">  kontrola nivoja olja in hladilnega sredstva v motorju</t>
  </si>
  <si>
    <t xml:space="preserve">  kontrola električnih povezav</t>
  </si>
  <si>
    <t>Testi na lokaciji</t>
  </si>
  <si>
    <t xml:space="preserve">  kontrola delovanja "ročno/avtomatsko"</t>
  </si>
  <si>
    <t xml:space="preserve"> 1 h pri 100 % obremenitvi</t>
  </si>
  <si>
    <t xml:space="preserve">  0.15 h pri 75 % obremenitve</t>
  </si>
  <si>
    <t xml:space="preserve">  obremenitve : 0.15 h pri 50 % obremenitve</t>
  </si>
  <si>
    <t xml:space="preserve">  snema moč, tok, napetost</t>
  </si>
  <si>
    <t xml:space="preserve">  test kompleta po ISO 9001. Med obremenitvijo se</t>
  </si>
  <si>
    <t xml:space="preserve">  rezervoar po proizvajalčevih standardnih procedurah</t>
  </si>
  <si>
    <t xml:space="preserve">  komandna omara po CEI/IEC 439/144</t>
  </si>
  <si>
    <t xml:space="preserve">  proizvajalčevih standardnih postopkih</t>
  </si>
  <si>
    <t xml:space="preserve">  za diesel motor teste po ISO 3046 in</t>
  </si>
  <si>
    <t xml:space="preserve">  standardnih postopkih</t>
  </si>
  <si>
    <t xml:space="preserve">  za generator teste po IEC 34 in proizvajalčevih</t>
  </si>
  <si>
    <t>Tovarniški testi po ISO 9001</t>
  </si>
  <si>
    <t xml:space="preserve">  zakonodaji in tehničnim standardom</t>
  </si>
  <si>
    <t xml:space="preserve">  potrdilo SIQ da oprema odgovarja slovenski</t>
  </si>
  <si>
    <t xml:space="preserve">  testne certifikate v slovenskem jeziku</t>
  </si>
  <si>
    <t xml:space="preserve">  listo potrebnih rezervnih delov</t>
  </si>
  <si>
    <t xml:space="preserve">  obratovalna in vzdrževalna navodila</t>
  </si>
  <si>
    <t xml:space="preserve">  tehnične podatke za generator</t>
  </si>
  <si>
    <t xml:space="preserve">  tehnične podatke za diesel motor</t>
  </si>
  <si>
    <t xml:space="preserve">  sheme komandne omare z obratovalnimi navodili</t>
  </si>
  <si>
    <t xml:space="preserve">  parametre za izvedbo temeljev</t>
  </si>
  <si>
    <t xml:space="preserve">  merske skice rezervoarja</t>
  </si>
  <si>
    <t xml:space="preserve">  merske skice DG kompleta in vsakega dela posebej</t>
  </si>
  <si>
    <t>Dobavitelj mora zagotoviti :</t>
  </si>
  <si>
    <t>Dokumentacija</t>
  </si>
  <si>
    <t xml:space="preserve">   previsoka temperatura olja</t>
  </si>
  <si>
    <t xml:space="preserve">   prenizek nivo hladilnega sredstva</t>
  </si>
  <si>
    <t xml:space="preserve">   pregrevanje</t>
  </si>
  <si>
    <t xml:space="preserve">   previsoki obrati motorja</t>
  </si>
  <si>
    <t xml:space="preserve">   previsoka temperatura hladilnega sredstva</t>
  </si>
  <si>
    <t xml:space="preserve">   prenizek tlak olja (alarm, izklop)</t>
  </si>
  <si>
    <t>izpad motorja povzročijo :</t>
  </si>
  <si>
    <t>Signalizacija, alarmi, izklopi</t>
  </si>
  <si>
    <t xml:space="preserve">   temometer za hladilno sredstvo (vhod/izhod)</t>
  </si>
  <si>
    <t xml:space="preserve">   termometer za mazalno olje</t>
  </si>
  <si>
    <t xml:space="preserve">   merilnik tlaka olja</t>
  </si>
  <si>
    <t>Instrumenti</t>
  </si>
  <si>
    <t xml:space="preserve">   Pb AKU baterija 400 Ah, 24 V=</t>
  </si>
  <si>
    <t xml:space="preserve">   zagonski motor, napetosti 24 V=</t>
  </si>
  <si>
    <t>Električni zaganjalni sistem</t>
  </si>
  <si>
    <t xml:space="preserve">   električna premazalna črpalka</t>
  </si>
  <si>
    <t xml:space="preserve">   varnostni in redukcijski ventili</t>
  </si>
  <si>
    <t xml:space="preserve">   količina olja cca 190 l</t>
  </si>
  <si>
    <t xml:space="preserve">   oljno tlačno stikalo (alarm in izklop)</t>
  </si>
  <si>
    <t xml:space="preserve">   oljni hladilnik</t>
  </si>
  <si>
    <t xml:space="preserve">   oljni fitri</t>
  </si>
  <si>
    <t xml:space="preserve">   termostat za alarm</t>
  </si>
  <si>
    <t xml:space="preserve">   oljna cirkulacijska črpalka</t>
  </si>
  <si>
    <t>Mazalni sistem</t>
  </si>
  <si>
    <t xml:space="preserve">   dva radiatorja z ventilatorji, za zunanjo temp   35 °C</t>
  </si>
  <si>
    <t xml:space="preserve">   termostat za kontrolo in alarm segrevanja</t>
  </si>
  <si>
    <t xml:space="preserve">   predgrelec 6 kW, 380 V</t>
  </si>
  <si>
    <t xml:space="preserve">   centralna črpalka</t>
  </si>
  <si>
    <t>Hladilni sistem</t>
  </si>
  <si>
    <t>protidežna izvedba zračnih odprtin : da</t>
  </si>
  <si>
    <t>dušilec zvoka na zajemu zraka : da</t>
  </si>
  <si>
    <t xml:space="preserve">dušilec zvoka na strehi kontejnerja (izpuh) : da </t>
  </si>
  <si>
    <t>interna razsvetljava : 230 VAC</t>
  </si>
  <si>
    <t>vrata za osebje : da</t>
  </si>
  <si>
    <t>dvojna vrata za vzdrževanje : na vsaki strani kontejnerja</t>
  </si>
  <si>
    <t>notranjost : negoreč material, protihrupne izvedbe</t>
  </si>
  <si>
    <t>šum;  69+-3dB dB(A)  na  razdalji 7 m</t>
  </si>
  <si>
    <t>zaščiten proti okoli{kim vplivom : da</t>
  </si>
  <si>
    <t>kompletno opremljen : za takojšnjo uporabo</t>
  </si>
  <si>
    <t>DG v ohišju protihrupne izvedbe</t>
  </si>
  <si>
    <t xml:space="preserve">  3 x 2,5 mm2                                                  </t>
  </si>
  <si>
    <t xml:space="preserve">  20 x 1,5 mm2                                                </t>
  </si>
  <si>
    <t xml:space="preserve">  4 x 120 mm2                                                   </t>
  </si>
  <si>
    <t>razr. B2ca po uredbi CPR 305, zelo visoke zahteve, oranžen</t>
  </si>
  <si>
    <t>brezhalogenski, oranžne barve</t>
  </si>
  <si>
    <t xml:space="preserve">Požarno odporni kabli, NHXH Fe180 EI90, </t>
  </si>
  <si>
    <t xml:space="preserve">     komandno omaro po shemi v načrtu</t>
  </si>
  <si>
    <t xml:space="preserve">    (dvojni plašč)</t>
  </si>
  <si>
    <t xml:space="preserve">    AKU bat., dnevni rezervoar za 10 ur pod ogrodjem</t>
  </si>
  <si>
    <t xml:space="preserve">     montažnimi elementi, dušilci šuma pri izpuhu</t>
  </si>
  <si>
    <t xml:space="preserve">     veznim mehom med žaluzijo in motorjem,</t>
  </si>
  <si>
    <t xml:space="preserve">     za izpuh vročega zraka iz motorja,</t>
  </si>
  <si>
    <t xml:space="preserve">     izpušno cevjo, fiksno in avtomatsko žaluzijo </t>
  </si>
  <si>
    <t xml:space="preserve">     antivibracijskimi elementi, izpušnim loncem, </t>
  </si>
  <si>
    <t xml:space="preserve">  opremljen z :</t>
  </si>
  <si>
    <t xml:space="preserve">  ISO  8528, DIN 6271</t>
  </si>
  <si>
    <t xml:space="preserve">  odgovarja predpisom : IEC 34, IEC 439.1, ISO 3046/1,       </t>
  </si>
  <si>
    <t xml:space="preserve">  vlažnost : 68  %</t>
  </si>
  <si>
    <t xml:space="preserve">  nadmorska višina : 460 m</t>
  </si>
  <si>
    <t xml:space="preserve">  maksimalna temperatura okolice  : 28 °C</t>
  </si>
  <si>
    <t xml:space="preserve">  nazivna trajna moč :  180 kVA / 200 kVA</t>
  </si>
  <si>
    <t xml:space="preserve">  napetost :           3 x 400, 50 Hz</t>
  </si>
  <si>
    <t xml:space="preserve">  kontejnerska izvedba</t>
  </si>
  <si>
    <t>s podatki :</t>
  </si>
  <si>
    <t xml:space="preserve">  180 kVA, na pr. LDE200P Stubelj</t>
  </si>
  <si>
    <t>Diesel-generatorski komplet, v ohišju , 3x400 V, 50 Hz</t>
  </si>
  <si>
    <t>podnožju, z daljinskim nadzorom in alarmiranjem</t>
  </si>
  <si>
    <t xml:space="preserve">3x400 V, 50 Hz, dnevnim dvoplaščnim rezervoarjem v </t>
  </si>
  <si>
    <t>69 +- 3 dB na razdalji 7 m,</t>
  </si>
  <si>
    <t>Diesel-generatorski komplet, v ohišju z visoko stopnjo dušenja</t>
  </si>
  <si>
    <t>11.  DIESEL GENERATORSKA OPREMA</t>
  </si>
  <si>
    <t xml:space="preserve">  2 x 1,5 mm2                                               </t>
  </si>
  <si>
    <t>Kabli N2XH, brezhalogenski     (NYY)</t>
  </si>
  <si>
    <t>Alarmni kabel 2x0.5 + 4x0.22 (za napajanje in podatke)</t>
  </si>
  <si>
    <t>Hupa, 12V</t>
  </si>
  <si>
    <t>Senzor izlitja vode CSA1450+sonda CSA1450S</t>
  </si>
  <si>
    <t xml:space="preserve">  - Pokrivanje 360°</t>
  </si>
  <si>
    <t xml:space="preserve">  - Sabotažno stikalo proti odpiranju</t>
  </si>
  <si>
    <t xml:space="preserve">  - Višina montaže od 2.2m do 4.5m</t>
  </si>
  <si>
    <t xml:space="preserve">  - IR delovanje</t>
  </si>
  <si>
    <t>Alarmni senzor stropni</t>
  </si>
  <si>
    <t>(napajanje iz linije)</t>
  </si>
  <si>
    <t>Naslovljivi element z 8 linijami za priključitev javljalnikov</t>
  </si>
  <si>
    <t xml:space="preserve">  - Vključevanje in izkkjučevanje najmanj 4 particij</t>
  </si>
  <si>
    <t xml:space="preserve">  - Viden prikaz stanja particij</t>
  </si>
  <si>
    <t xml:space="preserve">  - Priključitev na vodilo centrale</t>
  </si>
  <si>
    <t>Tipkovnica za vključevanje/izključevanje particij</t>
  </si>
  <si>
    <t xml:space="preserve">    - Rezervno napajanje (akumulatorja) za min. 30 ur delovanja</t>
  </si>
  <si>
    <t xml:space="preserve">    akumulator in ostale dogodke)</t>
  </si>
  <si>
    <t xml:space="preserve">    sabotaža sistema, morebitni izpad napajanja, slab </t>
  </si>
  <si>
    <t xml:space="preserve">    (vlom, napad, vključitev in izključitev varovanja,</t>
  </si>
  <si>
    <t xml:space="preserve">    lokacije, datum, čas potrditve, čas brisanja dogodka, </t>
  </si>
  <si>
    <t xml:space="preserve">    vsebovati mora čas začetka alarma ali dogodka ime </t>
  </si>
  <si>
    <t xml:space="preserve">  - Izpis dogodkov na tiskalniku v slovenskem jeziku:</t>
  </si>
  <si>
    <t xml:space="preserve">    računalnikom.</t>
  </si>
  <si>
    <t xml:space="preserve">    stopnjo dostopa na upravljalnem terminalu ali z </t>
  </si>
  <si>
    <t xml:space="preserve">  - Onemogočen podled uporabniških gesel ne glede na </t>
  </si>
  <si>
    <t xml:space="preserve">  - Priključitev tiskalnika za ON-line izpis dogodkov</t>
  </si>
  <si>
    <t xml:space="preserve">  - Zadnji dogodki v pomnilniku najmanj 500</t>
  </si>
  <si>
    <t xml:space="preserve">    indikacije na javljalnikih za test prehoda)</t>
  </si>
  <si>
    <t xml:space="preserve">  - Možnost vključitve javljalnikov v test (vključitev svetlobne</t>
  </si>
  <si>
    <t xml:space="preserve">    odprt kolektor) najmanj 4</t>
  </si>
  <si>
    <t xml:space="preserve">  - Progamabilni izhodi za prenos informacij (rele ali </t>
  </si>
  <si>
    <t xml:space="preserve">  - Urniki vključevanja in izključevanja sistema najmanj 4</t>
  </si>
  <si>
    <t xml:space="preserve">  - Trije nivoji gesel </t>
  </si>
  <si>
    <t xml:space="preserve">  - Uporabniške kode najmanj 40</t>
  </si>
  <si>
    <t xml:space="preserve">  - Uporabniške skupine najmanj 20</t>
  </si>
  <si>
    <t xml:space="preserve">  - Particije najmanj 30</t>
  </si>
  <si>
    <t xml:space="preserve">  - Alarmne zanke najmanj 40</t>
  </si>
  <si>
    <t xml:space="preserve">    12V/DC</t>
  </si>
  <si>
    <t xml:space="preserve">  - Napajanje naslovnih elementov, tipkovnic in senzorjev</t>
  </si>
  <si>
    <t xml:space="preserve">  - Napajanje centrale 230V/50Hz</t>
  </si>
  <si>
    <t>Mikroprocesorska naslovljiva protivlomna centrala</t>
  </si>
  <si>
    <t>10. PROTIVLOMNO JAVLJANJE</t>
  </si>
  <si>
    <t xml:space="preserve">Gibljive plastične cevi </t>
  </si>
  <si>
    <t xml:space="preserve">  UTP LAN kabel, LSHO, cat 6A, 4x2 parice, 23 AWG</t>
  </si>
  <si>
    <t>Kabel za video kamere</t>
  </si>
  <si>
    <t xml:space="preserve">   - Napajanje 230Vac, 50Hz</t>
  </si>
  <si>
    <t xml:space="preserve">  -  Temp. Območje delovanja med 5°C do 35°C ali širše</t>
  </si>
  <si>
    <t xml:space="preserve">     19" komukacijsko omaro</t>
  </si>
  <si>
    <t xml:space="preserve">   - Možnost vgradnje oz. montaže snemalne naprave v </t>
  </si>
  <si>
    <t xml:space="preserve">     najmanj 30m</t>
  </si>
  <si>
    <t xml:space="preserve">     protokolom, razdalja med snemalno napravo in tipkovnico</t>
  </si>
  <si>
    <t xml:space="preserve">     naprave in obstoječe vrtljive kamere s Panasonicovim </t>
  </si>
  <si>
    <t xml:space="preserve">   - Priložena upravljalna tipkovnica, za krmiljenje snemalne</t>
  </si>
  <si>
    <t xml:space="preserve">     operacijskem sistemu Windows 2000/XP.</t>
  </si>
  <si>
    <t xml:space="preserve">     posnetkov), programska oprema mora delovati v </t>
  </si>
  <si>
    <t xml:space="preserve">     na osebnem računalniku (obvezna avtentikacija</t>
  </si>
  <si>
    <t xml:space="preserve">  -  Priložena programska oprema za pregledovanje posnetkov </t>
  </si>
  <si>
    <t xml:space="preserve">     datum, čas dogodek.</t>
  </si>
  <si>
    <t xml:space="preserve">     izbire najmanj naslednjih iskalnih kriterijih: kamera, </t>
  </si>
  <si>
    <t xml:space="preserve">  -  Možnost pregledovanja arhiva posnetkov s pomočjo </t>
  </si>
  <si>
    <t xml:space="preserve">     pregledovanja posnetkov z gesli.</t>
  </si>
  <si>
    <t xml:space="preserve">   - Možnost omejite dostopa do konfiguracijskih menijev in </t>
  </si>
  <si>
    <t xml:space="preserve">     USB 2.0 ali IEEE-1394.</t>
  </si>
  <si>
    <t xml:space="preserve">     pisalne enote ali izvoza na zunanji medij preko vmesnika </t>
  </si>
  <si>
    <t xml:space="preserve">   - Možnost izvoza arhiva posnetkov preko vgrajene optične </t>
  </si>
  <si>
    <t xml:space="preserve">     posnetkov.</t>
  </si>
  <si>
    <t xml:space="preserve">     posnetkov, opazovanja žive slike, arhiviranja žive slike in </t>
  </si>
  <si>
    <t xml:space="preserve">     mrežnega priključka z možnostjo pregledovanja arhiva </t>
  </si>
  <si>
    <t xml:space="preserve">     pregledovanja arhiva posnetkov in dostopa preko </t>
  </si>
  <si>
    <t xml:space="preserve">   - Možnost istočasnega snemanja, prikaza žive slike, </t>
  </si>
  <si>
    <t xml:space="preserve">     vsaj VHS kvalitete posnetkov.</t>
  </si>
  <si>
    <t xml:space="preserve">     najmanj 2 posnetka na sekundo za vsako kamero in </t>
  </si>
  <si>
    <t xml:space="preserve">     stalnem snemanju na vseh video vhodih, pri hitrosti </t>
  </si>
  <si>
    <t xml:space="preserve">     mora zadostovati za arhiviranje 60 dni posnetkov ob </t>
  </si>
  <si>
    <t xml:space="preserve">   - Kapaciteta vgrajenih (ali priključenih) trdih diskov </t>
  </si>
  <si>
    <t xml:space="preserve">    ob sklentvi alarmnega vhoda, ob zaznavanju gibanja.</t>
  </si>
  <si>
    <t xml:space="preserve">    nastavljena elektronska naslova: ob izpadu video signala, </t>
  </si>
  <si>
    <t xml:space="preserve">   - Pošiljanje alarmnih dogodkov na vsaj 2 pred </t>
  </si>
  <si>
    <t xml:space="preserve">     (10/100Mbps, Ethernet, RJ45)</t>
  </si>
  <si>
    <t xml:space="preserve">   - Vgrajen vmesnik za priključitev na računalniško omrežje</t>
  </si>
  <si>
    <t xml:space="preserve">     snemalni napravi</t>
  </si>
  <si>
    <t xml:space="preserve">     gibanja in ob sklenitvi alarmnega vhoda na </t>
  </si>
  <si>
    <t xml:space="preserve">   - Možnost snemanja posamezne kamere le ob zaznavanju </t>
  </si>
  <si>
    <t xml:space="preserve">   - Vgrajen detektor gibanja </t>
  </si>
  <si>
    <t xml:space="preserve">   - Ločljivost snemanja najmanj 720x256 </t>
  </si>
  <si>
    <t xml:space="preserve">     najmanj 2</t>
  </si>
  <si>
    <t xml:space="preserve">   - Izhod za nadzorna monitorja (VGA ali kompozitni video)</t>
  </si>
  <si>
    <t xml:space="preserve">  -  Video vhod najmanj 16</t>
  </si>
  <si>
    <t xml:space="preserve">   - Barvni sistem Pal</t>
  </si>
  <si>
    <t>vgrajena v komunikacijsko omaro GKV !</t>
  </si>
  <si>
    <t>Digitalna snemalna naprava</t>
  </si>
  <si>
    <t xml:space="preserve">   - Priložen primeren nosilec za stensko montažo</t>
  </si>
  <si>
    <t xml:space="preserve">   - Temp. Območje delovanja med 5°C do 35°C ali širše</t>
  </si>
  <si>
    <t xml:space="preserve">   - Vertikalni kot pogleda najmanj 170°</t>
  </si>
  <si>
    <t xml:space="preserve">   - Horizoltalni kot pogleda najmanj 170°</t>
  </si>
  <si>
    <t xml:space="preserve">   - Vertikalna frekvenca najmanj 70Hz</t>
  </si>
  <si>
    <t xml:space="preserve">   - Svetlost najmanj 300 cd/m2</t>
  </si>
  <si>
    <t xml:space="preserve">   - Kontrastno razmerje vsaj 500:1</t>
  </si>
  <si>
    <t xml:space="preserve">   - Optimalna ločljivost najmanj 1280x1024 </t>
  </si>
  <si>
    <t xml:space="preserve">   - Video  vhod</t>
  </si>
  <si>
    <t>19" LCD monitor</t>
  </si>
  <si>
    <t xml:space="preserve">     in na strop (2x)</t>
  </si>
  <si>
    <t xml:space="preserve">   - Nosilna konzola ohišja kamere za motažo na steno (2x)</t>
  </si>
  <si>
    <t xml:space="preserve">   -  Nastavljiv sončni ščit</t>
  </si>
  <si>
    <t xml:space="preserve">   - Termostatsko krmiljen grelec</t>
  </si>
  <si>
    <t xml:space="preserve">   - Zunanja zaščita IP65</t>
  </si>
  <si>
    <t xml:space="preserve">   - Ohišje kovinsko</t>
  </si>
  <si>
    <t xml:space="preserve">   -  Napajanje: 24Vac, 50Hz</t>
  </si>
  <si>
    <t xml:space="preserve">     in pripadajočega objektiva</t>
  </si>
  <si>
    <t xml:space="preserve">  -  Notranje mere ohišja morajo omogočati vgradnjo kamere </t>
  </si>
  <si>
    <t>Zunanje ohišje za dnevno/nočno kamero</t>
  </si>
  <si>
    <t xml:space="preserve">    - horizontalni kot od vsaj 40 do 90 stopinj.</t>
  </si>
  <si>
    <t xml:space="preserve">   - dnevno/nočni objektiv, avtomatska zaslonka, spremenljiv</t>
  </si>
  <si>
    <t xml:space="preserve">     (pri 1/3" objektivu oz.ekvivalent).</t>
  </si>
  <si>
    <t xml:space="preserve">     spremenljivo goriščno razdaljo: 3.5-8mm pri F1.4 </t>
  </si>
  <si>
    <t xml:space="preserve">     razreda kot kamera, z avtomatsko zaslonko in</t>
  </si>
  <si>
    <t xml:space="preserve">   - Pripadajoč dnevno/nočni objektiv enakega velikostnega </t>
  </si>
  <si>
    <t xml:space="preserve">   - Napajanje: 24Vac, 50Hz</t>
  </si>
  <si>
    <t xml:space="preserve">     avtomatski.</t>
  </si>
  <si>
    <t xml:space="preserve">  -  Preklop med dnevnim in nočnim načinom delovanja: </t>
  </si>
  <si>
    <t xml:space="preserve">   - Možnost priključitve objektiva z video ali DC pogonom</t>
  </si>
  <si>
    <t xml:space="preserve">   - Možnost izravnave osvetlitve iz ozadja</t>
  </si>
  <si>
    <t xml:space="preserve">    AGC=20gB, Y=25%, hitrost zaklepa=1/50s; vsaj 0.015 lux</t>
  </si>
  <si>
    <t xml:space="preserve">  - občutlivost v črno/belem načinu delovanja pri pogojih: F 1.2</t>
  </si>
  <si>
    <t xml:space="preserve">    AGC=20gB, Y=25%, hitrost zaklepa =1/50s; vsaj 0.5 lux</t>
  </si>
  <si>
    <t xml:space="preserve">   - Občutlivost v barvnem načinu delovanja pri pogojih: F 1.2</t>
  </si>
  <si>
    <t xml:space="preserve">   - Digitalna obdelava video signala (DSP)</t>
  </si>
  <si>
    <t xml:space="preserve">     delovanja najmanj 480 linij</t>
  </si>
  <si>
    <t xml:space="preserve">   - Horizontalna ločkjivost v dnevnem in nocnem načinu       </t>
  </si>
  <si>
    <t xml:space="preserve">  -  Barvni sistem PAL</t>
  </si>
  <si>
    <t>Dnevno/nočna kamera kupolasta vrtljiva</t>
  </si>
  <si>
    <t>varifokal Mpixel objektiv, 4-10 mm, 1/2"</t>
  </si>
  <si>
    <t>ločljivost1280x1024, max hitrost 15slik/s, občutljivost 0.3 lx</t>
  </si>
  <si>
    <t xml:space="preserve">Barvna kamera, 1/2" CMOS, 1.3 Mpixel, max </t>
  </si>
  <si>
    <t>9. VIDEO NADZOR</t>
  </si>
  <si>
    <t>Priklop na TK omrežje</t>
  </si>
  <si>
    <t>Vgrajen v komunikacijsko omaro.</t>
  </si>
  <si>
    <t>1.25 A. (kadar ni analognega priključka)</t>
  </si>
  <si>
    <t>nadzorni center, firma GrandStream, model GXW404, 12 V,</t>
  </si>
  <si>
    <t>Analogno/digitalni vmesnik pri  dvigalih za klic na recepcijo ali</t>
  </si>
  <si>
    <t xml:space="preserve">Meritve parametrov kabelskih povezav </t>
  </si>
  <si>
    <t xml:space="preserve">delilnikom </t>
  </si>
  <si>
    <t xml:space="preserve">Zaključitev vertikalne kabelske glave z glavnim telefonskim </t>
  </si>
  <si>
    <t>Masa za tesnjenje skozi požarne cone EI60 s certifikatom</t>
  </si>
  <si>
    <t xml:space="preserve">Razno profilno železo  </t>
  </si>
  <si>
    <t>Parapetni kanal je zajet v popisu instalacijskega materiala</t>
  </si>
  <si>
    <t xml:space="preserve">  PK 100        </t>
  </si>
  <si>
    <t>Perforirana kabelska polica vroče pocinkana s priborm</t>
  </si>
  <si>
    <t xml:space="preserve">  1 x 6  mm2                              </t>
  </si>
  <si>
    <t xml:space="preserve">  1 x 4  mm2                              </t>
  </si>
  <si>
    <r>
      <t xml:space="preserve">  </t>
    </r>
    <r>
      <rPr>
        <sz val="10"/>
        <rFont val="Symbol"/>
        <family val="1"/>
        <charset val="2"/>
      </rPr>
      <t xml:space="preserve">F </t>
    </r>
    <r>
      <rPr>
        <sz val="10"/>
        <rFont val="Arial"/>
        <family val="2"/>
      </rPr>
      <t xml:space="preserve">63 mm                                   </t>
    </r>
  </si>
  <si>
    <t>Plastične cevi, samougasne, n/o</t>
  </si>
  <si>
    <t xml:space="preserve">  UTP</t>
  </si>
  <si>
    <t>RJ45 konektorji, cat.6A</t>
  </si>
  <si>
    <t xml:space="preserve">  dvojna</t>
  </si>
  <si>
    <t xml:space="preserve">  enojna</t>
  </si>
  <si>
    <t>s protiprašno zaščito</t>
  </si>
  <si>
    <t>Vtičnice RJ45, UTP, cat.6A, p/o, parapet, z masko</t>
  </si>
  <si>
    <r>
      <t xml:space="preserve">FAP-664R, kot 60 </t>
    </r>
    <r>
      <rPr>
        <sz val="10"/>
        <rFont val="GreekC"/>
        <charset val="238"/>
      </rPr>
      <t>°</t>
    </r>
  </si>
  <si>
    <t>WIFI dostopovna točka na pr. Fortinet FAP-223E-E z anteno</t>
  </si>
  <si>
    <t>in zaščito proti glodalcem</t>
  </si>
  <si>
    <t xml:space="preserve">FRNC (IEC 60332-1), OM4, z dodatno oplaščitvijo </t>
  </si>
  <si>
    <r>
      <t xml:space="preserve">Optični monomodni kabel 12x9/125 </t>
    </r>
    <r>
      <rPr>
        <sz val="10"/>
        <rFont val="Symbol"/>
        <family val="1"/>
        <charset val="2"/>
      </rPr>
      <t>m</t>
    </r>
    <r>
      <rPr>
        <sz val="10"/>
        <rFont val="Arial"/>
        <family val="2"/>
      </rPr>
      <t xml:space="preserve">m, G.652-D, izvedbe </t>
    </r>
  </si>
  <si>
    <t xml:space="preserve">  100x2 parice</t>
  </si>
  <si>
    <t>razr. Cca po uredbi CPR 305, visoke zahteve, zelen</t>
  </si>
  <si>
    <t>UTP LAN kabel, LSHO, cat 3, 24 AWG</t>
  </si>
  <si>
    <t>UTP LAN kabel, LSHO, cat 6A, 500 MHz, 23 AWG</t>
  </si>
  <si>
    <t>Evropska uredba junij 2017 zahteva za kable :</t>
  </si>
  <si>
    <t>ETAŽNA OPREMA</t>
  </si>
  <si>
    <r>
      <t xml:space="preserve">Optični konektorji LC za kabel 50/125 </t>
    </r>
    <r>
      <rPr>
        <sz val="10"/>
        <rFont val="Symbol"/>
        <family val="1"/>
        <charset val="2"/>
      </rPr>
      <t>m</t>
    </r>
    <r>
      <rPr>
        <sz val="10"/>
        <rFont val="Arial"/>
        <family val="2"/>
      </rPr>
      <t xml:space="preserve">m  </t>
    </r>
  </si>
  <si>
    <t xml:space="preserve">  2 m</t>
  </si>
  <si>
    <t>Povezovalni optični duplex kabel</t>
  </si>
  <si>
    <t>Varjenje optike</t>
  </si>
  <si>
    <r>
      <t xml:space="preserve">Zaključni optični kabel 50 /125 </t>
    </r>
    <r>
      <rPr>
        <sz val="10"/>
        <rFont val="Symbol"/>
        <family val="1"/>
        <charset val="2"/>
      </rPr>
      <t>m</t>
    </r>
    <r>
      <rPr>
        <sz val="10"/>
        <rFont val="Arial"/>
        <family val="2"/>
      </rPr>
      <t xml:space="preserve">m, dolžine 1.5 m </t>
    </r>
  </si>
  <si>
    <t xml:space="preserve">  24 priključkov</t>
  </si>
  <si>
    <t xml:space="preserve">Zaključna optična spojka       </t>
  </si>
  <si>
    <t xml:space="preserve">  24x LC</t>
  </si>
  <si>
    <t>Optični delilnik 19"</t>
  </si>
  <si>
    <t xml:space="preserve">Napajalni kabel NHXH-J, 3 x 2.5 mm2 </t>
  </si>
  <si>
    <t xml:space="preserve">Nosilna plošča za aktivno opremo </t>
  </si>
  <si>
    <t>Aktivno opremo dobavi investitor !</t>
  </si>
  <si>
    <t>Enota z 9 vtičnicami 1L+N+PE</t>
  </si>
  <si>
    <t xml:space="preserve">  višine 1U</t>
  </si>
  <si>
    <t>Nosilec kablov</t>
  </si>
  <si>
    <t xml:space="preserve">  1.2 m</t>
  </si>
  <si>
    <t>Povezovalni kabli UTP, RJ45 - RJ45, cat 6</t>
  </si>
  <si>
    <t xml:space="preserve">  48xRJ45, višine 2xHE </t>
  </si>
  <si>
    <t>Stikalni blok UTP,cat.6</t>
  </si>
  <si>
    <t>v  omari je vgrajena oprema :</t>
  </si>
  <si>
    <t xml:space="preserve">   800 x 45HE x 800 mm </t>
  </si>
  <si>
    <t>svetilko za osvetlitev omare.</t>
  </si>
  <si>
    <t>končno barvo. Opremljena z ventilatorjem za hlajenje in</t>
  </si>
  <si>
    <t xml:space="preserve">Izdelana iz dekapirane pločevine, pobarvana s temeljno in </t>
  </si>
  <si>
    <t>stranic, vodila kablov, ozemljilnega kompleta, steklenimi vrati</t>
  </si>
  <si>
    <t>Omara za komunikacijo, sestavljena iz nosilnega ogrodja,</t>
  </si>
  <si>
    <t>KOMUNIKACIJSKA OMARA KV3 (dvorana)</t>
  </si>
  <si>
    <t>KOMUNIKACIJSKA OMARA KV2 (občina)</t>
  </si>
  <si>
    <t>Stikalni blok UTP, cat.6</t>
  </si>
  <si>
    <t xml:space="preserve">   800 x 22HE x 800 mm </t>
  </si>
  <si>
    <t>KOMUNIKACIJSKA OMARA KV1 (knjižnica)</t>
  </si>
  <si>
    <t xml:space="preserve">  96 priključkov</t>
  </si>
  <si>
    <t xml:space="preserve">  96x LC, višine 4xHE </t>
  </si>
  <si>
    <t xml:space="preserve">  24x LC, višine 1xHE </t>
  </si>
  <si>
    <t>Konfiguracija mrežne opreme (stikal in routerjev)</t>
  </si>
  <si>
    <t>(video nadzor)</t>
  </si>
  <si>
    <t xml:space="preserve">  48RJ45, 48x10/100/1000Base-T, 4x1/10BbE SFP/SFP+</t>
  </si>
  <si>
    <t>10/100/1000Base-T, 4x1/10GBE SFP/SFP+</t>
  </si>
  <si>
    <t>Mrežni usmerjevalnik  (switch), 500 MHz, cat.6A</t>
  </si>
  <si>
    <t xml:space="preserve">KOMUNIKACIJSKO VOZLIŠČE GKV </t>
  </si>
  <si>
    <t xml:space="preserve">  450 x 600 x 190 mm</t>
  </si>
  <si>
    <t>Omarica za optične kable OPT z opremo</t>
  </si>
  <si>
    <t xml:space="preserve">    kabedlski čeveljček 2.5 mm2</t>
  </si>
  <si>
    <t xml:space="preserve">    ranžiranje med elementi v omarici</t>
  </si>
  <si>
    <t xml:space="preserve">    ozemljitvena zbiralka Cu 20x3x100 mm</t>
  </si>
  <si>
    <t xml:space="preserve">    ozemljitvena pletenica P/F 1x2.5mm2</t>
  </si>
  <si>
    <t xml:space="preserve">    nosilec 2/10 z odvodniki 8x6, 230V, 5A/5kA</t>
  </si>
  <si>
    <t xml:space="preserve">    LSA Plus distribucijski blok  (2x10) paric </t>
  </si>
  <si>
    <t xml:space="preserve">    protiprašni pokrov 2/10 za 5 letvic </t>
  </si>
  <si>
    <t xml:space="preserve">    montažni nosilec 2/10 za 45 letvic </t>
  </si>
  <si>
    <t>z vgrajeno opremo :</t>
  </si>
  <si>
    <t>Omarica TK p/o izvedbe na fasadi</t>
  </si>
  <si>
    <t xml:space="preserve">   (IP telefonija)</t>
  </si>
  <si>
    <t>8. IKS SISTEM (telefonija, rač.mreže, TV sistem)</t>
  </si>
  <si>
    <t>Masa za tesnjenje skozi požarne cone EI90 s certifikatom</t>
  </si>
  <si>
    <t>Kabel NHXH-J, 3X1,5 mm2</t>
  </si>
  <si>
    <t xml:space="preserve">  M6</t>
  </si>
  <si>
    <t xml:space="preserve">Požarno odporni vložek, EI90 </t>
  </si>
  <si>
    <t xml:space="preserve">  1 x 2 x 0.8mm2                                              </t>
  </si>
  <si>
    <t>JE-H(ST)H FE 180 E90 BMK 1x2x0.8 mm</t>
  </si>
  <si>
    <t xml:space="preserve">Požarno odporne objemke, EI90 za kabel </t>
  </si>
  <si>
    <t>1x2x0.8, rdeč, požarno odporen, položen p/o in n/o</t>
  </si>
  <si>
    <t>Instalacijski oklopljeni kabel JE-H(ST)H FE 180 E90 BMK</t>
  </si>
  <si>
    <t>Paralelni indikator na pr.AI31</t>
  </si>
  <si>
    <t xml:space="preserve"> z ohišjem, cevjo, tesnilom in montažnim priborom</t>
  </si>
  <si>
    <t>Vzorčna komora z naslovljivim optičnim dimnim javljalnikom,</t>
  </si>
  <si>
    <t xml:space="preserve">  označevalna ploščica za zapisne lističe FDB291</t>
  </si>
  <si>
    <t xml:space="preserve">  serija S-line.    FD00T241-A, s podnožjem FDB221,</t>
  </si>
  <si>
    <t xml:space="preserve">  obćutljivost za optični del, od 0.35 %/m do 11.4 %/m,</t>
  </si>
  <si>
    <t xml:space="preserve">  specifičnih aplikacijskih ASA parametrov, nastavljiva</t>
  </si>
  <si>
    <t xml:space="preserve">  vgrajenim izolatorjem zanke. Možnost nastavitve 9      </t>
  </si>
  <si>
    <t xml:space="preserve">  ima vgrajen dvojni optični in dvojni termični senzor in </t>
  </si>
  <si>
    <t xml:space="preserve">  kombinirani, nevronski javljalnik, z vrajeno ASA tehnologijo</t>
  </si>
  <si>
    <t xml:space="preserve">  vmesnik 4x vhod v ohišju , brezpotencialni FDCI222</t>
  </si>
  <si>
    <t xml:space="preserve">  linijski dimni FDL241-9 s podnožjem FDLB291</t>
  </si>
  <si>
    <t xml:space="preserve">  vmesnik 4xvhod + 4x izh.4 A v ohišju FDCIO222</t>
  </si>
  <si>
    <t xml:space="preserve">  z naslovljivim podnožjem FDB221</t>
  </si>
  <si>
    <t xml:space="preserve">  hupa, napajana iz linije, jakost signala 105 dB(A) FDS221-W</t>
  </si>
  <si>
    <t xml:space="preserve">  ročni z ohišjem in steklom FDM221</t>
  </si>
  <si>
    <t xml:space="preserve">  toplotni FDT221 s podnožjem FDB221</t>
  </si>
  <si>
    <t xml:space="preserve">  dimni FDO221 s podnožjem FDB221</t>
  </si>
  <si>
    <t>Naslovljivi javljalnik s podnožjem in napisno ploščico na pr.</t>
  </si>
  <si>
    <t xml:space="preserve">  oddajnik alarma na gasilsko brigado</t>
  </si>
  <si>
    <t xml:space="preserve">  ločen prikazovalni tablo FT2040-EZ z licenčnim ključem</t>
  </si>
  <si>
    <t>Skladno z EN54.2. Priključek RJ45 za Ethernet mrežo.</t>
  </si>
  <si>
    <t>Opremljena z mrežno kartico FN2001-A1</t>
  </si>
  <si>
    <t>licenčni ključ, tiskalnik</t>
  </si>
  <si>
    <t>na 4 linijah, 12 input/output 4 A, 4 nadzorni izhodi,</t>
  </si>
  <si>
    <t>linijskimi prenapetostnimi odvodniki, za max 504 adres</t>
  </si>
  <si>
    <t>tonski oddajnik, rezervno napajanje za 48 ur, 4xLED indikacija</t>
  </si>
  <si>
    <t>Modularna pož.-javljalna centrala na pr. SINTESO FC2040-AG</t>
  </si>
  <si>
    <t>(el. ključavnica 12 VAC, 15 VA (del. kontakt) se dobavi z vrati</t>
  </si>
  <si>
    <t>7. POŽARNO JAVLJANJE</t>
  </si>
  <si>
    <t>Magnetni vratni kontakt (mirni kontakt)</t>
  </si>
  <si>
    <t>Gibljive plastične cevi , samougasne</t>
  </si>
  <si>
    <t xml:space="preserve">  4x2x0.8,   cat.6</t>
  </si>
  <si>
    <t xml:space="preserve">  JH(ST)H 3x2x0.6 mm2  </t>
  </si>
  <si>
    <t>UTP/LS0H LAN kabel</t>
  </si>
  <si>
    <t xml:space="preserve">   do 100 uporabnikov</t>
  </si>
  <si>
    <t>Registracija delovnega časa in kontrola pristopa</t>
  </si>
  <si>
    <t xml:space="preserve">  24RJ45, cat.6A</t>
  </si>
  <si>
    <t>WevWiev in PoE, Cisco SRW2022P</t>
  </si>
  <si>
    <t>Mrežni usmerjevalnik  (switch) 10/10071000 Gigabit Switch</t>
  </si>
  <si>
    <t xml:space="preserve">  1x24RJ45, višine 1xHE</t>
  </si>
  <si>
    <t>Stikalni blok UTP, cat.6A</t>
  </si>
  <si>
    <t xml:space="preserve">  17" LCD monitor</t>
  </si>
  <si>
    <t>Nadzorni računalnik za sistem kontrole pristopa in</t>
  </si>
  <si>
    <t xml:space="preserve">  - Ustrezno temperaturno odporna (postopek tiskanja)</t>
  </si>
  <si>
    <t xml:space="preserve">  - Bela (tiskanje kartic izvede naročnik)</t>
  </si>
  <si>
    <t xml:space="preserve">  - Standardna velikost</t>
  </si>
  <si>
    <t xml:space="preserve">    omogočavisoko obstojen magnetni zapis</t>
  </si>
  <si>
    <t xml:space="preserve">  - Pasivna brezkontaktna z magnetno sledjo, ki</t>
  </si>
  <si>
    <t>Kombinirana brezkontaktna kartica ISO</t>
  </si>
  <si>
    <t xml:space="preserve">   brezkontaktna, razdalja  do 15 cm</t>
  </si>
  <si>
    <t xml:space="preserve">Digitalni čitalnik 105x89x20 mm  </t>
  </si>
  <si>
    <t xml:space="preserve">   4 sistemi vrat</t>
  </si>
  <si>
    <t xml:space="preserve">Kontrolna enota kontrole pristopa </t>
  </si>
  <si>
    <t xml:space="preserve">  - Arhiviranje podatkov o pristopih</t>
  </si>
  <si>
    <t xml:space="preserve">  - Shranjevanje in obdelavo podatkov o prisopih</t>
  </si>
  <si>
    <t xml:space="preserve">  - Nadzor perfernih enot</t>
  </si>
  <si>
    <t xml:space="preserve">  - Nastavitev elementev sistema, pregledovanje ter arhiviranje</t>
  </si>
  <si>
    <t xml:space="preserve">  - Personalizacijo ID kartic</t>
  </si>
  <si>
    <t xml:space="preserve">  - Izpis uporabnikov sistema</t>
  </si>
  <si>
    <t xml:space="preserve">  - Urejanje baze podatkov za uporabnike podatkov</t>
  </si>
  <si>
    <t xml:space="preserve">  - Nastavitev parametrov, osebnih pooblastol, podatkov</t>
  </si>
  <si>
    <t xml:space="preserve">  -  Določitev gesel in sistemskih pooblastil</t>
  </si>
  <si>
    <t xml:space="preserve">     (čas, čitalec, oseba...)</t>
  </si>
  <si>
    <t xml:space="preserve">  - Prikaz in izpis dogodkov po različnih ključih </t>
  </si>
  <si>
    <t xml:space="preserve">  - Zajem in spremljanje dogodkov na  monitorju</t>
  </si>
  <si>
    <t xml:space="preserve">     možnostjo širitve na več uporabnikov</t>
  </si>
  <si>
    <t xml:space="preserve">  - Programski paket za najmanj 200 uporabnikov z</t>
  </si>
  <si>
    <t xml:space="preserve">  - Ustrezno število konektorjev za priključitev čitalcev</t>
  </si>
  <si>
    <t>Sistem pristopne kontrole</t>
  </si>
  <si>
    <t xml:space="preserve">6.  KONTROLA PRISTOPA, REG.DELOVNEGA ČASA </t>
  </si>
  <si>
    <t>naprave</t>
  </si>
  <si>
    <t xml:space="preserve">Certifikat oziroma potrdilo  neodvisne institucije o izkorisku </t>
  </si>
  <si>
    <t>Certifikat CE in dokumentacija o tehnični  ustreznosti,</t>
  </si>
  <si>
    <t>Tip in lastnosti EN 62040-3 (VFI-SS-111)</t>
  </si>
  <si>
    <t xml:space="preserve">EMC EN 62040-2, </t>
  </si>
  <si>
    <t xml:space="preserve">Varnostni EN 62040-1, EN 60950-1, EN60529, </t>
  </si>
  <si>
    <t xml:space="preserve">Standardi: </t>
  </si>
  <si>
    <t xml:space="preserve">  maks. nesimetrija obremenitve (Pn/3) : 100%</t>
  </si>
  <si>
    <t xml:space="preserve">  crest faktor : 2.5:1  do 3:1 </t>
  </si>
  <si>
    <t xml:space="preserve">                  150 % v času 15 sek</t>
  </si>
  <si>
    <t xml:space="preserve">  preobremenitev : 120 % v času 2 min, </t>
  </si>
  <si>
    <t xml:space="preserve">  oblika izhodne napetosti : sinusna</t>
  </si>
  <si>
    <t xml:space="preserve">  največja hitrost spremembe frekvence : 0.5 Hz/s</t>
  </si>
  <si>
    <t xml:space="preserve">    - brez pomožne mreže :    +/- 0.01%</t>
  </si>
  <si>
    <t xml:space="preserve">    - prisotna pomožna mreža : +/- 1% sinhr. </t>
  </si>
  <si>
    <t xml:space="preserve">  toleranca frekvence</t>
  </si>
  <si>
    <t xml:space="preserve">  frekvenca : 50/60 Hz</t>
  </si>
  <si>
    <t xml:space="preserve">       70% popačenjem : 3%</t>
  </si>
  <si>
    <t xml:space="preserve">    - nazivno nelinearno breme  s </t>
  </si>
  <si>
    <t xml:space="preserve">    - brez bremena ali linearno breme :   &lt;= 1%</t>
  </si>
  <si>
    <t xml:space="preserve">  celotno harmonično popačenej nap.pri In</t>
  </si>
  <si>
    <t xml:space="preserve">  breme 0 do 100 % : 1.5 %</t>
  </si>
  <si>
    <t xml:space="preserve">  nihanje izhodne nap. v statičnih pogojih</t>
  </si>
  <si>
    <t xml:space="preserve">  izhodna napetost : 400 V + N</t>
  </si>
  <si>
    <t xml:space="preserve">  nivo U= : 306 V do 423 V</t>
  </si>
  <si>
    <t>Razsmernik</t>
  </si>
  <si>
    <t xml:space="preserve">  življenska doba 10 let</t>
  </si>
  <si>
    <t xml:space="preserve">  avtonomija :   10 min pri 100 % obremenitvi</t>
  </si>
  <si>
    <t xml:space="preserve">  nazivna napetost baterije : 360 V ( 2 V/celico )</t>
  </si>
  <si>
    <t xml:space="preserve">             ventilsko regulirane</t>
  </si>
  <si>
    <t xml:space="preserve">  tip baterij : hermetično zaprte brez vzdrževanja, </t>
  </si>
  <si>
    <t>AKU baterije</t>
  </si>
  <si>
    <t xml:space="preserve">  galvanska ločitev (transformator) : da</t>
  </si>
  <si>
    <t xml:space="preserve">  pulzno število : 12</t>
  </si>
  <si>
    <t xml:space="preserve">  brum napetosti na AKU pri In : 2.4 Vpp 1.1 Vef</t>
  </si>
  <si>
    <t xml:space="preserve">  stabilnost U= pri vzdrževanju AKU : +/- 1%</t>
  </si>
  <si>
    <t xml:space="preserve">  napetost hitrega polnjenja : 2.35 V/celico</t>
  </si>
  <si>
    <t xml:space="preserve">  vzdrževalna napetost AKU : 410 V ( 2.27 V/celico )</t>
  </si>
  <si>
    <t xml:space="preserve">  počasni start : 0 do 100 % v 30 sek</t>
  </si>
  <si>
    <t xml:space="preserve">  vhodni tok pri polnjenju baterij in In :        A</t>
  </si>
  <si>
    <t xml:space="preserve">  vhodna frekvenca : 50 Hz +/- 10%, 60 Hz +/- 6%</t>
  </si>
  <si>
    <t xml:space="preserve">  vhodna napetost : 3x400 V +/- 20%</t>
  </si>
  <si>
    <t>Usmernik</t>
  </si>
  <si>
    <t xml:space="preserve">  elektronski obvod</t>
  </si>
  <si>
    <t xml:space="preserve">  servisno stikalo</t>
  </si>
  <si>
    <t xml:space="preserve">  opremljen s telekomunikacijskimi izhodi </t>
  </si>
  <si>
    <t xml:space="preserve">  modul za ModBus TCP povezavo na CNS</t>
  </si>
  <si>
    <t xml:space="preserve">  opremljen z EMC filtri IEC 62040-2 class A</t>
  </si>
  <si>
    <t xml:space="preserve">  prirejen za paralelno obratovanje </t>
  </si>
  <si>
    <t xml:space="preserve">  zanesljivost obratov. UPS-a : MTBF &gt;= 50.000 ur </t>
  </si>
  <si>
    <t xml:space="preserve">  RFI / MFI opcija : VDE 0875 N</t>
  </si>
  <si>
    <t xml:space="preserve">  varnostni standardi : EN60950 - EN50091</t>
  </si>
  <si>
    <t xml:space="preserve">  relativna vlažnost brez kondenza : &lt;= 95 %</t>
  </si>
  <si>
    <t xml:space="preserve">  temperatura skladiščenja : - 40 do 50 ° C</t>
  </si>
  <si>
    <t xml:space="preserve">  priporočena temp.okolice : +12 do 25 ° C</t>
  </si>
  <si>
    <t xml:space="preserve">  temperatura obratovanja :  0 do 40 ° C</t>
  </si>
  <si>
    <t xml:space="preserve">  masa (brez AKU) :                kg</t>
  </si>
  <si>
    <t xml:space="preserve">  dimenzije (viš x šir x glob) :       mm</t>
  </si>
  <si>
    <t xml:space="preserve">  nivo hrupa 1m od naprave :       dBA</t>
  </si>
  <si>
    <t xml:space="preserve">  disipacija pri max polnjenju AKU in In :      kcal/h</t>
  </si>
  <si>
    <t xml:space="preserve">  skupni izkoristek h : 90 - 94%</t>
  </si>
  <si>
    <t xml:space="preserve">  vhodna izmenična napetost : 3x400/3x400 V + N</t>
  </si>
  <si>
    <t xml:space="preserve">  tip : na pr. Digys, 600x800x1400 mm</t>
  </si>
  <si>
    <t xml:space="preserve">  proizvajalec : na pr. Socomec</t>
  </si>
  <si>
    <t>splošni podatki</t>
  </si>
  <si>
    <t xml:space="preserve">     10 kVA, 3x400 / 3x400 V, 50 Hz</t>
  </si>
  <si>
    <t xml:space="preserve">UPS NAPRAVA  </t>
  </si>
  <si>
    <t xml:space="preserve">5.  UPS NAPRAVA  </t>
  </si>
  <si>
    <t>z zbiralko s priključki</t>
  </si>
  <si>
    <t>Plastična omarica n/o, IP40,  630x315x150 mm</t>
  </si>
  <si>
    <t>DOPOLNILNA IZENAČITEV POTENCIALA "DIP"</t>
  </si>
  <si>
    <t>Plastična omarica n/o, IP40, 315x315x150 mm</t>
  </si>
  <si>
    <t>DOPOLNILNA IZENAČITEV POTENCIALA "IP"</t>
  </si>
  <si>
    <t xml:space="preserve">  70 kvar (2x7.5+2x15), 600x800x250, tokovnik 100/5</t>
  </si>
  <si>
    <t xml:space="preserve">  45 kvar (2x7.5+2x15), 600x600x250, tokovnik 80/5</t>
  </si>
  <si>
    <t xml:space="preserve">  30 kvar (2x7.5+1x15), 600x600x250, tokovnik 50/5</t>
  </si>
  <si>
    <t>regulatorjem jalove moči, 400 V , z uvodnicami.</t>
  </si>
  <si>
    <t xml:space="preserve">Priključna in kondenzatorska naprava z avtomatskim </t>
  </si>
  <si>
    <t>EL.OMARA ZA KOMPENZACIJO JALOVE ENERGIJE</t>
  </si>
  <si>
    <t xml:space="preserve">     16 A</t>
  </si>
  <si>
    <t>Zašč. stikalo MERLIN GERIN, NG125N, 25 kA, 1-p, 230 V</t>
  </si>
  <si>
    <t xml:space="preserve">  PROTEC C, 275/350 V, 15/30 kA , razred C               </t>
  </si>
  <si>
    <t xml:space="preserve">   NSX250NA                                     </t>
  </si>
  <si>
    <t>Ločilno stikalo, 3p, 230/400 V</t>
  </si>
  <si>
    <t>kompletno ožičena, z uvodnicami s predalom za dokumentac.</t>
  </si>
  <si>
    <t>z uvodnicami 600x2100x200 mm</t>
  </si>
  <si>
    <t>Tipska el. omara, n/o izvedbe,  komplet ožičena, IP65</t>
  </si>
  <si>
    <t>ELEKTRO  OMARICA E-SC4</t>
  </si>
  <si>
    <t>ELEKTRO  OMARICA E-SC3</t>
  </si>
  <si>
    <t xml:space="preserve">   32 A             </t>
  </si>
  <si>
    <t xml:space="preserve">   NSX160N+TMD, 36 kA      </t>
  </si>
  <si>
    <t>Močnostno zaščitno stikalo, COMPACT,3p, 230/400 V</t>
  </si>
  <si>
    <t xml:space="preserve">   NSX400NA                                     </t>
  </si>
  <si>
    <t>z uvodnicami 600x1200x300 mm</t>
  </si>
  <si>
    <t>ELEKTRO  OMARICA E-SC2</t>
  </si>
  <si>
    <t>z uvodnicami 600x1200x200 mm</t>
  </si>
  <si>
    <t>ELEKTRO  OMARICA E-SC1</t>
  </si>
  <si>
    <t xml:space="preserve">   35 A             </t>
  </si>
  <si>
    <t>z uvodnicami 600x1800x200 mm</t>
  </si>
  <si>
    <t>ELEKTRO  OMARICA E-VID1</t>
  </si>
  <si>
    <t xml:space="preserve">  G63-10-U</t>
  </si>
  <si>
    <t>Ločilno stikalo, 1p, 230/400 V</t>
  </si>
  <si>
    <t>ELEKTRO  OMARICA E-AUD7</t>
  </si>
  <si>
    <t>ELEKTRO  OMARICA E-AUD6</t>
  </si>
  <si>
    <t>ELEKTRO  OMARICA E-AUD5</t>
  </si>
  <si>
    <t xml:space="preserve">   50 A             </t>
  </si>
  <si>
    <t xml:space="preserve">   NSX160NA                                   </t>
  </si>
  <si>
    <t>ELEKTRO  OMARICA E-AUD4</t>
  </si>
  <si>
    <t>ELEKTRO  OMARICA E-AUD3</t>
  </si>
  <si>
    <t>ELEKTRO  OMARICA E-AUD2</t>
  </si>
  <si>
    <t xml:space="preserve">ELEKTRO  OMARICA E-AUD1 </t>
  </si>
  <si>
    <t>Vrstne sponke, ustrezno preseku kablov</t>
  </si>
  <si>
    <t xml:space="preserve">  1L+N, 10A                         </t>
  </si>
  <si>
    <t>Vtičnica, plastična,  24 V, na zunanji strani</t>
  </si>
  <si>
    <t xml:space="preserve">  3L+N+PE, 63A                      </t>
  </si>
  <si>
    <t xml:space="preserve">  3L+N+PE, 32A                      </t>
  </si>
  <si>
    <t xml:space="preserve">  3L+N+PE, 16A                      </t>
  </si>
  <si>
    <t xml:space="preserve">  1L+N+PE, 16A                         </t>
  </si>
  <si>
    <t>Vtičnica, plastična, vgradna, 230 V na zunanji strani</t>
  </si>
  <si>
    <t xml:space="preserve">  G25-10-U</t>
  </si>
  <si>
    <t>Ločilno stikalo, 3p, 230 V na pr.</t>
  </si>
  <si>
    <t xml:space="preserve">  G25-90-U</t>
  </si>
  <si>
    <t xml:space="preserve">     63 A</t>
  </si>
  <si>
    <t xml:space="preserve">     32 A</t>
  </si>
  <si>
    <t>C karakteristika</t>
  </si>
  <si>
    <t xml:space="preserve">   NSX100NA          </t>
  </si>
  <si>
    <t xml:space="preserve">  750x800x200   mm   </t>
  </si>
  <si>
    <t>z uvodnicami</t>
  </si>
  <si>
    <t>ELEKTRO  OMARICA E-RTV (za RTV snemanje)</t>
  </si>
  <si>
    <t>Instalac. odklopnik, 3-p, 15 kA</t>
  </si>
  <si>
    <t xml:space="preserve">  600x550x200 mm   </t>
  </si>
  <si>
    <t>kompletno ožičena, z uvodnicami.</t>
  </si>
  <si>
    <t>Tipska el.omara, nadometna, z vrati s ključavnico,</t>
  </si>
  <si>
    <t>ELEKTRO OMARA E-BAR</t>
  </si>
  <si>
    <t xml:space="preserve">Vtičnica, plastična, nadometna, 1L+N+PE, 16A, 230V         </t>
  </si>
  <si>
    <t xml:space="preserve">  KN16-32                                         </t>
  </si>
  <si>
    <t>Kontaktor,  230/400 VAC</t>
  </si>
  <si>
    <t xml:space="preserve">Časovni rele za zakasnitev izklopa, Seltron HTR 01.3  </t>
  </si>
  <si>
    <t xml:space="preserve">    rdeče - vklop  </t>
  </si>
  <si>
    <t>Tipkalo 230 V, 10 A</t>
  </si>
  <si>
    <t>za razsvetljavo</t>
  </si>
  <si>
    <t>kontrola do 3x64 DALI enot, širina 8 modulov</t>
  </si>
  <si>
    <t>EN letev 35 mm, dimenzije 160x91x62 mm. 3-je DALI izhodi</t>
  </si>
  <si>
    <t xml:space="preserve">senčila, Ethernet mreža, kontrolna enota. Montiran na </t>
  </si>
  <si>
    <t>Na krmilnik se priključijo : senzor svetlobe, senzor gibanja,</t>
  </si>
  <si>
    <t>DALI svetilk z EVG napravo. Napajanje je 230 V, 50 Hz,IP20</t>
  </si>
  <si>
    <t>DALI/DSI. Upravljanje do 250 naprav, adresiranje na daljavo,</t>
  </si>
  <si>
    <t xml:space="preserve">Adresibilni krmilnik na pr.LITECOM CCD za reg. osvetljenosti </t>
  </si>
  <si>
    <t>širina 2 modula, IP20, na pr.tip LM-BV</t>
  </si>
  <si>
    <t>Napajalnik 230VAC/15 VDC, 3.8 A, mont. na DIN letev 35mm</t>
  </si>
  <si>
    <t>5 letna garancija.</t>
  </si>
  <si>
    <t>230 V, 50Hz. Montiran na 35 mm DIN letvi</t>
  </si>
  <si>
    <t>Univerzalni modul s 4 izhodi na pr. LM-4JAS za senčila</t>
  </si>
  <si>
    <t>za senčila</t>
  </si>
  <si>
    <t>širina 5 modulov, na pr. tip PS-IQ za konvektorje</t>
  </si>
  <si>
    <t>širina 6 modulov, na pr. tip HIQ-MC za konvektorje</t>
  </si>
  <si>
    <t>Glavni krmilnik, napajanje 230 V, mont. na DIN letev 35mm</t>
  </si>
  <si>
    <t>KZS 2M, 230 VAC, 10 kA, 30 mA, 2p</t>
  </si>
  <si>
    <t>Zaščitno stikalo na diferenčni tok z nadtokovno zaščito</t>
  </si>
  <si>
    <t xml:space="preserve">   20A </t>
  </si>
  <si>
    <t xml:space="preserve">  800x2100x250 mm   </t>
  </si>
  <si>
    <t>ELEKTRO OMARA E-7</t>
  </si>
  <si>
    <t xml:space="preserve">   20 A </t>
  </si>
  <si>
    <t xml:space="preserve">   2 A</t>
  </si>
  <si>
    <t>ELEKTRO OMARA E-6</t>
  </si>
  <si>
    <t>ELEKTRO OMARA E-5</t>
  </si>
  <si>
    <t>ELEKTRO OMARA E-4</t>
  </si>
  <si>
    <t>ELEKTRO OMARA E-3</t>
  </si>
  <si>
    <t>ELEKTRO OMARA E-2</t>
  </si>
  <si>
    <t>prostoru. 230 V, 50Hz. Montiran na 35 mm DIN letvi</t>
  </si>
  <si>
    <t>tipk, detektorjev gibanja, časovbnih stikal za nadzor razsv. v</t>
  </si>
  <si>
    <t>Univerzalni modul s 4 vhodi na pr. LM-4UAS za priklop stikal</t>
  </si>
  <si>
    <t>ELEKTRO OMARA E-1</t>
  </si>
  <si>
    <t xml:space="preserve">   tip 037 00</t>
  </si>
  <si>
    <t>1 izhod, točnost  +- 0.2 s/dan, digitalni zaslon, na pr.Legrand</t>
  </si>
  <si>
    <t xml:space="preserve">Programsko časovno stikalo dan/teden , 230 V, 50 Hz, 16 A  </t>
  </si>
  <si>
    <t xml:space="preserve">  20 A</t>
  </si>
  <si>
    <t>Zaščitno stikalo na diferenčni tok, 230 V, 30 mA, 4p</t>
  </si>
  <si>
    <t xml:space="preserve">Svetlobni avtomat 230 VAC in svetlobno tipalo    </t>
  </si>
  <si>
    <t xml:space="preserve">Diode  230  V, 50 Hz                      </t>
  </si>
  <si>
    <t xml:space="preserve">   zelena </t>
  </si>
  <si>
    <t xml:space="preserve">   rdeča </t>
  </si>
  <si>
    <t>Signalne svetilke,  230 V, 50 Hz na vratih omare</t>
  </si>
  <si>
    <t xml:space="preserve">    rumeno - test  </t>
  </si>
  <si>
    <t xml:space="preserve">  PT570R24, 24 VAC,(4 preklopni)                   </t>
  </si>
  <si>
    <t xml:space="preserve">  6.3-10 A                 </t>
  </si>
  <si>
    <t xml:space="preserve">  2.5-4 A                 </t>
  </si>
  <si>
    <t xml:space="preserve">  1-1.5A                 </t>
  </si>
  <si>
    <t xml:space="preserve">Bimetalni rele </t>
  </si>
  <si>
    <t xml:space="preserve">  KN22-32                                         </t>
  </si>
  <si>
    <t>Kontaktor, 230 VAC</t>
  </si>
  <si>
    <t xml:space="preserve">    20 A</t>
  </si>
  <si>
    <t>Zaščitno stikalo na diferenčni tok EFI-4, 400 V, 30 mA, 4p</t>
  </si>
  <si>
    <t xml:space="preserve">  10 A</t>
  </si>
  <si>
    <t xml:space="preserve">   25 A   </t>
  </si>
  <si>
    <t xml:space="preserve">   20 A   </t>
  </si>
  <si>
    <t xml:space="preserve">   16 A   </t>
  </si>
  <si>
    <t xml:space="preserve">   10 A   </t>
  </si>
  <si>
    <t xml:space="preserve">   2 A   </t>
  </si>
  <si>
    <t>montaža na DIN letev (4 moduli)</t>
  </si>
  <si>
    <t>0-100A, SOCOMEC Countis E34, več tarif</t>
  </si>
  <si>
    <t>Odštevalni števec delovne energ., trifazni, 3x230 /400 V,kl.2</t>
  </si>
  <si>
    <t>( meritev I, U, f, P, cos j ), 230/400 VAC, 96x96 mm</t>
  </si>
  <si>
    <t>Multimeter na pr. Circutor, NRG96-ITF-RS485-C, na vratih</t>
  </si>
  <si>
    <t xml:space="preserve">   600/5 A </t>
  </si>
  <si>
    <t>Tokovnik Circutor,  10 VA, cl.0.5, Fs=5</t>
  </si>
  <si>
    <t xml:space="preserve">  2 x  NS400N + STR23SE</t>
  </si>
  <si>
    <t>(preklop mreža/DG)</t>
  </si>
  <si>
    <t>na pr.MERLIN GERIN s stikali, motornim pogonom 3x400 V</t>
  </si>
  <si>
    <t>Avtomatski preklopni sistem, 3x400 V, komplet z avtomatiko</t>
  </si>
  <si>
    <t xml:space="preserve">   NSX100NA, (obvod, mehanska blokada 2 stikal)</t>
  </si>
  <si>
    <t>Močnostno ločilno stikalo, 3p, 230/400 V</t>
  </si>
  <si>
    <t xml:space="preserve">   NS160N/160A+TMD, 36 kA      </t>
  </si>
  <si>
    <t>Močnostna zaščitna stikala, na pr.COMPACT, 3p, 35 kA</t>
  </si>
  <si>
    <t xml:space="preserve">   NS630NA                                     </t>
  </si>
  <si>
    <t>Glavno stikalo, 3p, 230 V</t>
  </si>
  <si>
    <t>Z uvodnicami.</t>
  </si>
  <si>
    <t>kompletno ožičena 1600x2100x300mm (mrežni in DG del)</t>
  </si>
  <si>
    <t>EL. OMARA E-SK</t>
  </si>
  <si>
    <t xml:space="preserve">     40 A</t>
  </si>
  <si>
    <t xml:space="preserve">  KN12-32                                         </t>
  </si>
  <si>
    <t xml:space="preserve">   63 A             </t>
  </si>
  <si>
    <t xml:space="preserve">   150/5 A </t>
  </si>
  <si>
    <t>Močnostno ločilno stikalo, na pr. Compact, 3p, 230/400 V</t>
  </si>
  <si>
    <t xml:space="preserve">   NSX250NA                                    </t>
  </si>
  <si>
    <t>Glavno stikalo, na pr. Compact, 3p, 230 V</t>
  </si>
  <si>
    <t>kompletno ožičena 800x2100x300mm. Z ubvodnicami.</t>
  </si>
  <si>
    <t>EL. OMARA E-GAR</t>
  </si>
  <si>
    <t xml:space="preserve">  DC, 2-p, 10 A, 24 V=                               </t>
  </si>
  <si>
    <t xml:space="preserve">   100 A</t>
  </si>
  <si>
    <t xml:space="preserve">   NS400N/300A+STR23, 45 kA            </t>
  </si>
  <si>
    <t>kompletno ožičena 1000x2100x300mm,.Z uvodnicami.</t>
  </si>
  <si>
    <t>EL. OMARA E-G3</t>
  </si>
  <si>
    <t>Z uvodnicami</t>
  </si>
  <si>
    <t>kompletno ožičena 800x2100x300mm, Z uvodnicami.</t>
  </si>
  <si>
    <t>EL. OMARA E-G2</t>
  </si>
  <si>
    <t xml:space="preserve">  250 VA,  (Iz=10 A, C karakt.)                  </t>
  </si>
  <si>
    <t xml:space="preserve">Transformator  230 / 24 V, 50 Hz, IEC60989  </t>
  </si>
  <si>
    <t>kompletno ožičena 800x2100x300mm. Z uvodnicami.</t>
  </si>
  <si>
    <t>EL. OMARA E-G1</t>
  </si>
  <si>
    <t xml:space="preserve">  1 x 95 mm2                                 </t>
  </si>
  <si>
    <t>Izolacijsko prekritje priključnih mest na zbiralkah</t>
  </si>
  <si>
    <t>komplet s pritrdilnim in spojnim priborom</t>
  </si>
  <si>
    <t xml:space="preserve">Bakrene zbiralke, sistem 100, L1, L2, L3, PEN       </t>
  </si>
  <si>
    <t>Priklop na telefonsko linijo PSTN</t>
  </si>
  <si>
    <t xml:space="preserve">razred B </t>
  </si>
  <si>
    <t xml:space="preserve">Prenap. odvodnik na pr.PROTEC B, 275/350 V, 70/150 kA, </t>
  </si>
  <si>
    <t xml:space="preserve">   6 A, 3-p</t>
  </si>
  <si>
    <t xml:space="preserve">   6 A, 1-p</t>
  </si>
  <si>
    <t xml:space="preserve">Instalacijski odklopnik, 230 VAC, 15 kA  </t>
  </si>
  <si>
    <t xml:space="preserve">  K100-42                                          </t>
  </si>
  <si>
    <t>za odklop fotovoltaične elektrarne od distribucije</t>
  </si>
  <si>
    <t>Zaščitni rele  DOLD, RP9800, 230/400V, U&lt;, U&gt;, kontrola faz</t>
  </si>
  <si>
    <t xml:space="preserve">  150/5 A</t>
  </si>
  <si>
    <t>Tokovni merilni transformator , 10 VA, cl.0,5, Fs=5</t>
  </si>
  <si>
    <t xml:space="preserve">   430 A  v TP</t>
  </si>
  <si>
    <t>Varovalke za varovalčni ločilnik NV3</t>
  </si>
  <si>
    <t xml:space="preserve">   160 A </t>
  </si>
  <si>
    <t xml:space="preserve">   100 A </t>
  </si>
  <si>
    <t xml:space="preserve">     80 A </t>
  </si>
  <si>
    <t>Varovalke za varovalčni ločilnik NV1</t>
  </si>
  <si>
    <t xml:space="preserve">  NVL1/250 A</t>
  </si>
  <si>
    <t>Plošča za montažo števca</t>
  </si>
  <si>
    <t xml:space="preserve">   zunanji tarifni odklopnik ZO340-D1</t>
  </si>
  <si>
    <t xml:space="preserve">   5 - 85 A, 3x230/400 V, kl.1</t>
  </si>
  <si>
    <t>2 kvadrantni (pritekajoča oz.odtekajoča energija)</t>
  </si>
  <si>
    <t>M-bus vmesnik, možnost zunanjega tarifnega odklopnika</t>
  </si>
  <si>
    <t>MT371 z DLC komunikacijskim modemom, preklop tarife</t>
  </si>
  <si>
    <t>Števec delovne  energije, trifazni, dvotarifni, Iskraemeco</t>
  </si>
  <si>
    <t xml:space="preserve">   3x5 A, 3x230/400 V, kl.1</t>
  </si>
  <si>
    <t>pritekajoča oz.odtekajoča energija</t>
  </si>
  <si>
    <t>RS 485, Ethernet</t>
  </si>
  <si>
    <t>kazalnik maksimuma, imp.izhodi, 4 kvadrantni</t>
  </si>
  <si>
    <t>MT880-T1A42R56 CM-e-3, preklop tarife, Teltonika RUT438</t>
  </si>
  <si>
    <t>Števec delovne in jalove energ., trifazni, dvotarifni, Iskraemeco</t>
  </si>
  <si>
    <t xml:space="preserve">dimenzije 2250x2100x300 mm </t>
  </si>
  <si>
    <t>Pred izvedbo pridobiti soglasje Elektro distribucije</t>
  </si>
  <si>
    <t>Prosto stoječa, na originalnem podstavku, Z uvodnicami.</t>
  </si>
  <si>
    <t>Pregrada med kabelskim in merilni delom omare.</t>
  </si>
  <si>
    <t>tritočkovni zapah,  SIST IEC60364-4-41, SIST EN60529</t>
  </si>
  <si>
    <t>distributerja, IP43. Kompletno opremljena in preizkušena.</t>
  </si>
  <si>
    <t>zasteklenimi odprtinami za odčitavanje števcev, ključavnica</t>
  </si>
  <si>
    <t xml:space="preserve">El. omara, tipske izvedbe, prostostoječa, zaprta z vrati ter </t>
  </si>
  <si>
    <t>EL. OMARA E-PMO1</t>
  </si>
  <si>
    <t>4.  ELEKTRO OMARE</t>
  </si>
  <si>
    <t xml:space="preserve">(ravne strehe)       </t>
  </si>
  <si>
    <t/>
  </si>
  <si>
    <t xml:space="preserve">Strešna betonska kocka s konzolo za pritrditev valjanca     </t>
  </si>
  <si>
    <t>Povezava z obstoječo ozemljitvijo in strelovodom</t>
  </si>
  <si>
    <t xml:space="preserve">  1 x 16 mm2   za izenačitev  potenciala ogrodja panelov                              </t>
  </si>
  <si>
    <t>Nosilec HVI vodnika</t>
  </si>
  <si>
    <t>materialom</t>
  </si>
  <si>
    <t xml:space="preserve">HVI vodnik komplet z veznim in stenskim pritrdilnim </t>
  </si>
  <si>
    <r>
      <t xml:space="preserve">Lovilni zavihek dolžine 0.4 m, INOX </t>
    </r>
    <r>
      <rPr>
        <sz val="10"/>
        <rFont val="Symbol"/>
        <family val="1"/>
        <charset val="2"/>
      </rPr>
      <t>F</t>
    </r>
    <r>
      <rPr>
        <sz val="10"/>
        <rFont val="Arial"/>
        <family val="2"/>
      </rPr>
      <t>8mm, s sponko in vijaki</t>
    </r>
  </si>
  <si>
    <r>
      <t xml:space="preserve">    dolžine 4.5 + 0.5m,  </t>
    </r>
    <r>
      <rPr>
        <sz val="10"/>
        <rFont val="Symbol"/>
        <family val="1"/>
        <charset val="2"/>
      </rPr>
      <t>F</t>
    </r>
    <r>
      <rPr>
        <sz val="10"/>
        <rFont val="Arial"/>
        <family val="2"/>
      </rPr>
      <t xml:space="preserve"> 42/10 mm  IZO45</t>
    </r>
  </si>
  <si>
    <t>lovilcev)</t>
  </si>
  <si>
    <t>pritrditvijo na nosilno ogrodje (montažo izvede dobavitelj</t>
  </si>
  <si>
    <t>Izolirani nosilni drog z betonskim podstavkom in dodatno</t>
  </si>
  <si>
    <r>
      <t xml:space="preserve">    dolžine 5(2+2+1) m,  </t>
    </r>
    <r>
      <rPr>
        <sz val="10"/>
        <rFont val="Symbol"/>
        <family val="1"/>
        <charset val="2"/>
      </rPr>
      <t xml:space="preserve">F </t>
    </r>
    <r>
      <rPr>
        <sz val="10"/>
        <rFont val="Arial"/>
        <family val="2"/>
      </rPr>
      <t xml:space="preserve">35 / </t>
    </r>
    <r>
      <rPr>
        <sz val="10"/>
        <rFont val="Symbol"/>
        <family val="1"/>
        <charset val="2"/>
      </rPr>
      <t>F</t>
    </r>
    <r>
      <rPr>
        <sz val="10"/>
        <rFont val="Arial"/>
        <family val="2"/>
      </rPr>
      <t xml:space="preserve"> 16/ </t>
    </r>
    <r>
      <rPr>
        <sz val="10"/>
        <rFont val="Symbol"/>
        <family val="1"/>
        <charset val="2"/>
      </rPr>
      <t>F</t>
    </r>
    <r>
      <rPr>
        <sz val="10"/>
        <rFont val="Arial"/>
        <family val="2"/>
      </rPr>
      <t>10 mm</t>
    </r>
  </si>
  <si>
    <r>
      <t xml:space="preserve">    dolžine 4(3+1) m,  </t>
    </r>
    <r>
      <rPr>
        <sz val="10"/>
        <rFont val="Symbol"/>
        <family val="1"/>
        <charset val="2"/>
      </rPr>
      <t>F</t>
    </r>
    <r>
      <rPr>
        <sz val="10"/>
        <rFont val="Arial"/>
        <family val="2"/>
      </rPr>
      <t xml:space="preserve"> 16/ </t>
    </r>
    <r>
      <rPr>
        <sz val="10"/>
        <rFont val="Symbol"/>
        <family val="1"/>
        <charset val="2"/>
      </rPr>
      <t>F</t>
    </r>
    <r>
      <rPr>
        <sz val="10"/>
        <rFont val="Arial"/>
        <family val="2"/>
      </rPr>
      <t>10 mm</t>
    </r>
  </si>
  <si>
    <t>Lovilna Al palica, komplet z betonskim podstavkom in vpetjem</t>
  </si>
  <si>
    <t>na distančnikih</t>
  </si>
  <si>
    <t>Zbiralka za izenačitev potenciala  50x30x1000 mm</t>
  </si>
  <si>
    <t xml:space="preserve">   30x3 mm</t>
  </si>
  <si>
    <t>Valjanec INOX (Rf) - povezave na kovinske ograje</t>
  </si>
  <si>
    <t xml:space="preserve">   30x3.5 mm</t>
  </si>
  <si>
    <t xml:space="preserve">Valjanec INOX (Rf) </t>
  </si>
  <si>
    <r>
      <t xml:space="preserve">Vodnik INOX(Rf) </t>
    </r>
    <r>
      <rPr>
        <sz val="10"/>
        <rFont val="Symbol"/>
        <family val="1"/>
        <charset val="2"/>
      </rPr>
      <t xml:space="preserve">F </t>
    </r>
    <r>
      <rPr>
        <sz val="10"/>
        <rFont val="Arial"/>
        <family val="2"/>
      </rPr>
      <t xml:space="preserve">8       </t>
    </r>
  </si>
  <si>
    <r>
      <t xml:space="preserve">  cevna objemka </t>
    </r>
    <r>
      <rPr>
        <sz val="10"/>
        <rFont val="Symbol"/>
        <family val="1"/>
        <charset val="2"/>
      </rPr>
      <t xml:space="preserve">F </t>
    </r>
    <r>
      <rPr>
        <sz val="10"/>
        <rFont val="Arial"/>
        <family val="2"/>
      </rPr>
      <t xml:space="preserve">120 (ozemljitev odtočnih cevi)   </t>
    </r>
  </si>
  <si>
    <t xml:space="preserve">  žlebna sponka 48x85 mm       </t>
  </si>
  <si>
    <t xml:space="preserve">  kontaktna sponka 20x48 mm       </t>
  </si>
  <si>
    <t xml:space="preserve">  križna sponka 3x58 mm    </t>
  </si>
  <si>
    <t xml:space="preserve">  vezna sponka 2x48 mm (lovilni/vertikalni vodi)   </t>
  </si>
  <si>
    <t xml:space="preserve">  merilna sponka 3x58 mm      </t>
  </si>
  <si>
    <t xml:space="preserve">  merilna omarica 225x125x100 mm      </t>
  </si>
  <si>
    <t>Kontaktni elementi INOX(Rf)</t>
  </si>
  <si>
    <t>3. STRELOVODNA INSTALACIJA</t>
  </si>
  <si>
    <t xml:space="preserve">  300 mm                                    </t>
  </si>
  <si>
    <t xml:space="preserve">  100 mm                                      </t>
  </si>
  <si>
    <t xml:space="preserve">   RJ 45, 2x</t>
  </si>
  <si>
    <t xml:space="preserve">  1L+N+PE, 16A, 5x                        </t>
  </si>
  <si>
    <t>pokrov v skladu s talno oblogo, na pr. Elba ETD-12M</t>
  </si>
  <si>
    <t xml:space="preserve">Priključna talna doza s pokrovom  40x40 cm, kovinska              </t>
  </si>
  <si>
    <t>Vtičnica, plastična, nadometna, 230 V, IP65</t>
  </si>
  <si>
    <r>
      <t xml:space="preserve">Koaksialni kabel 75 </t>
    </r>
    <r>
      <rPr>
        <sz val="10"/>
        <rFont val="Calibri"/>
        <family val="2"/>
        <charset val="238"/>
      </rPr>
      <t>Ω</t>
    </r>
  </si>
  <si>
    <t>Kabel 48 ch audio multicore</t>
  </si>
  <si>
    <t>Kabel 16 ch audio multicore</t>
  </si>
  <si>
    <t>Kabel 12 ch audio multicore</t>
  </si>
  <si>
    <t>Kabel 8 ch audio multicore</t>
  </si>
  <si>
    <t>Kabel 4 ch audio multicore</t>
  </si>
  <si>
    <t>Zvoćniški kabel 2x4mm2</t>
  </si>
  <si>
    <t>Zvoćniški kabel 4x2.5 mm2</t>
  </si>
  <si>
    <t>Zvoćniški kabel 2x2.5 mm2</t>
  </si>
  <si>
    <t>Optični HDMI/USB kabel</t>
  </si>
  <si>
    <t xml:space="preserve">Optični kabel SM LC duplex (24 vlakna) </t>
  </si>
  <si>
    <r>
      <t>Optični kabel SM LC (8 paric)</t>
    </r>
    <r>
      <rPr>
        <sz val="10"/>
        <rFont val="Arial"/>
        <family val="2"/>
      </rPr>
      <t xml:space="preserve"> </t>
    </r>
  </si>
  <si>
    <t xml:space="preserve">Optični kabel SM LC (4 parice) </t>
  </si>
  <si>
    <t xml:space="preserve"> 2x0.22-2x0.5(AWG23-AWG20), twisted pair</t>
  </si>
  <si>
    <t>brezhalogenski, komplet</t>
  </si>
  <si>
    <t>Kabli DMX , oklopljen komunikacijsko podatkovni kabel</t>
  </si>
  <si>
    <t>Kabli SDI</t>
  </si>
  <si>
    <t>Kabli U/FTP/LS0H 4x2x0.6 , MADIbrezhalogenski</t>
  </si>
  <si>
    <t>Kabli U/FTP/LS0H 4x2x0.6 brezhalogenski</t>
  </si>
  <si>
    <t>Kabli S-FTP/LS0H 4x2x0.6 brezhalogenski</t>
  </si>
  <si>
    <t xml:space="preserve">  1 x 70 mm2</t>
  </si>
  <si>
    <t xml:space="preserve">  4 x 70 mm2    </t>
  </si>
  <si>
    <t xml:space="preserve">  5 x 50 mm2    </t>
  </si>
  <si>
    <t xml:space="preserve">  5 x 16 mm2                        </t>
  </si>
  <si>
    <t xml:space="preserve">  5 x 10 mm2                        </t>
  </si>
  <si>
    <t xml:space="preserve">  5 x 6 mm2                         </t>
  </si>
  <si>
    <t xml:space="preserve">  5 x 1,5 mm2                                                 </t>
  </si>
  <si>
    <t>(po shemah E-MED1-MED8)</t>
  </si>
  <si>
    <t>MULTIMEDIJA</t>
  </si>
  <si>
    <t xml:space="preserve">Dolbenje v beton, globine 20 mm    </t>
  </si>
  <si>
    <t>,,</t>
  </si>
  <si>
    <t>Intumex CSP</t>
  </si>
  <si>
    <t xml:space="preserve">na vsaki strani zaščitne pregrade v dolžini 2 m (s certifikatom)  </t>
  </si>
  <si>
    <t xml:space="preserve">Izdelava zaščitnega premaza z ognjevarnim premazom EI60 </t>
  </si>
  <si>
    <t>certifikatom CFS-CU (1.53 dm3 / 5.1 dm2 )</t>
  </si>
  <si>
    <t>Požarne blazinice za  tesnenje skozi požarne cone EI90 s</t>
  </si>
  <si>
    <t xml:space="preserve">kartico, merilec energije MID Klasa 1-EN50470-3, LCD </t>
  </si>
  <si>
    <t>2012,, 3G komunikac.modul, Ethernet,identifikacija z RFID</t>
  </si>
  <si>
    <t>RCD tip B za vsako vtičnico posebejpo SIST HD 60364-7-722:</t>
  </si>
  <si>
    <t>MODE 3 po SIST EN 61851, 450x290x850 (šxgxv), 25 kg,</t>
  </si>
  <si>
    <t>dve evropski vtičnici za hitro polnitev SIST EN 62196-2,</t>
  </si>
  <si>
    <t>stenska montaža, h=1.2 m, 400 VAC, 22 kW, 3x32 A,</t>
  </si>
  <si>
    <t>Stenska AC elektro polnilna postaja 22 kW, IP54/IK10,</t>
  </si>
  <si>
    <r>
      <t xml:space="preserve">     </t>
    </r>
    <r>
      <rPr>
        <sz val="10"/>
        <rFont val="Symbol"/>
        <family val="1"/>
        <charset val="2"/>
      </rPr>
      <t>F</t>
    </r>
    <r>
      <rPr>
        <sz val="10"/>
        <rFont val="Arial"/>
        <family val="2"/>
      </rPr>
      <t xml:space="preserve"> 100 mm</t>
    </r>
  </si>
  <si>
    <t>50 cm</t>
  </si>
  <si>
    <t>Ukrivljena INOX cev "fajfa" za uvod kablov na streho, višine</t>
  </si>
  <si>
    <t xml:space="preserve">   4 mestna  </t>
  </si>
  <si>
    <r>
      <t>Pravokotna doza</t>
    </r>
    <r>
      <rPr>
        <sz val="10"/>
        <rFont val="Arial"/>
        <family val="2"/>
      </rPr>
      <t xml:space="preserve">                                   </t>
    </r>
  </si>
  <si>
    <t xml:space="preserve">  izmenično                                   </t>
  </si>
  <si>
    <t xml:space="preserve">  enopolno                                       </t>
  </si>
  <si>
    <t>Stikalo podometno, 10 A, srednji nivo, z dozo, komplet</t>
  </si>
  <si>
    <t xml:space="preserve">  3L+N+PE          </t>
  </si>
  <si>
    <t xml:space="preserve">  1L+N+PE </t>
  </si>
  <si>
    <t>Fiksni priključek, podometna, 230 V, 16 A</t>
  </si>
  <si>
    <t xml:space="preserve">  L+N+PE, 4x z barvno označbo M/A     </t>
  </si>
  <si>
    <t xml:space="preserve">  L+N+PE, 2x z barvno označbo UPS   </t>
  </si>
  <si>
    <t xml:space="preserve">  L+N+PE, 5x   </t>
  </si>
  <si>
    <t xml:space="preserve">  L+N+PE, 4x   </t>
  </si>
  <si>
    <t xml:space="preserve">  L+N+PE, 2x   </t>
  </si>
  <si>
    <t>Vtičnica, vgradnja v parapet, 230 V, 16 A, komplet</t>
  </si>
  <si>
    <t xml:space="preserve">  1L+N+PE               </t>
  </si>
  <si>
    <t>Vtičnica, podometna, s pokrovom, 230 V, 16 A,  z dozo</t>
  </si>
  <si>
    <t xml:space="preserve">  3L+N+PE                  </t>
  </si>
  <si>
    <t xml:space="preserve">  1L+N+PE                 </t>
  </si>
  <si>
    <t>Vtičnica, podometna,  z dozo, 230 V, 16 A, komplet</t>
  </si>
  <si>
    <t xml:space="preserve">  na pr. INKA 161-2F/72, 161x72</t>
  </si>
  <si>
    <t>Parapetni dvoprekatni Alu vgradni kanal s pregrado, komplet</t>
  </si>
  <si>
    <t xml:space="preserve">Doza za izenačitev potenciala PS49              </t>
  </si>
  <si>
    <t xml:space="preserve">Izdelava spoja z vodniki za izenačitev potenciala        </t>
  </si>
  <si>
    <t xml:space="preserve">  </t>
  </si>
  <si>
    <t xml:space="preserve">Izdelava priključkov opreme         </t>
  </si>
  <si>
    <t>(kadar ni analognega priključka)</t>
  </si>
  <si>
    <t>nadzorni center, firma ESSETI GSM 500 GC</t>
  </si>
  <si>
    <t>GSM modem pri  dvigalih za klic na recepcijo ali</t>
  </si>
  <si>
    <t>TZ300SN, AP 230 V, 50 Hz, komplet</t>
  </si>
  <si>
    <t>Vratna centrala za "Panik električne ključavnice", GEZE</t>
  </si>
  <si>
    <t>Klic v sili v sanitarijah za invalide</t>
  </si>
  <si>
    <t>Tipka za senčila (GOR - 0 - DOL)</t>
  </si>
  <si>
    <t xml:space="preserve">Tipka za zakasnitev izklopa štedilnika </t>
  </si>
  <si>
    <t>(odpiranje kupol)</t>
  </si>
  <si>
    <t>Ročni javljalnik  z ohišjem in steklom</t>
  </si>
  <si>
    <t>z displayem.</t>
  </si>
  <si>
    <t>Lynx in Merlin, z integriranim senzorjem temperature, vlage</t>
  </si>
  <si>
    <t>BACnet adresibilni digitalna posluževalna enota za krmilnike</t>
  </si>
  <si>
    <t>BACnet za povezavo na Eaglehawk</t>
  </si>
  <si>
    <t>dimenzij 162x110x57,5 mm, (9TE), napajanje 230 VAC,</t>
  </si>
  <si>
    <t xml:space="preserve">na pr. Honeywell, MERLIN NX, CLMERS4N, </t>
  </si>
  <si>
    <t>BACnet konvektorski aktuator za vgradnjo v konvektor</t>
  </si>
  <si>
    <t xml:space="preserve">osvetlitev), napajanje 24V=, Modbus RTU komunikacija </t>
  </si>
  <si>
    <t xml:space="preserve">(meritve : hitrost vetra, smer vetra, temperatura, vlaga, </t>
  </si>
  <si>
    <t>Vremenska kompaktna postaja Thies Clima, tip WSC11</t>
  </si>
  <si>
    <t>Upravljalni tablo za konvektorje, napajanje iz krmilnika</t>
  </si>
  <si>
    <t>Daljinski upravljalnik za regulacijo DALI Digidim, 5 LZ 905 303</t>
  </si>
  <si>
    <t>Svetlobno stikalo z zunanjim tipalom, 230VAC, 16A</t>
  </si>
  <si>
    <t>360 st. vodoravno, 180 st. navpično, doseg 12 m, 230 V</t>
  </si>
  <si>
    <t>izklopa 4s do 15 min, nastavitev osvetljenosti 2-1300lx</t>
  </si>
  <si>
    <t xml:space="preserve">Detektor prisotnosti za vklop razsvetljave, nastavitev časa </t>
  </si>
  <si>
    <t xml:space="preserve">  20x3 mm                              </t>
  </si>
  <si>
    <t>Pocinkani valjanec FeZn (za E-PMO, E-G, E-1/E-7, DIP)</t>
  </si>
  <si>
    <r>
      <t xml:space="preserve">  </t>
    </r>
    <r>
      <rPr>
        <sz val="10"/>
        <rFont val="Symbol"/>
        <family val="1"/>
        <charset val="2"/>
      </rPr>
      <t xml:space="preserve">F </t>
    </r>
    <r>
      <rPr>
        <sz val="10"/>
        <rFont val="Arial"/>
        <family val="2"/>
      </rPr>
      <t xml:space="preserve">50 mm                                   </t>
    </r>
  </si>
  <si>
    <r>
      <t xml:space="preserve">  </t>
    </r>
    <r>
      <rPr>
        <sz val="10"/>
        <rFont val="Symbol"/>
        <family val="1"/>
        <charset val="2"/>
      </rPr>
      <t xml:space="preserve">F </t>
    </r>
    <r>
      <rPr>
        <sz val="10"/>
        <rFont val="Arial"/>
        <family val="2"/>
      </rPr>
      <t xml:space="preserve">48 mm                                   </t>
    </r>
  </si>
  <si>
    <t xml:space="preserve">  1 x 70 mm2                                 </t>
  </si>
  <si>
    <t xml:space="preserve">  1 x 50 mm2                                 </t>
  </si>
  <si>
    <t xml:space="preserve">  1 x 25 mm2                                 </t>
  </si>
  <si>
    <t xml:space="preserve">  1 x 10 mm2                              </t>
  </si>
  <si>
    <t xml:space="preserve">  1 x 6  mm2             dodatna izenačitev potenciala                 </t>
  </si>
  <si>
    <t xml:space="preserve">  400 mm                                    </t>
  </si>
  <si>
    <t>standardu DIN 4102-12, razdalja med prečkami 300 mm</t>
  </si>
  <si>
    <t>Požarna kabelska lestev EI90,  SB-KL25,s priborom, po</t>
  </si>
  <si>
    <t xml:space="preserve">    50 mm        </t>
  </si>
  <si>
    <t>po standardu DIN 4102-12</t>
  </si>
  <si>
    <t>Požarna kabelska polica EI90,  pocinkana,s priborom, širine</t>
  </si>
  <si>
    <t xml:space="preserve">  M8</t>
  </si>
  <si>
    <t>Požarno odporni vložek EI90</t>
  </si>
  <si>
    <t xml:space="preserve">  48 mm</t>
  </si>
  <si>
    <t xml:space="preserve">  23 mm</t>
  </si>
  <si>
    <t xml:space="preserve">  16 mm</t>
  </si>
  <si>
    <t xml:space="preserve">Požarno odporne objemke, EI90 </t>
  </si>
  <si>
    <t xml:space="preserve">  5 x 10 mm2                           </t>
  </si>
  <si>
    <t xml:space="preserve">  4 x 10 mm2                           </t>
  </si>
  <si>
    <t xml:space="preserve">  5 x 4 mm2                           </t>
  </si>
  <si>
    <t xml:space="preserve">  4 x 2,5 mm2                                                  </t>
  </si>
  <si>
    <t xml:space="preserve">  20 x 1,5 mm2                                                   </t>
  </si>
  <si>
    <t>razr. Cca po uredbi CPR 305, visoke zahteve</t>
  </si>
  <si>
    <t xml:space="preserve">  1 x 70 mm2                        </t>
  </si>
  <si>
    <t xml:space="preserve">  4 x 70 mm2                                                   </t>
  </si>
  <si>
    <t xml:space="preserve">  5 x 35 mm2    </t>
  </si>
  <si>
    <t xml:space="preserve">  4 x 16 mm2    </t>
  </si>
  <si>
    <t xml:space="preserve">  5 x 10 mm2                       </t>
  </si>
  <si>
    <t xml:space="preserve">  4 x 10 mm2                       </t>
  </si>
  <si>
    <t xml:space="preserve">  3x 10 mm2                       </t>
  </si>
  <si>
    <t xml:space="preserve">  5 x 4 mm2                            </t>
  </si>
  <si>
    <t xml:space="preserve">  5 x 2.5 mm2                       </t>
  </si>
  <si>
    <t xml:space="preserve">  4 x 2.5 mm2                          </t>
  </si>
  <si>
    <t xml:space="preserve">  7 x 1,5 mm2   konvektorji                                             </t>
  </si>
  <si>
    <t xml:space="preserve">  5 x 1.5 mm2      DALI      </t>
  </si>
  <si>
    <t xml:space="preserve">  4 x 1,5 mm2                                                 </t>
  </si>
  <si>
    <t xml:space="preserve">  3 x 1,5 mm2       požarne lopute                                            </t>
  </si>
  <si>
    <t xml:space="preserve">  2 x 2.5 mm2                         </t>
  </si>
  <si>
    <t xml:space="preserve">  16 x 1,5 mm2                                                </t>
  </si>
  <si>
    <t xml:space="preserve">  2 x 1,5 mm2                                                </t>
  </si>
  <si>
    <t>Kabli N2XH-J brezhalogenski</t>
  </si>
  <si>
    <t xml:space="preserve">  1 x 120 mm2                       </t>
  </si>
  <si>
    <t xml:space="preserve">  1 x 50 mm2                       </t>
  </si>
  <si>
    <t>Kabli N2XH, brezhalogenski           (NYY-J)</t>
  </si>
  <si>
    <t xml:space="preserve">  4 x 120 mm2 </t>
  </si>
  <si>
    <t xml:space="preserve">  4 x 70 mm2  </t>
  </si>
  <si>
    <t xml:space="preserve">  4 x 50 mm2  </t>
  </si>
  <si>
    <t xml:space="preserve">  4x240+1.5 mm2</t>
  </si>
  <si>
    <t xml:space="preserve">Dobava in montaža kabla N2XY, 1 kV </t>
  </si>
  <si>
    <t xml:space="preserve">  8 x 2 x 0.8 mm2                                              </t>
  </si>
  <si>
    <t xml:space="preserve">  4 x 2 x 0.8 mm2  stenski upravljalnik                                            </t>
  </si>
  <si>
    <t xml:space="preserve">  3 x 2 x 0.6 mm2                                              </t>
  </si>
  <si>
    <t>Kabli UTP/LS0H 4x2x0.6 brezhalogenski</t>
  </si>
  <si>
    <t>razr. CcaS1d2a1 po uredbi CPR 305, visoke zahteve</t>
  </si>
  <si>
    <t>2.     INSTALACIJSKI MATERIAL</t>
  </si>
  <si>
    <t>Potrdilo o brezhibnosti delovanja varnostne razsvetljave</t>
  </si>
  <si>
    <r>
      <t xml:space="preserve">   Resclite ProMSC ESC HC E1D WH, IP65, 1 h    </t>
    </r>
    <r>
      <rPr>
        <b/>
        <sz val="10"/>
        <rFont val="Arial"/>
        <family val="2"/>
        <charset val="238"/>
      </rPr>
      <t>SV83</t>
    </r>
  </si>
  <si>
    <t>autotest, lokalna AKU baterija (razdalja med svetilkami 16m</t>
  </si>
  <si>
    <t>s priborom za montažo, ustreza EN1838 in EN60598-2-22</t>
  </si>
  <si>
    <t>Varnostna svetilka za višine do 23m z LED diodami, 1 lx</t>
  </si>
  <si>
    <r>
      <t xml:space="preserve">  Comsign 150 AD NT1, 4.5W, IP42, 1h                  </t>
    </r>
    <r>
      <rPr>
        <b/>
        <sz val="10"/>
        <rFont val="Arial"/>
        <family val="2"/>
        <charset val="238"/>
      </rPr>
      <t xml:space="preserve">  SV82</t>
    </r>
  </si>
  <si>
    <t>Onlite Puresign 150 LED, vgradna / nadgradna</t>
  </si>
  <si>
    <t>50.000 obr.ur</t>
  </si>
  <si>
    <t>vidna do 30 m, autotest, AKU baterija, 310x65x50 mm</t>
  </si>
  <si>
    <t>varnosti, s priborom za montažo, ustreza EN50598-2-22</t>
  </si>
  <si>
    <t>Varnostni znak z LED diodami, nalepke po Študiji požarne</t>
  </si>
  <si>
    <r>
      <t xml:space="preserve">   ED NT1 WH vgradna, IP40, 1 h                            </t>
    </r>
    <r>
      <rPr>
        <b/>
        <sz val="10"/>
        <rFont val="Arial"/>
        <family val="2"/>
        <charset val="238"/>
      </rPr>
      <t>SV81</t>
    </r>
  </si>
  <si>
    <t>autotest, lokalna AKU baterija, RESCLITE SPOT</t>
  </si>
  <si>
    <t>Varnostna svetilka za prostore z LED diodo, 5 lx do 3 m</t>
  </si>
  <si>
    <r>
      <rPr>
        <b/>
        <sz val="10"/>
        <rFont val="Tahoma"/>
        <family val="2"/>
        <charset val="238"/>
      </rPr>
      <t>B2</t>
    </r>
    <r>
      <rPr>
        <sz val="10"/>
        <rFont val="Tahoma"/>
        <family val="2"/>
        <charset val="238"/>
      </rPr>
      <t>: Set obešalnega pribora za vpenjanje v nizkonapetostno tračnico
enakovredno ali boljše kot:
Proizvajalec: Arcadia
Tip: 48.HOOK</t>
    </r>
  </si>
  <si>
    <r>
      <rPr>
        <b/>
        <sz val="10"/>
        <rFont val="Tahoma"/>
        <family val="2"/>
        <charset val="238"/>
      </rPr>
      <t>B1</t>
    </r>
    <r>
      <rPr>
        <sz val="10"/>
        <rFont val="Tahoma"/>
        <family val="2"/>
        <charset val="238"/>
      </rPr>
      <t xml:space="preserve">: Nastavljivno namizno svetilo  z montažnim priborom kateri omogoča montažo brez vidnega kabla - napeljavo skozi mizo, ki zagotavlja direktno svetlobo; z dvojno pantografsko roko ter nastavljivo glavo. Svetilka je narejena iz aluminija ter brizganega metakrilatnega dufuzorja. Svetilka ima LED vir svetlobe jakosti 8W, izhodnim svetlobnim tokom 285lm. Na glavi je optično ON/OFF stikalo; obenem pa omogoča preklapljanje med PERSONAL načinom, ki omogoča zatemnjevanje svetilnosti ter GREEN načinom za varčevanje z energijo upoštevajoč avtomatsko kompenzacijo ambientne svetlobe. Barva svetila po izboru arhitekta.
enakovredno ali boljše kot:
Proizvajalec: FLOS
Tip: Kelvin                                            </t>
    </r>
    <r>
      <rPr>
        <b/>
        <sz val="10"/>
        <rFont val="Tahoma"/>
        <family val="2"/>
        <charset val="238"/>
      </rPr>
      <t xml:space="preserve"> SV53</t>
    </r>
  </si>
  <si>
    <r>
      <rPr>
        <b/>
        <sz val="10"/>
        <rFont val="Tahoma"/>
        <family val="2"/>
        <charset val="238"/>
      </rPr>
      <t>Z5</t>
    </r>
    <r>
      <rPr>
        <sz val="10"/>
        <rFont val="Tahoma"/>
        <family val="2"/>
        <charset val="238"/>
      </rPr>
      <t xml:space="preserve">: Zunanje pohodno vgradno svetilo izdelano iz tlačno litega aluminija z nizko vsebnostjo bakra - EN AB-47100  z visoko odpornostjo proti koroziji. Vijaki so izdelani iz A4 nerjavnega jekla, podloženi s silikonskimi tesnili. Telo je obdelano z bonderitom, polimerizirano nato trislojno epoxy  prašno barvano. Svetilka je zaščitena z 10mm kaljenim steklom, katera omogoča maksimalno fizično obremenitev svetilke 1020kg. Površina stekla ne preseže 35°C. Opremljeno je z LED  virom svetlobe jakosti 17W, izhodni svetlobni tok 1188lm, asimetrična optika, MacAdams 3 CRI90, integriran  DALI napajalnik. Življenska doba: L80 B10 70.000h. Svetilka ima zaščito IP65/67 ter mehansko odpornost IK09. Kompletna 5-letna garancija. Priložena je vgradna doza. 
na pr. Tip: ZIP SQUARE COMFORT
Proizvajalec: SIMES                                     </t>
    </r>
    <r>
      <rPr>
        <b/>
        <sz val="10"/>
        <rFont val="Tahoma"/>
        <family val="2"/>
        <charset val="238"/>
      </rPr>
      <t xml:space="preserve">  SV52</t>
    </r>
  </si>
  <si>
    <r>
      <rPr>
        <b/>
        <sz val="10"/>
        <rFont val="Tahoma"/>
        <family val="2"/>
        <charset val="238"/>
      </rPr>
      <t>Z4</t>
    </r>
    <r>
      <rPr>
        <sz val="10"/>
        <rFont val="Tahoma"/>
        <family val="2"/>
        <charset val="238"/>
      </rPr>
      <t xml:space="preserve">: Zunanje stensko vgradno svetilo izdelano iz tlačno litega aluminija z nizko vsebnostjo bakra - EN AB-47100  z visoko odpornostjo proti koroziji. Vijaki so izdelani iz A4 nerjavnega jekla, podloženi s silikonskimi tesnili. Telo je obdelano z bonderitom, polimerizirano nato trislojno epoxy  prašno barvano v antracit sivo barvo. Opremljeno je z LED  virom svetlobe jakosti 9W, izhodni svetlobni tok 437lm, asimetrična optika, MacAdams 3 CRI90, integriran ON/OFF napajalnik. Življenska doba: L80 B10 70.000h. Svetilka ima zaščito IP66 ter mehansko odpornost IK08. Kompletna 5-letna garancija. Priložena je vgradna doza. Svetilka je enake antracit barve, kot Z2 in Z2.1. in Z3.
na pr. Tip: Skill
Proizvajalec: SIMES                                     </t>
    </r>
    <r>
      <rPr>
        <b/>
        <sz val="10"/>
        <rFont val="Tahoma"/>
        <family val="2"/>
        <charset val="238"/>
      </rPr>
      <t>SV51</t>
    </r>
  </si>
  <si>
    <r>
      <rPr>
        <b/>
        <sz val="10"/>
        <rFont val="Tahoma"/>
        <family val="2"/>
        <charset val="238"/>
      </rPr>
      <t>Z3</t>
    </r>
    <r>
      <rPr>
        <sz val="10"/>
        <rFont val="Tahoma"/>
        <family val="2"/>
        <charset val="238"/>
      </rPr>
      <t xml:space="preserve">: Zunanje nadometno svetilo izdelano iz tlačno litega aluminija z nizko vsebnostjo bakra - EN AB-47100  z visoko odpornostjo proti koroziji. Vijaki so izdelani iz A4 nerjavnega jekla, podloženi s silikonskimi tesnili. Telo je obdelano z bonderitom, polimerizirano nato trislojno epoxy  prašno barvano v antracit sivo barvo. Opremljeno je z LED  virom svetlobe jakosti 42W, izhodni svetlobni tok 2795lm, asimetrična optika, MacAdams 3 CRI90, integriran DALI napajalnik. Življenska doba: L80 B10 70.000h. Svetilka ima zaščito IP66 ter mehansko odpornost IK10. Kompletna 5-letna garancija. Priloženo je montažno sidro. Svetilka je enake antracit barve, kot Z2 in Z2.1.
na pr. Tip: Movit Square 
Proizvajalec: SIMES                                </t>
    </r>
    <r>
      <rPr>
        <b/>
        <sz val="10"/>
        <rFont val="Tahoma"/>
        <family val="2"/>
        <charset val="238"/>
      </rPr>
      <t>SV50</t>
    </r>
  </si>
  <si>
    <r>
      <rPr>
        <b/>
        <sz val="10"/>
        <rFont val="Tahoma"/>
        <family val="2"/>
        <charset val="238"/>
      </rPr>
      <t>Z2.1</t>
    </r>
    <r>
      <rPr>
        <sz val="10"/>
        <rFont val="Tahoma"/>
        <family val="2"/>
        <charset val="238"/>
      </rPr>
      <t xml:space="preserve">:  izdelano iz tlačno litega aluminija z nizko vsebnostjo bakra - EN AB-47100  z visoko odpornostjo proti koroziji. Vijaki so izdelani iz A4 nerjavnega jekla, podloženi s silikonskimi tesnili. Telo je obdelano z bonderitom, polimerizirano nato trislojno epoxy  prašno barvano v antracit sivo barvo. Opremljeno je z LED  virom svetlobe jakosti 14W, izhodni svetlobni tok 1083lm, MacAdams 3 CRI90, integriran DALI napajalnik. Življenska doba: L80 B10 70.000h. Svetilka ima zaščito IP65 ter mehansko odpornost IK06. Kompletna 5-letna garancija. Priloženo je montažno sidro. Svetilka je oblikovo enaka Z2.
na pr. Tip: Tomorrow bollard
Proizvajalec: SIMES                                 </t>
    </r>
    <r>
      <rPr>
        <b/>
        <sz val="10"/>
        <rFont val="Tahoma"/>
        <family val="2"/>
        <charset val="238"/>
      </rPr>
      <t xml:space="preserve"> SV49</t>
    </r>
  </si>
  <si>
    <r>
      <rPr>
        <b/>
        <sz val="10"/>
        <rFont val="Tahoma"/>
        <family val="2"/>
        <charset val="238"/>
      </rPr>
      <t>Z2</t>
    </r>
    <r>
      <rPr>
        <sz val="10"/>
        <rFont val="Tahoma"/>
        <family val="2"/>
        <charset val="238"/>
      </rPr>
      <t xml:space="preserve">: Kandelabersko svetilo, izdelano iz tlačno litega aluminija z nizko vsebnostjo bakra - EN AB-47100  z visoko odpornostjo proti koroziji. Vijaki so izdelani iz A4 nerjavnega jekla, podloženi s silikonskimi tesnili. Telo je obdelano z bonderitom, polimerizirano nato trislojno epoxy  prašno barvano v antracit sivo barvo. Opremljeno je z LED  virom svetlobe jakosti 42W, izhodni svetlobni tok 3535lm, MacAdams 3 CRI90, integriran DALI napajalnik. Življenska doba: L80 B10 70.000h. Svetilka ima zaščito IP65 ter mehansko odpornost IK06. Svetilka je nameščena na vkopni cilindrični kandelaber višine 3500mm, debeline 4mm, enake finalne obdelave kot svetilka. Kompletna 5-letna garancija.
enakovredno ali boljše kot:
Tip: Tomorrow pole top 250 s kandelabrom
Proizvajalec: SIMES                                    </t>
    </r>
    <r>
      <rPr>
        <b/>
        <sz val="10"/>
        <rFont val="Tahoma"/>
        <family val="2"/>
        <charset val="238"/>
      </rPr>
      <t>SV48</t>
    </r>
  </si>
  <si>
    <r>
      <rPr>
        <b/>
        <sz val="10"/>
        <rFont val="Tahoma"/>
        <family val="2"/>
        <charset val="238"/>
      </rPr>
      <t>Z1</t>
    </r>
    <r>
      <rPr>
        <sz val="10"/>
        <rFont val="Tahoma"/>
        <family val="2"/>
        <charset val="238"/>
      </rPr>
      <t xml:space="preserve">. Stropno vgradno svetilo iz tlačno litega aluminija, dimenzij 157mm x 50mm x 65mm, prašno barvano v črno barvo. Svetilka ima MacAdams 3 LED vir svetlobe jakosti 13W zaščiten s steklom, temperaturo svetlobe 3000K, izhodni svetlobni tok 580lm, UGR&lt;10, Snop svetlobe 45°, CRI90, zaščito IP65. Priložen je DALI napajalnik. Življenska doba: 50000h@L80B10. Kompletna 5-letna tovarniška garancija.
na pr. Tip: Fusion IP65
Proizvajalec: NEKO                                 </t>
    </r>
    <r>
      <rPr>
        <b/>
        <sz val="10"/>
        <rFont val="Tahoma"/>
        <family val="2"/>
        <charset val="238"/>
      </rPr>
      <t xml:space="preserve"> SV47</t>
    </r>
  </si>
  <si>
    <r>
      <rPr>
        <b/>
        <sz val="10"/>
        <rFont val="Tahoma"/>
        <family val="2"/>
        <charset val="238"/>
      </rPr>
      <t>R4</t>
    </r>
    <r>
      <rPr>
        <sz val="10"/>
        <rFont val="Tahoma"/>
        <family val="2"/>
        <charset val="238"/>
      </rPr>
      <t xml:space="preserve">: Svetilka primerena za montažo na nizkonapetostni, 48V tračni sistem, izdelana iz aluminija, prašno barvan v črno barvo; dimenzije 1125mm x 22mmx 43mm, s podnožjem dolžine 167mm. svetilka ima LED vir svetlobe jakosti 25,2W, izhodni svetlobni tok 2025lm, kot sevanja svetlobe 120°, MacAdams 3 korak, CRI vrednost 90+. V podnožju je integriran DALI napajalnik.
n pr. Tip: AM25
Proizvajalec: Arcadia                              </t>
    </r>
    <r>
      <rPr>
        <b/>
        <sz val="10"/>
        <rFont val="Tahoma"/>
        <family val="2"/>
        <charset val="238"/>
      </rPr>
      <t>SV46</t>
    </r>
  </si>
  <si>
    <r>
      <rPr>
        <b/>
        <sz val="10"/>
        <rFont val="Tahoma"/>
        <family val="2"/>
        <charset val="238"/>
      </rPr>
      <t>R2</t>
    </r>
    <r>
      <rPr>
        <sz val="10"/>
        <rFont val="Tahoma"/>
        <family val="2"/>
        <charset val="238"/>
      </rPr>
      <t xml:space="preserve">: Svetilka primerena za montažo na nizkonapetostni, 48V tračni sistem, izdelana iz aluminija, prašno barvan v črno barvo; dimenzije 565mm x 22mmx 43mm, s podnožjem dolžine 167mm. svetilka ima LED vir svetlobe jakosti 12,6W, izhodni svetlobni tok 1390lm, kot sevanja svetlobe 120°, MacAdams 3 korak, CRI vrednost 90+. V podnožju je integriran DALI napajalnik.
na pr. Tip: AM13
Proizvajalec: Arcadia                           </t>
    </r>
    <r>
      <rPr>
        <b/>
        <sz val="10"/>
        <rFont val="Tahoma"/>
        <family val="2"/>
        <charset val="238"/>
      </rPr>
      <t xml:space="preserve"> SV45</t>
    </r>
  </si>
  <si>
    <r>
      <rPr>
        <b/>
        <sz val="10"/>
        <rFont val="Tahoma"/>
        <family val="2"/>
        <charset val="238"/>
      </rPr>
      <t>R1</t>
    </r>
    <r>
      <rPr>
        <sz val="10"/>
        <rFont val="Tahoma"/>
        <family val="2"/>
        <charset val="1"/>
      </rPr>
      <t xml:space="preserve">: Reflektor primeren za montažo na nizkonapetostni, 48V tračni sistem, izdelan iz aluminija, prašno barvan v črno barvo; dimenzije 158mm x fi40mm, s podnožjem dolžine 167mm. Reflektor ima LED vir svetlobe jakosti 11W, izhodni svetlobni tok 1011lm, kot sevanja svetlobe 33°, MacAdams 3 korak, CRI vrednost 90+. V podnožju je integriran DALI napajalnik. Reflektor omogoča rotacijo 90°/350°.
na pr. Tip: S40L
Proizvajalec: Arcadia                            </t>
    </r>
    <r>
      <rPr>
        <b/>
        <sz val="10"/>
        <rFont val="Tahoma"/>
        <family val="2"/>
        <charset val="238"/>
      </rPr>
      <t xml:space="preserve"> SV44</t>
    </r>
  </si>
  <si>
    <r>
      <rPr>
        <b/>
        <sz val="10"/>
        <rFont val="Tahoma"/>
        <family val="2"/>
        <charset val="238"/>
      </rPr>
      <t>T10</t>
    </r>
    <r>
      <rPr>
        <sz val="10"/>
        <rFont val="Tahoma"/>
        <family val="2"/>
        <charset val="238"/>
      </rPr>
      <t xml:space="preserve">: Nizkonapetostni tračni sistem iz aluminija, dimenzij 54mm x 26mm x dolžina po detajlu arhitekture; iz luminija, prašno barvan v črno barvo. Tračni profil ima integirane 4 bakrene vodnike, dva za nizkonapetostno napajanje tračnih svetil, dva za DALI regulacijo ter omogoča magnetno vpenjanje svetil. Tračnemu sistemu je priložen ves montažni ter vezni pribor, napajalni element je po višini ter širini enak tračnemu sistemu ter vizuelno ne izstopa iz celote.
Tip: Sistem 48
Proizvajalec: Arcadia                             </t>
    </r>
    <r>
      <rPr>
        <b/>
        <sz val="10"/>
        <rFont val="Tahoma"/>
        <family val="2"/>
        <charset val="238"/>
      </rPr>
      <t xml:space="preserve"> SV70</t>
    </r>
  </si>
  <si>
    <r>
      <rPr>
        <b/>
        <sz val="10"/>
        <rFont val="Tahoma"/>
        <family val="2"/>
        <charset val="238"/>
      </rPr>
      <t>T9</t>
    </r>
    <r>
      <rPr>
        <sz val="10"/>
        <rFont val="Tahoma"/>
        <family val="2"/>
        <charset val="238"/>
      </rPr>
      <t xml:space="preserve">: Nizkonapetostni tračni sistem iz aluminija, dimenzij 54mm x 26mm x dolžina po detajlu arhitekture; iz luminija, prašno barvan v črno barvo. Tračni profil ima integirane 4 bakrene vodnike, dva za nizkonapetostno napajanje tračnih svetil, dva za DALI regulacijo ter omogoča magnetno vpenjanje svetil. Tračnemu sistemu je priložen ves montažni ter vezni pribor, napajalni element je po višini ter širini enak tračnemu sistemu ter vizuelno ne izstopa iz celote.
Tip: Sistem 48
Proizvajalec: Arcadia                                   </t>
    </r>
    <r>
      <rPr>
        <b/>
        <sz val="10"/>
        <rFont val="Tahoma"/>
        <family val="2"/>
        <charset val="238"/>
      </rPr>
      <t>SV69</t>
    </r>
  </si>
  <si>
    <r>
      <rPr>
        <b/>
        <sz val="10"/>
        <rFont val="Tahoma"/>
        <family val="2"/>
        <charset val="238"/>
      </rPr>
      <t xml:space="preserve">T8: </t>
    </r>
    <r>
      <rPr>
        <sz val="10"/>
        <rFont val="Tahoma"/>
        <family val="2"/>
        <charset val="238"/>
      </rPr>
      <t xml:space="preserve">Nizkonapetostni tračni sistem iz aluminija, dimenzij 54mm x 26mm x dolžina po detajlu arhitekture; iz luminija, prašno barvan v črno barvo. Tračni profil ima integirane 4 bakrene vodnike, dva za nizkonapetostno napajanje tračnih svetil, dva za DALI regulacijo ter omogoča magnetno vpenjanje svetil. Tračnemu sistemu je priložen ves montažni ter vezni pribor, napajalni element je po višini ter širini enak tračnemu sistemu ter vizuelno ne izstopa iz celote.
Tip: Sistem 48
Proizvajalec: Arcadia                                </t>
    </r>
    <r>
      <rPr>
        <b/>
        <sz val="10"/>
        <rFont val="Tahoma"/>
        <family val="2"/>
        <charset val="238"/>
      </rPr>
      <t xml:space="preserve">  SV68</t>
    </r>
  </si>
  <si>
    <r>
      <rPr>
        <b/>
        <sz val="10"/>
        <rFont val="Tahoma"/>
        <family val="2"/>
        <charset val="238"/>
      </rPr>
      <t>T7:</t>
    </r>
    <r>
      <rPr>
        <sz val="10"/>
        <rFont val="Tahoma"/>
        <family val="2"/>
        <charset val="238"/>
      </rPr>
      <t xml:space="preserve"> Nizkonapetostni tračni sistem iz aluminija, dimenzij 54mm x 26mm x dolžina po detajlu arhitekture; iz luminija, prašno barvan v črno barvo. Tračni profil ima integirane 4 bakrene vodnike, dva za nizkonapetostno napajanje tračnih svetil, dva za DALI regulacijo ter omogoča magnetno vpenjanje svetil. Tračnemu sistemu je priložen ves montažni ter vezni pribor, napajalni element je po višini ter širini enak tračnemu sistemu ter vizuelno ne izstopa iz celote.
Tip: Sistem 48
Proizvajalec: Arcadia                                  </t>
    </r>
    <r>
      <rPr>
        <b/>
        <sz val="10"/>
        <rFont val="Tahoma"/>
        <family val="2"/>
        <charset val="238"/>
      </rPr>
      <t xml:space="preserve"> SV67</t>
    </r>
  </si>
  <si>
    <r>
      <rPr>
        <b/>
        <sz val="10"/>
        <rFont val="Tahoma"/>
        <family val="2"/>
        <charset val="238"/>
      </rPr>
      <t>T6:</t>
    </r>
    <r>
      <rPr>
        <sz val="10"/>
        <rFont val="Tahoma"/>
        <family val="2"/>
        <charset val="238"/>
      </rPr>
      <t xml:space="preserve"> Nizkonapetostni tračni sistem iz aluminija, dimenzij 54mm x 26mm x dolžina po detajlu arhitekture; iz luminija, prašno barvan v črno barvo. Tračni profil ima integirane 4 bakrene vodnike, dva za nizkonapetostno napajanje tračnih svetil, dva za DALI regulacijo ter omogoča magnetno vpenjanje svetil. Tračnemu sistemu je priložen ves montažni ter vezni pribor, napajalna elementa sta po višini ter širini enaka tračnemu sistemu -  napajata vsak iz svoje smeri ter vizuelno ne izstopa iz celote.                                                      </t>
    </r>
    <r>
      <rPr>
        <b/>
        <sz val="10"/>
        <rFont val="Tahoma"/>
        <family val="2"/>
        <charset val="238"/>
      </rPr>
      <t>SV66</t>
    </r>
  </si>
  <si>
    <r>
      <rPr>
        <b/>
        <sz val="10"/>
        <rFont val="Tahoma"/>
        <family val="2"/>
        <charset val="238"/>
      </rPr>
      <t>T5VG</t>
    </r>
    <r>
      <rPr>
        <sz val="10"/>
        <rFont val="Tahoma"/>
        <family val="2"/>
        <charset val="238"/>
      </rPr>
      <t xml:space="preserve">: Vgradni nizkonapetostni tračni sistem iz aluminija, dimenzij 54mm x 50mm x dolžina po detajlu arhitekture; iz luminija, prašno barvan v črno barvo. Tračni profil ima integirane 4 bakrene vodnike, dva za nizkonapetostno napajanje tračnih svetil, dva za DALI regulacijo ter omogoča magnetno vpenjanje svetil. Tračnemu sistemu je priložen ves montažni ter vezni pribor,napajalnik je dislociran.
Tip: Sistem 48
Proizvajalec: Arcadia                                   </t>
    </r>
    <r>
      <rPr>
        <b/>
        <sz val="10"/>
        <rFont val="Tahoma"/>
        <family val="2"/>
        <charset val="238"/>
      </rPr>
      <t>SV65</t>
    </r>
  </si>
  <si>
    <r>
      <rPr>
        <b/>
        <sz val="10"/>
        <rFont val="Tahoma"/>
        <family val="2"/>
        <charset val="238"/>
      </rPr>
      <t>T5</t>
    </r>
    <r>
      <rPr>
        <sz val="10"/>
        <rFont val="Tahoma"/>
        <family val="2"/>
        <charset val="238"/>
      </rPr>
      <t xml:space="preserve">: Nizkonapetostni tračni sistem iz aluminija, dimenzij 54mm x 26mm x dolžina po detajlu arhitekture; iz luminija, prašno barvan v črno barvo. Tračni profil ima integirane 4 bakrene vodnike, dva za nizkonapetostno napajanje tračnih svetil, dva za DALI regulacijo ter omogoča magnetno vpenjanje svetil. Tračnemu sistemu je priložen ves montažni ter vezni pribor, napajalniK je dislociran.
Tip: Sistem 48
Proizvajalec: Arcadia                                     </t>
    </r>
    <r>
      <rPr>
        <b/>
        <sz val="10"/>
        <rFont val="Tahoma"/>
        <family val="2"/>
        <charset val="238"/>
      </rPr>
      <t>SV64</t>
    </r>
  </si>
  <si>
    <r>
      <rPr>
        <b/>
        <sz val="10"/>
        <rFont val="Tahoma"/>
        <family val="2"/>
        <charset val="238"/>
      </rPr>
      <t>T4</t>
    </r>
    <r>
      <rPr>
        <sz val="10"/>
        <rFont val="Tahoma"/>
        <family val="2"/>
        <charset val="238"/>
      </rPr>
      <t xml:space="preserve">: Nizkonapetostni tračni sistem iz aluminija, dimenzij 54mm x 26mm x dolžina po detajlu arhitekture; iz luminija, prašno barvan v črno barvo. Tračni profil ima integirane 4 bakrene vodnike, dva za nizkonapetostno napajanje tračnih svetil, dva za DALI regulacijo ter omogoča magnetno vpenjanje svetil. Tračnemu sistemu je priložen ves montažni ter vezni pribor, napajalniK je dislociran.
Tip: Sistem 48
Proizvajalec: Arcadia                                 </t>
    </r>
    <r>
      <rPr>
        <b/>
        <sz val="10"/>
        <rFont val="Tahoma"/>
        <family val="2"/>
        <charset val="238"/>
      </rPr>
      <t>SV63</t>
    </r>
  </si>
  <si>
    <r>
      <rPr>
        <b/>
        <sz val="10"/>
        <rFont val="Tahoma"/>
        <family val="2"/>
        <charset val="238"/>
      </rPr>
      <t>T3:</t>
    </r>
    <r>
      <rPr>
        <sz val="10"/>
        <rFont val="Tahoma"/>
        <family val="2"/>
        <charset val="238"/>
      </rPr>
      <t xml:space="preserve"> Nizkonapetostni tračni sistem iz aluminija, dimenzij 54mm x 26mm x dolžina po detajlu arhitekture; iz luminija, prašno barvan v črno barvo. Tračni profil ima integirane 4 bakrene vodnike, dva za nizkonapetostno napajanje tračnih svetil, dva za DALI regulacijo ter omogoča magnetno vpenjanje svetil. Tračnemu sistemu je priložen ves montažni ter vezni pribor, napajalni element je po višini ter širini enak tračnemu sistemu ter vizuelno ne izstopa iz celote.
Tip: Sistem 48
Proizvajalec: Arcadia                                   </t>
    </r>
    <r>
      <rPr>
        <b/>
        <sz val="10"/>
        <rFont val="Tahoma"/>
        <family val="2"/>
        <charset val="238"/>
      </rPr>
      <t xml:space="preserve">  SV62</t>
    </r>
  </si>
  <si>
    <r>
      <rPr>
        <b/>
        <sz val="10"/>
        <rFont val="Tahoma"/>
        <family val="2"/>
        <charset val="238"/>
      </rPr>
      <t>T2</t>
    </r>
    <r>
      <rPr>
        <sz val="10"/>
        <rFont val="Tahoma"/>
        <family val="2"/>
        <charset val="238"/>
      </rPr>
      <t xml:space="preserve">: Nizkonapetostni tračni sistem iz aluminija, dimenzij 54mm x 26mm x dolžina po detajlu arhitekture; iz luminija, prašno barvan v črno barvo. Tračni profil ima integirane 4 bakrene vodnike, dva za nizkonapetostno napajanje tračnih svetil, dva za DALI regulacijo ter omogoča magnetno vpenjanje svetil. Tračnemu sistemu je priložen ves montažni ter vezni pribor, napajalna elementa sta po višini ter širini enaka tračnemu sistemu -  napajata vsak iz svoje smeri ter vizuelno ne izstopa iz celote.
Tip: Sistem 48
Proizvajalec: Arcadia                                         </t>
    </r>
    <r>
      <rPr>
        <b/>
        <sz val="10"/>
        <rFont val="Tahoma"/>
        <family val="2"/>
        <charset val="238"/>
      </rPr>
      <t xml:space="preserve"> SV61</t>
    </r>
  </si>
  <si>
    <r>
      <rPr>
        <b/>
        <sz val="10"/>
        <rFont val="Tahoma"/>
        <family val="2"/>
        <charset val="238"/>
      </rPr>
      <t>T1</t>
    </r>
    <r>
      <rPr>
        <sz val="10"/>
        <rFont val="Tahoma"/>
        <family val="2"/>
        <charset val="238"/>
      </rPr>
      <t xml:space="preserve">: Nizkonapetostni tračni sistem iz aluminija, dimenzij 54mm x 26mm x dolžina po detajlu arhitekture; iz luminija, prašno barvan v črno barvo. Tračni profil ima integirane 4 bakrene vodnike, dva za nizkonapetostno napajanje tračnih svetil, dva za DALI regulacijo ter omogoča magnetno vpenjanje svetil. Tračnemu sistemu je priložen ves montažni ter vezni pribor, napajalni element je po višini ter širini enak tračnemu sistemu ter vizuelno ne izstopa iz celote.
na pr. Tip: Sistem 48
Proizvajalec: Arcadia                                     </t>
    </r>
    <r>
      <rPr>
        <b/>
        <sz val="10"/>
        <rFont val="Tahoma"/>
        <family val="2"/>
        <charset val="238"/>
      </rPr>
      <t xml:space="preserve"> SV43</t>
    </r>
  </si>
  <si>
    <r>
      <rPr>
        <b/>
        <sz val="10"/>
        <rFont val="Tahoma"/>
        <family val="2"/>
        <charset val="238"/>
      </rPr>
      <t xml:space="preserve">L10 </t>
    </r>
    <r>
      <rPr>
        <sz val="10"/>
        <rFont val="Tahoma"/>
        <family val="2"/>
        <charset val="238"/>
      </rPr>
      <t xml:space="preserve">- linijski ravniprofil za nadgradno montažo s pokrovom z opalnim pokrovom, zunanjih dimenzij: 18 x 19mm skupna dolžina po detajlu opreme, material: ohišje iz vlečenega eloksiranega aluminija, zaščiten s samougasnim polikarbonatnim pokrovom in končnimi ABS-plastičnimi kosi, v profilu je vgrajen LED trak z gostoto 128 LED/m, skupne moči 193 W, svetlobni tok 29232 lm, napajalna napetost 24V DC, temperatura svetlobe 3000 K, CRI&gt;90, zaščita IP65 pred vdorom delcev prahu in tekočine,  skupaj s  ustrezenim dislociranim DALI  napajalnikom - dvostransko napajanje, svetilka ustreza standardom CEI EN 60598-1, UNI EN 12464-1, garancijska doba 5 let, energijski razred: A+.
Enakovredno ali boljše kot npr.:
PROIZVAJALEC: FM Arcadia
TIP: LED SVETLOBNA LINIJA                       </t>
    </r>
    <r>
      <rPr>
        <b/>
        <sz val="10"/>
        <rFont val="Tahoma"/>
        <family val="2"/>
        <charset val="238"/>
      </rPr>
      <t xml:space="preserve"> SV59</t>
    </r>
  </si>
  <si>
    <r>
      <rPr>
        <b/>
        <sz val="10"/>
        <rFont val="Tahoma"/>
        <family val="2"/>
        <charset val="238"/>
      </rPr>
      <t>L9</t>
    </r>
    <r>
      <rPr>
        <sz val="10"/>
        <rFont val="Tahoma"/>
        <family val="2"/>
        <charset val="238"/>
      </rPr>
      <t xml:space="preserve"> - linijski ravniprofil za nadgradno montažo s pokrovom z opalnim pokrovom, zunanjih dimenzij: 17.5 x 7mm skupna dolžina po detajlu arhitekture, material: ohišje iz vlečenega eloksiranega aluminija, zaščiten s samougasnim polikarbonatnim pokrovom in končnimi ABS-plastičnimi kosi, v profilu je vgrajen LED trak z gostoto 128 LED/m, skupne moči 62 W, svetlobni tok 7938 lm, napajalna napetost 24V DC, temperatura svetlobe 3000 K, CRI&gt;90, zaščita IP20 pred vdorom delcev prahu in tekočine,  skupaj s  ustrezenim dislociranim DALI  napajalnikom,, svetilka ustreza standardom CEI EN 60598-1, UNI EN 12464-1, garancijska doba 5 let, energijski razred: A+.
Enakovredno ali boljše kot npr.:
PROIZVAJALEC: FM Arcadia
TIP: LED SVETLOBNA LINIJA                            </t>
    </r>
    <r>
      <rPr>
        <b/>
        <sz val="10"/>
        <rFont val="Tahoma"/>
        <family val="2"/>
        <charset val="238"/>
      </rPr>
      <t xml:space="preserve"> SV56</t>
    </r>
  </si>
  <si>
    <r>
      <rPr>
        <b/>
        <sz val="10"/>
        <rFont val="Tahoma"/>
        <family val="2"/>
        <charset val="238"/>
      </rPr>
      <t>L8</t>
    </r>
    <r>
      <rPr>
        <sz val="10"/>
        <rFont val="Tahoma"/>
        <family val="2"/>
        <charset val="238"/>
      </rPr>
      <t xml:space="preserve"> - linijski ravniprofil za nadgradno montažo s pokrovom z opalnim pokrovom, zunanjih dimenzij: 30x30 skupna dolžina po detajlu arhitekture, material: ohišje iz vlečenega eloksiranega aluminija, zaščiten s črnim  polikarbonatnim pokrovom in končnimi ABS-plastičnimi kosi, v profilu je vgrajen LED trak z gostoto 128 LED/m, skupne moči 86,25 W, svetlobni tok 11025 lm, napajalna napetost 24V DC, temperatura svetlobe 3000 K, CRI&gt;90, zaščita IP20 pred vdorom delcev prahu in tekočine,  skupaj s  ustrezenim dislociranim DALI  napajalnikom,, svetilka ustreza standardom CEI EN 60598-1, UNI EN 12464-1, garancijska doba 5 let, energijski razred: A+.
 kot npr. LED trak + profil (FM Arcadia) - Svetilka ima priložen napajalnik ter priložen ves potreben material za priklop ter montažo                                               </t>
    </r>
    <r>
      <rPr>
        <b/>
        <sz val="10"/>
        <rFont val="Tahoma"/>
        <family val="2"/>
        <charset val="238"/>
      </rPr>
      <t>SV42</t>
    </r>
  </si>
  <si>
    <r>
      <rPr>
        <b/>
        <sz val="10"/>
        <rFont val="Tahoma"/>
        <family val="2"/>
        <charset val="238"/>
      </rPr>
      <t>L7</t>
    </r>
    <r>
      <rPr>
        <sz val="10"/>
        <rFont val="Tahoma"/>
        <family val="2"/>
        <charset val="238"/>
      </rPr>
      <t xml:space="preserve"> - linijski kotni profil za nadgradno montažo s pokrovom z opalnim pokrovom, zunanjih dimenzij: 16x16 skupna dolžina po detajlu opreme, material: ohišje iz vlečenega eloksiranega aluminija, zaščiten z  polikarbonatnim pokrovom in končnimi ABS-plastičnimi kosi, v profilu je vgrajen LED trak z gostoto 128 LED/m, skupne moči 65W, svetlobni tok 8232 lm, napajalna napetost 24V DC, temperatura svetlobe 3000 K, CRI&gt;90, zaščita IP65 pred vdorom delcev prahu in tekočine, skupaj s  ustrezenim dislociranim DALI  napajalnikom,, svetilka ustreza standardom CEI EN 60598-1, UNI EN 12464-1, garancijska doba 5 let, energijski razred: A+.
 kot npr.
 LED trak + profil (FM Arcadia) - Svetilka ima priložen napajalnik ter priložen ves potreben material za priklop ter montažo                                               </t>
    </r>
    <r>
      <rPr>
        <b/>
        <sz val="10"/>
        <rFont val="Tahoma"/>
        <family val="2"/>
        <charset val="238"/>
      </rPr>
      <t>SV41</t>
    </r>
  </si>
  <si>
    <r>
      <rPr>
        <b/>
        <sz val="10"/>
        <rFont val="Tahoma"/>
        <family val="2"/>
        <charset val="238"/>
      </rPr>
      <t xml:space="preserve">L6 </t>
    </r>
    <r>
      <rPr>
        <sz val="10"/>
        <rFont val="Tahoma"/>
        <family val="2"/>
        <charset val="238"/>
      </rPr>
      <t xml:space="preserve">- linijski raven profil za vgradno montažo s pokrovom z opalnim pokrovom, zunanjih dimenzij: 35x35 skupna dolžina po detajlu opreme, material: ohišje iz vlečenega eloksiranega aluminija, zaščiten z  polikarbonatnim pokrovom in končnimi ABS-plastičnimi kosi, v profilu je vgrajen LED trak z gostoto 128 LED/m, skupne moči 32,2 W, svetlobni tok 4116 lm, napajalna napetost 24V DC, temperatura svetlobe 3000 K, CRI&gt;90, zaščita IP20 pred vdorom delcev prahu in tekočine, skupaj s  ustrezenim dislociranim DALI  napajalnikom, svetilka ustreza standardom CEI EN 60598-1, UNI EN 12464-1, garancijska doba 5 let, energijski razred: A+.
kot npr. LED trak + profil (FM Arcadia) - Svetilka ima priložen napajalnik ter priložen ves potreben material za priklop ter montažo                                                 </t>
    </r>
    <r>
      <rPr>
        <b/>
        <sz val="10"/>
        <rFont val="Tahoma"/>
        <family val="2"/>
        <charset val="238"/>
      </rPr>
      <t xml:space="preserve"> SV40</t>
    </r>
  </si>
  <si>
    <r>
      <rPr>
        <b/>
        <sz val="10"/>
        <rFont val="Tahoma"/>
        <family val="2"/>
        <charset val="238"/>
      </rPr>
      <t xml:space="preserve">L5 </t>
    </r>
    <r>
      <rPr>
        <sz val="10"/>
        <rFont val="Tahoma"/>
        <family val="2"/>
        <charset val="238"/>
      </rPr>
      <t xml:space="preserve">- linijski raven profil za vgradno montažo s pokrovom z opalnim pokrovom, zunanjih dimenzij: 35x35 skupna dolžina po detajlu opreme, material: ohišje iz vlečenega eloksiranega aluminija, zaščiten z  polikarbonatnim pokrovom in končnimi ABS-plastičnimi kosi, v profilu je vgrajen LED trak z gostoto 128 LED/m, skupne moči 56,5 W, svetlobni tok 7218 lm, napajalna napetost 24V DC, temperatura svetlobe 3000 K, CRI&gt;90, zaščita IP20 pred vdorom delcev prahu in tekočine, skupaj s  ustrezenim dislociranim DALI  napajalnikom, svetilka ustreza standardom CEI EN 60598-1, UNI EN 12464-1, garancijska doba 5 let, energijski razred: A+.
 npr. LED trak + profil (FM Arcadia) - Svetilka ima priložen napajalnik ter priložen ves potreben material za priklop ter montažo                                                    </t>
    </r>
    <r>
      <rPr>
        <b/>
        <sz val="10"/>
        <rFont val="Tahoma"/>
        <family val="2"/>
        <charset val="238"/>
      </rPr>
      <t xml:space="preserve"> SV39</t>
    </r>
  </si>
  <si>
    <r>
      <rPr>
        <b/>
        <sz val="10"/>
        <rFont val="Tahoma"/>
        <family val="2"/>
        <charset val="238"/>
      </rPr>
      <t>L1</t>
    </r>
    <r>
      <rPr>
        <sz val="10"/>
        <rFont val="Tahoma"/>
        <family val="2"/>
        <charset val="238"/>
      </rPr>
      <t xml:space="preserve">: linijski raven profil za nadgradno montažo s pokrovom , zunanjih dimenzij: 17x9 skupna dolžina po detajlu stropu, material: ohišje iz vlečenega eloksiranega aluminija, zaščiten z  polikarbonatnim pokrovom  in končnimi ABS-plastičnimi kosi, v profilu je vgrajen LED trak z gostoto  skupne moči 3058 W, svetlobni tok 225998lm, napajalna napetost 24V DC, temperatura svetlobe dinamična, CRI&gt;90, zaščita IP20 pred vdorom delcev prahu in tekočine, skupaj s 2x ustrezen dislociran napajalnik s krmilnikom, svetilka ustreza standardom CEI EN 60598-1, UNI EN 12464-1, garancijska doba 5 let, energijski razred: A+.
Enakovredno ali boljše kot npr.:
PROIZVAJALEC: FM Arcadia
TIP: LED SVETLOBNA LINIJA                        </t>
    </r>
    <r>
      <rPr>
        <b/>
        <sz val="10"/>
        <rFont val="Tahoma"/>
        <family val="2"/>
        <charset val="238"/>
      </rPr>
      <t>SV35</t>
    </r>
  </si>
  <si>
    <r>
      <rPr>
        <b/>
        <sz val="10"/>
        <rFont val="Tahoma"/>
        <family val="2"/>
        <charset val="238"/>
      </rPr>
      <t>S19:</t>
    </r>
    <r>
      <rPr>
        <sz val="10"/>
        <rFont val="Tahoma"/>
        <family val="2"/>
        <charset val="238"/>
      </rPr>
      <t xml:space="preserve"> Stropno nadgradno svetilo izdelano iz tlačno litega aluminija, prašno barvano v belo barvo,  dimenzij fi80mm x 136mm. Svetilka je opremljena s CoB LED virom svetlobe jakosti 13W, 50°parabolo,CUT-OFF pri 30°,  1104lm izhodneg asvetlobnega toka. Svetilo ima vgrajen ON/OFF napajalnik, zaščito IP65, mehansko odpornost IK06.ustreza standardom CE, EEA, ETL, EN 60 598-1 in UNI EN 12464-1. Življenska doba: L80/B10 &gt;50.000h.Svetilka ima kompletno 5-letno tovarniško garancijo.
enakovredno ali boljše kot:
Tip: Hall led ceiling IP65
Proizvajalec: ESSE-CI                                </t>
    </r>
    <r>
      <rPr>
        <b/>
        <sz val="10"/>
        <rFont val="Tahoma"/>
        <family val="2"/>
        <charset val="238"/>
      </rPr>
      <t>SV33</t>
    </r>
  </si>
  <si>
    <r>
      <rPr>
        <b/>
        <sz val="10"/>
        <rFont val="Tahoma"/>
        <family val="2"/>
        <charset val="238"/>
      </rPr>
      <t>S18</t>
    </r>
    <r>
      <rPr>
        <sz val="10"/>
        <rFont val="Tahoma"/>
        <family val="2"/>
        <charset val="238"/>
      </rPr>
      <t xml:space="preserve">: Polvgradna signalna svetilka dimenzije fi44mm x 56mm bronaste barve. Svetilka ima LED vir svetlobe jakosti 1.2W, nominalni svetlobni tok 96lm, z amber barvo svetlobe. Svetilka ima IP20/65 zaščito, simentrično sevanje svetlobe, UGRL=14. Svetilkam je priložena vgradna doza ter primeren DALI napajalnik. Ustreza standardom EAC, CE, ENEC-03.
enakovredno ali boljše kot:
Tip svetilke: G-O
Proizvajalec: FLOS arhitectural                   </t>
    </r>
    <r>
      <rPr>
        <b/>
        <sz val="10"/>
        <rFont val="Tahoma"/>
        <family val="2"/>
        <charset val="238"/>
      </rPr>
      <t xml:space="preserve"> SV32</t>
    </r>
  </si>
  <si>
    <r>
      <rPr>
        <b/>
        <sz val="10"/>
        <rFont val="Tahoma"/>
        <family val="2"/>
        <charset val="238"/>
      </rPr>
      <t>S17</t>
    </r>
    <r>
      <rPr>
        <sz val="10"/>
        <rFont val="Tahoma"/>
        <family val="2"/>
        <charset val="238"/>
      </rPr>
      <t xml:space="preserve">: Stropno vgradno svetilo tlačno litega aluminija, dimenzij fi 100 x 65mm, prašno barvano v belo barvo. Svetilka ima MacAdams 3 LED vir svetlobe jakosti 6W, izhodni svetlobni tok 597lm, 50°parabolo iz aluminija; cut-off pri 30°, UGR&lt;19, temperatura svelobe 3000K. Svetilka ima zaščito IP65, IK02, ON/OFF napajalnik. Očesni rizik RG0/RG1, ustreza standardom CE, EEA, ETL, EN 60 598-1 in UNI EN 12464-1. Življenska doba: L80/B10 &gt;50.000h.Svetilka ima kompletno 5-letno tovarniško garancijo.
enakovredno ali boljše kot:
Tip svetilke: Hall led IP65
Proizvajalec: ESSE-CI                                </t>
    </r>
    <r>
      <rPr>
        <b/>
        <sz val="10"/>
        <rFont val="Tahoma"/>
        <family val="2"/>
        <charset val="238"/>
      </rPr>
      <t>SV31</t>
    </r>
  </si>
  <si>
    <r>
      <rPr>
        <b/>
        <sz val="10"/>
        <rFont val="Tahoma"/>
        <family val="2"/>
        <charset val="238"/>
      </rPr>
      <t>S16:</t>
    </r>
    <r>
      <rPr>
        <sz val="10"/>
        <rFont val="Tahoma"/>
        <family val="2"/>
        <charset val="238"/>
      </rPr>
      <t xml:space="preserve"> Stropno vgradno svetilo iz ekstrudiraneg aluminija,poxy prašno barvano v belo barvo; dimenzij 56mm x 65mm x 1432mm.Svetilka ima vgrajen LED vir svetlobe jakosti 60W, temperaturo svetlobe 3000K, CRI90+, MacAdams 3 korak, izhodni svetlobni tok 5776lm. Difuzor iz ekstrudiranega PMMA zagotavlja mehko distribucijo svetlobe brez senc. priložen je ustrezni DALI napajalnik. Očesni rizik RG0/RG1, ustreza standardom CE, EEA, ETL, EN 60 598-1 in UNI EN 12464-1. Življenska doba: L80/B10 &gt;50.000h.Svetilka ima kompletno 5-letno tovarniško garancijo.
enakovredno ali boljše kot:
Tip: OVVIO display
Proizvajalec: ESSE-CI                             </t>
    </r>
    <r>
      <rPr>
        <b/>
        <sz val="10"/>
        <rFont val="Tahoma"/>
        <family val="2"/>
        <charset val="238"/>
      </rPr>
      <t xml:space="preserve"> SV30</t>
    </r>
  </si>
  <si>
    <r>
      <rPr>
        <b/>
        <sz val="10"/>
        <rFont val="Tahoma"/>
        <family val="2"/>
        <charset val="238"/>
      </rPr>
      <t>S15c</t>
    </r>
    <r>
      <rPr>
        <sz val="10"/>
        <rFont val="Tahoma"/>
        <family val="2"/>
        <charset val="238"/>
      </rPr>
      <t xml:space="preserve">: Stropno vgradno svetilo iz ekstrudiraneg aluminija,poxy prašno barvano v belo barvo; dimenzij 56mm x 65mm x 1432mm.Svetilka ima vgrajen LED vir svetlobe jakosti 30W, temperaturo svetlobe 3000K, CRI90+, MacAdams 3 korak, izhodni svetlobni tok 2888lm. Difuzor iz ekstrudiranega PMMA zagotavlja mehko distribucijo svetlobe brez senc. priložen je ustrezni DALI napajalnik. Očesni rizik RG0/RG1, ustreza standardom CE, EEA, ETL, EN 60 598-1 in UNI EN 12464-1. Življenska doba: L80/B10 &gt;50.000h.Svetilka ima kompletno 5-letno tovarniško garancijo.
enakovredno ali boljše kot:
Tip: OVVIO display
Proizvajalec: ESSE-CI                               </t>
    </r>
    <r>
      <rPr>
        <b/>
        <sz val="10"/>
        <rFont val="Tahoma"/>
        <family val="2"/>
        <charset val="238"/>
      </rPr>
      <t xml:space="preserve"> SV29</t>
    </r>
  </si>
  <si>
    <r>
      <rPr>
        <b/>
        <sz val="10"/>
        <rFont val="Tahoma"/>
        <family val="2"/>
        <charset val="238"/>
      </rPr>
      <t>S15b</t>
    </r>
    <r>
      <rPr>
        <sz val="10"/>
        <rFont val="Tahoma"/>
        <family val="2"/>
        <charset val="238"/>
      </rPr>
      <t xml:space="preserve">: Stropno vgradno svetilo iz ekstrudiraneg aluminija,poxy prašno barvano v belo barvo; dimenzij 56mm x 65mm x 1712mm.Svetilka ima vgrajen LED vir svetlobe jakosti 36W, temperaturo svetlobe 3000K, CRI90+, MacAdams 3 korak, izhodni svetlobni tok 3465lm. Difuzor iz ekstrudiranega PMMA zagotavlja mehko distribucijo svetlobe brez senc. priložen je ustrezni DALI napajalnik. Očesni rizik RG0/RG1, ustreza standardom CE, EEA, ETL, EN 60 598-1 in UNI EN 12464-1. Življenska doba: L80/B10 &gt;50.000h.Svetilka ima kompletno 5-letno tovarniško garancijo.
enakovredno ali boljše kot:
Tip: OVVIO display
Proizvajalec: ESSE-CI                                </t>
    </r>
    <r>
      <rPr>
        <b/>
        <sz val="10"/>
        <rFont val="Tahoma"/>
        <family val="2"/>
        <charset val="238"/>
      </rPr>
      <t>SV28</t>
    </r>
  </si>
  <si>
    <r>
      <rPr>
        <b/>
        <sz val="10"/>
        <rFont val="Tahoma"/>
        <family val="2"/>
        <charset val="238"/>
      </rPr>
      <t>S15a</t>
    </r>
    <r>
      <rPr>
        <sz val="10"/>
        <rFont val="Tahoma"/>
        <family val="2"/>
        <charset val="238"/>
      </rPr>
      <t xml:space="preserve">: Stropno vgradno svetilo iz ekstrudiraneg aluminija,poxy prašno barvano v belo barvo; dimenzij 56mm x 65mm x 3112mm.Svetilka ima vgrajen LED vir svetlobe jakosti 66W, temperaturo svetlobe 3000K, CRI90+, MacAdams 3 korak, izhodni svetlobni tok 6490lm. Difuzor iz ekstrudiranega PMMA zagotavlja mehko distribucijo svetlobe brez senc. priložen je ustrezni DALI napajalnik. Očesni rizik RG0/RG1, ustreza standardom CE, EEA, ETL, EN 60 598-1 in UNI EN 12464-1. Življenska doba: L80/B10 &gt;50.000h.Svetilka ima kompletno 5-letno tovarniško garancijo.
enakovredno ali boljše kot:
Tip: OVVIO display
Proizvajalec: ESSE-CI                           </t>
    </r>
    <r>
      <rPr>
        <b/>
        <sz val="10"/>
        <rFont val="Tahoma"/>
        <family val="2"/>
        <charset val="238"/>
      </rPr>
      <t xml:space="preserve">  SV27</t>
    </r>
  </si>
  <si>
    <r>
      <rPr>
        <b/>
        <sz val="10"/>
        <rFont val="Tahoma"/>
        <family val="2"/>
        <charset val="238"/>
      </rPr>
      <t>S14</t>
    </r>
    <r>
      <rPr>
        <sz val="10"/>
        <rFont val="Tahoma"/>
        <family val="2"/>
        <charset val="238"/>
      </rPr>
      <t xml:space="preserve">: Stropno vgradno svetilo, izdelano iz tlačno litega aluminija ter mikroprizmatičnega difuzorja iz umetne mase; dimenzij fi185mm x 60mm Svetila ima vgrajen LED vir svetlobe jakosti 13W-19W, Izhodni tok 1495-1958lm, tempraturo svetlobe 3000K, CRI90+, UGR&lt;19, ,zaščito pred udorom trdnih delcev ter tekočine IP44. Svetilki je priložen ustrezen DALI napajalnik. Kompletna 5-letna tovarniška garancija.
enakovredno ali boljše kot:
Tip svetilke: VOD L
Proizvajalec: ARCADIA                             </t>
    </r>
    <r>
      <rPr>
        <b/>
        <sz val="10"/>
        <rFont val="Tahoma"/>
        <family val="2"/>
        <charset val="238"/>
      </rPr>
      <t xml:space="preserve"> SV26</t>
    </r>
  </si>
  <si>
    <r>
      <rPr>
        <b/>
        <sz val="10"/>
        <rFont val="Tahoma"/>
        <family val="2"/>
        <charset val="238"/>
      </rPr>
      <t>S13</t>
    </r>
    <r>
      <rPr>
        <sz val="10"/>
        <rFont val="Tahoma"/>
        <family val="2"/>
        <charset val="238"/>
      </rPr>
      <t xml:space="preserve">: Stropno viseče svetilo izdelano iz aluminija, prašno barvano v črno barvo; dimenzij 62mm x 103mm x 2808mm. Svetilka vsebuje MacAdams 3 LED vir svetlobe jakosti 96W, izhodni svetlobni tok 11565lm, temperaturo svelobe 3000K, CRI90+, UGR&lt;16. Izkoristek modulov je &gt;125lm/W. Svetilka vsebuje dva ločena DALI napajalnika. Svetilke, katere so skupaj povezane imajo en skupen difuzor direktne svetlobe, kateri omogoča uniformirano osvetlitev po celotni dolžini brez prekinitve. CE, EEA, ETL, EN 60 598-1 in UNI EN 12464-1. Življenska doba: L80/B10 &gt;50.000h.Svetilka ima kompletno 5-letno tovarniško garancijo.
enakovredno ali boljše kot:
Tip svetilke: Arkeon
Proizvajalec: ESSE-CI                                 </t>
    </r>
    <r>
      <rPr>
        <b/>
        <sz val="10"/>
        <rFont val="Tahoma"/>
        <family val="2"/>
        <charset val="238"/>
      </rPr>
      <t>SV25</t>
    </r>
  </si>
  <si>
    <r>
      <rPr>
        <b/>
        <sz val="10"/>
        <rFont val="Tahoma"/>
        <family val="2"/>
        <charset val="238"/>
      </rPr>
      <t>S12</t>
    </r>
    <r>
      <rPr>
        <sz val="10"/>
        <rFont val="Tahoma"/>
        <family val="2"/>
        <charset val="238"/>
      </rPr>
      <t xml:space="preserve">: Stropno vgradno svetilo iz tlačno litega aluminija in termoplasta, dimenzij 65mm x 65mm x 50mm. Ohišje je prašno barvano v belo barvo, zunanji mikrocelični difuzor je mat krom barve. Svetila ima LED vir svetlobe jakosti 15W, izhodni svetlobni tok 1245lm, dinamična temperatura svetlobe - 2700K-5700K je dosežena s kombiniranjem petih 2700K CoB modulov in petih 5700K modulov.Izhodni svetlobni tok ostane enak ne glede na izbrano temperaturo svetlobe, CRI&lt;90 ne glede na temperaturo svetlobe. Leča ter vir svetlobe sta poglobljena za doseganje minimalnega bleščanja. Priložen je ustrezen DALI krmilnik ter enota za priklop krmiljenja barvne temperature. Življenska doba svetilke: &gt; 50,000h - L80 - B10. Svetilka ustreza standardom CE, ENEC-03, BIS, EAC, RETILAP, NOM, IRAM.Svetilka ima kompletno 5-letno tovarniško garancijo.
enakovredno ali boljše kot:
Laser Blade XS
Proizvajalec: iGuzzini                                </t>
    </r>
    <r>
      <rPr>
        <b/>
        <sz val="10"/>
        <rFont val="Tahoma"/>
        <family val="2"/>
        <charset val="238"/>
      </rPr>
      <t>SV24</t>
    </r>
  </si>
  <si>
    <r>
      <rPr>
        <b/>
        <sz val="10"/>
        <rFont val="Tahoma"/>
        <family val="2"/>
        <charset val="238"/>
      </rPr>
      <t>S11b</t>
    </r>
    <r>
      <rPr>
        <sz val="10"/>
        <rFont val="Tahoma"/>
        <family val="2"/>
        <charset val="238"/>
      </rPr>
      <t xml:space="preserve">: Viseče dekorativno svetilo v obliki dekorativne sfere. Razdalja od montaže do spodnje strani je max 12000mm, bela sfera je premera 2000mm. Sfera je izdelana iz japonskega papirja, okrepljena z PE. Svetilka ima dva 4 25W E27 LED vire svetlobe z možnostjo DALI regulacije s pomočjo umesnika. 
enakovredno ali boljše kot:
Tip: MOON 200
Proizvajalec: Davide Groppi                          </t>
    </r>
    <r>
      <rPr>
        <b/>
        <sz val="10"/>
        <rFont val="Tahoma"/>
        <family val="2"/>
        <charset val="238"/>
      </rPr>
      <t>SV23</t>
    </r>
  </si>
  <si>
    <r>
      <rPr>
        <b/>
        <sz val="10"/>
        <rFont val="Tahoma"/>
        <family val="2"/>
        <charset val="238"/>
      </rPr>
      <t>S11a</t>
    </r>
    <r>
      <rPr>
        <sz val="10"/>
        <rFont val="Tahoma"/>
        <family val="2"/>
        <charset val="238"/>
      </rPr>
      <t xml:space="preserve">: Viseče dekorativno svetilo v obliki dekorativne sfere. Razdalja od montaže do spodnje strani je max 3200mm, bela sfera je premera 1200mm. Sfera je izdelana iz japonskega papirja, okrepljena z PE. Svetilka ima dva 25W E27 LED vira svetlobe z možnostjo DALI regulacije s pomočjo umesnika. 
enakovredno ali boljše kot:
Tip: MOON 120
Proizvajalec: Davide Groppi                           </t>
    </r>
    <r>
      <rPr>
        <b/>
        <sz val="10"/>
        <rFont val="Tahoma"/>
        <family val="2"/>
        <charset val="238"/>
      </rPr>
      <t>SV22</t>
    </r>
  </si>
  <si>
    <r>
      <rPr>
        <b/>
        <sz val="10"/>
        <rFont val="Tahoma"/>
        <family val="2"/>
        <charset val="238"/>
      </rPr>
      <t>S11</t>
    </r>
    <r>
      <rPr>
        <sz val="10"/>
        <rFont val="Tahoma"/>
        <family val="2"/>
        <charset val="238"/>
      </rPr>
      <t xml:space="preserve">: Viseče dekorativno svetilo v obliki dekorativne sfere. Razdalja od montaže do spodnje strani je max 2800mm, bela sfera je premera 780mm. Sfera je izdelana iz japonskega papirja, okrepljena z PE. Svetilka ima en  15W E27 LED vir svetlobe z možnostjo DALI regulacije s pomočjo umesnika. 
enakovredno ali boljše kot:
Tip: MOON 80
Proizvajalec: Davide Groppi                          </t>
    </r>
    <r>
      <rPr>
        <b/>
        <sz val="10"/>
        <rFont val="Tahoma"/>
        <family val="2"/>
        <charset val="238"/>
      </rPr>
      <t xml:space="preserve"> SV21</t>
    </r>
  </si>
  <si>
    <r>
      <rPr>
        <b/>
        <sz val="10"/>
        <rFont val="Tahoma"/>
        <family val="2"/>
        <charset val="238"/>
      </rPr>
      <t>S10</t>
    </r>
    <r>
      <rPr>
        <sz val="10"/>
        <rFont val="Tahoma"/>
        <family val="2"/>
        <charset val="1"/>
      </rPr>
      <t xml:space="preserve">: Stensko vgradno svetilo dimenzij 120mm x 120mm x 75mm, bele barve. Svetilka ima vgrajen LED vir svetlobe jakosti 7.1W, izhodni svetlobni tok 178lm s temperaturo svetlobe 3000K. IP65, IK03. Svetilka ima navzdol asimetrično optiko, vgrajen ON/OFF napajalnik. LED modul seva svetlobo s kakovostjo CRI&gt;90, MacAdams 2 korak, življenska doba L90B10 &gt; 50000h, očesni rizik RG1. Svetilki je priložena doza za vgradnjo v beton.
enakovredno ali boljše kot:
Tip: Logic W S
Proizvajalec: Delta Light                                </t>
    </r>
    <r>
      <rPr>
        <b/>
        <sz val="10"/>
        <rFont val="Tahoma"/>
        <family val="2"/>
        <charset val="238"/>
      </rPr>
      <t>SV20</t>
    </r>
  </si>
  <si>
    <r>
      <rPr>
        <b/>
        <sz val="10"/>
        <rFont val="Tahoma"/>
        <family val="2"/>
        <charset val="238"/>
      </rPr>
      <t>S9a</t>
    </r>
    <r>
      <rPr>
        <sz val="10"/>
        <rFont val="Tahoma"/>
        <family val="2"/>
        <charset val="238"/>
      </rPr>
      <t xml:space="preserve">: Stropno svetilo, zunanjih širine in višine kot svetilo S9, primerno za kontinuirano vgradnjo v S9. Svetilka ima dva MacAdams 3 CRI90 LED vira svetlobe skupne jakosti 26W, temperaturo svetlobe 3000K, izhodni svetlobni tok 1980lm, parabola 50°, UGR&lt;19,  integriran DALI napajalnik. kakovost svetlobe CRI&gt;90, MacAdams 3 korak, Življenska doba: L80/B10 &gt;50.000h.Svetilka ima kompletno 5-letno tovarniško garancijo. Svetilka ima očesni rizik RG0/RG1 v skladu s standardom EN62471:2009; in ustreza standardom osvetljave delovnih prostorov po standardu EN 60 598-1 in UNI EN 12464-1 
enakovredno ali boljše kot:
Tip svetila: Groove Spot
Proizvajalec: ESSE-CI                                     </t>
    </r>
    <r>
      <rPr>
        <b/>
        <sz val="10"/>
        <rFont val="Tahoma"/>
        <family val="2"/>
        <charset val="238"/>
      </rPr>
      <t>SV55</t>
    </r>
    <r>
      <rPr>
        <sz val="10"/>
        <rFont val="Tahoma"/>
        <family val="2"/>
        <charset val="238"/>
      </rPr>
      <t xml:space="preserve">
</t>
    </r>
  </si>
  <si>
    <r>
      <rPr>
        <b/>
        <sz val="10"/>
        <rFont val="Tahoma"/>
        <family val="2"/>
        <charset val="238"/>
      </rPr>
      <t>S9</t>
    </r>
    <r>
      <rPr>
        <sz val="10"/>
        <rFont val="Tahoma"/>
        <family val="2"/>
        <charset val="238"/>
      </rPr>
      <t xml:space="preserve">: stropno svetilo, izdelano iz tlačno litega aluminija, dimenzij 1693mm x 88mm x 57mm, prašno barvano v belo barvo. Svetilka ima LED vir svetlobe jakosti 68W, izhodni svetlobni tok 6640lm, Stopnja bleščanja UGR&lt;19, temperaturo svetlobe 3000K, integiran DALI napajalnik. Svetilka ima IP zaščito stopnje 40, kakovost svetlobe CRI&gt;90, MacAdams 3 korak, Življenska doba: L80/B10 &gt;50.000h.Svetilka ima kompletno 5-letno tovarniško garancijo. Svetilka ima očesni rizik RG0/RG1 v skladu s standardom EN62471:2009; in ustreza standardom osvetljave delovnih prostorov po standardu EN 60 598-1 in UNI EN 12464-1 
enakovredno ali boljše kot:
Tip Svetila: GROOVE
Proizvajalec: ESSE-CI                                   </t>
    </r>
    <r>
      <rPr>
        <b/>
        <sz val="10"/>
        <rFont val="Tahoma"/>
        <family val="2"/>
        <charset val="238"/>
      </rPr>
      <t xml:space="preserve"> SV19</t>
    </r>
  </si>
  <si>
    <r>
      <rPr>
        <b/>
        <sz val="10"/>
        <rFont val="Tahoma"/>
        <family val="2"/>
        <charset val="238"/>
      </rPr>
      <t>S8a:</t>
    </r>
    <r>
      <rPr>
        <sz val="10"/>
        <rFont val="Tahoma"/>
        <family val="2"/>
        <charset val="238"/>
      </rPr>
      <t xml:space="preserve"> stropno nadgradno tehnično svetilo dimenzij 1500 x 90 x83mm iz polikarbonata. Svetilka ima integriran LED vir svetlobe jakosti 55W, temperaturo svetlobe 4000K, CRI80+, MacAdams 3 korak. Opalni pokrov je na telo svetilke pritrjen s kovinskimi nosilci, kateri omogočajo dostop do jedra svetilke in  ON /OFF napajalnika - pokrov in telo svetilke se ne ločita - pokrov ostane na telesu. Svetilka ima na obeh krajih uvodnico ter tako omogoča medsebojno šivanje - povezovanje svetilk. Napajalnik s pretikali omogoča 4- koračno nastavljanje izhodnega toka med 200mA in 350mA in s tem moč svetilke med 20W in 36W ter maksimalnim svetlobnim tokom 7486lm. Svetilka ima IP zaščito stopnje 66, mehansko odpornost IK08. Priloženi so kovinski clip-on nosilci, kateri omogočajo montažo brez posega v telo svetilke.
enakovredno ali boljše kot:
Tip svetilke: UNI Linear ECO 36W
Proizvajalec: Arcadia                                     </t>
    </r>
    <r>
      <rPr>
        <b/>
        <sz val="10"/>
        <rFont val="Tahoma"/>
        <family val="2"/>
        <charset val="238"/>
      </rPr>
      <t xml:space="preserve"> SV18</t>
    </r>
  </si>
  <si>
    <r>
      <rPr>
        <b/>
        <sz val="10"/>
        <rFont val="Tahoma"/>
        <family val="2"/>
        <charset val="238"/>
      </rPr>
      <t>S8</t>
    </r>
    <r>
      <rPr>
        <sz val="10"/>
        <rFont val="Tahoma"/>
        <family val="2"/>
        <charset val="238"/>
      </rPr>
      <t xml:space="preserve">: stropno nadgradno tehnično svetilo dimenzij 1220 x 90 x83mm iz polikarbonata. Svetilka ima integriran LED vir svetlobe jakosti 36W, temperaturo svetlobe 4000K, CRI80+, MacAdams 3 korak. Opalni pokrov je na telo svetilke pritrjen s kovinskimi nosilci, kateri omogočajo dostop do jedra svetilke in  ON /OFF napajalnika - pokrov in telo svetilke se ne ločita - pokrov ostane na telesu. Svetilka ima na obeh krajih uvodnico ter tako omogoča medsebojno šivanje - povezovanje svetilk. Napajalnik s pretikali omogoča 4- koračno nastavljanje izhodnega toka med 200mA in 350mA in s tem moč svetilke med 20W in 36W. Svetilka ima IP zaščito stopnje 66, mehansko odpornost IK08. Priloženi so kovinski clip-on nosilci, kateri omogočajo montažo brez posega v telo svetilke.
enakovredno ali boljše kot:
Tip svetilke: UNI Linear ECO 36W
Proizvajalec: Arcadia                                      </t>
    </r>
    <r>
      <rPr>
        <b/>
        <sz val="10"/>
        <rFont val="Tahoma"/>
        <family val="2"/>
        <charset val="238"/>
      </rPr>
      <t xml:space="preserve"> SV17</t>
    </r>
  </si>
  <si>
    <r>
      <rPr>
        <b/>
        <sz val="10"/>
        <rFont val="Tahoma"/>
        <family val="2"/>
        <charset val="238"/>
      </rPr>
      <t>S6</t>
    </r>
    <r>
      <rPr>
        <sz val="10"/>
        <rFont val="Tahoma"/>
        <family val="2"/>
        <charset val="238"/>
      </rPr>
      <t xml:space="preserve">: viseče dekorativno svetilo iz jekla ter aluminija, z difuzorjem organske oblike narejenega iz plastične mase in odstranljivega tekstilnega senčnika v beli barvi. Svetilka vsebuje LED vir svetlobe, jakosti 92W, temperaturo svetlobe 3000K, kakovost svetlobe CRI&gt;90, izhodni svetlobni tok 7602lm. Svetilka omogoča DALI regulacijo. Svetilka je zunanjih dimenzij 128cm x 74cm, sestavljeno iz sfer različnih dimenzij.
enakovredno ali boljše kot:
Tip svetila: Cloudy
Proizvajalec: Axo Light                               </t>
    </r>
    <r>
      <rPr>
        <b/>
        <sz val="10"/>
        <rFont val="Tahoma"/>
        <family val="2"/>
        <charset val="238"/>
      </rPr>
      <t>SV15</t>
    </r>
  </si>
  <si>
    <r>
      <rPr>
        <b/>
        <sz val="10"/>
        <rFont val="Tahoma"/>
        <family val="2"/>
        <charset val="238"/>
      </rPr>
      <t>S5</t>
    </r>
    <r>
      <rPr>
        <sz val="10"/>
        <rFont val="Tahoma"/>
        <family val="2"/>
        <charset val="238"/>
      </rPr>
      <t xml:space="preserve">: talno dekorativno svetilo iz jekla, barvano v črno barvo ter opalnim senčnikom iz pihanega stekla. Svetilka je visoka 1547mm, s podstavkom fi380mm, opalno steklo je premera 300mm. Svetilka ima priloženo zatemnjevalno E27 LED sijalko jakosti 18W s temperaturo svetlobe 3000K. Svetila se zatemnjuje lokalno z zatemnjevalnikom na priključnem kablu.
enakovredno ali boljše kot:
Tip Svetila: IC Floor 2
Proizvajalec: FLOS                                        </t>
    </r>
    <r>
      <rPr>
        <b/>
        <sz val="10"/>
        <rFont val="Tahoma"/>
        <family val="2"/>
        <charset val="238"/>
      </rPr>
      <t>SV14</t>
    </r>
  </si>
  <si>
    <r>
      <rPr>
        <b/>
        <sz val="10"/>
        <rFont val="Tahoma"/>
        <family val="2"/>
        <charset val="238"/>
      </rPr>
      <t>S4b</t>
    </r>
    <r>
      <rPr>
        <sz val="10"/>
        <rFont val="Tahoma"/>
        <family val="2"/>
        <charset val="238"/>
      </rPr>
      <t xml:space="preserve">: stropno svetilo, izdelano iz tlačno litega aluminija, dimenzij fi110mm x 154mm, prašno barvano v belo barvo. Svetilka ima LED vir svetlobe jakosti 25W, izhodni svetlobni tok 3048m, širok snop, Cut-OFF pri 30°, Stopnja bleščanja UGR&lt;19, temperaturo svetlobe 3000K, integiran DALI napajalnik. Svetilka ima IP zaščito stopnje 44, kakovost svetlobe CRI&gt;90, MacAdams 3 korak, Življenska doba: L80/B10 &gt;50.000h.Svetilka ima kompletno 5-letno tovarniško garancijo. Svetilka ima očesni rizik RG0/RG1 v skladu s standardom EN62471:2009; in ustreza standardom osvetljave delovnih prostorov po standardu EN 60 598-1 in UNI EN 12464-1 
enakovredno ali boljše kot:
Tip Svetila: HALL LED CEILING EVO
Proizvajalec: ESSE-CI                                   </t>
    </r>
    <r>
      <rPr>
        <b/>
        <sz val="10"/>
        <rFont val="Tahoma"/>
        <family val="2"/>
        <charset val="238"/>
      </rPr>
      <t>SV13</t>
    </r>
  </si>
  <si>
    <r>
      <rPr>
        <b/>
        <sz val="10"/>
        <rFont val="Tahoma"/>
        <family val="2"/>
        <charset val="238"/>
      </rPr>
      <t>S4ČV</t>
    </r>
    <r>
      <rPr>
        <sz val="10"/>
        <rFont val="Tahoma"/>
        <family val="2"/>
        <charset val="238"/>
      </rPr>
      <t xml:space="preserve">: viseče svetilo, izdelano iz tlačno litega aluminija, dimenzij fi110mm x 154mm, prašno barvano v črno barvo. Svetilka ima LED vir svetlobe jakosti 18W, izhodni svetlobni tok 2240m, širok snop, Cut-OFF pri 30°, Stopnja bleščanja UGR&lt;19, temperaturo svetlobe 3000K, integiran DALI napajalnik. Svetilka ima IP zaščito stopnje 44, kakovost svetlobe CRI&gt;90, MacAdams 3 korak, Življenska doba: L80/B10 &gt;50.000h.Svetilka ima kompletno 5-letno tovarniško garancijo. Svetilka ima očesni rizik RG0/RG1 v skladu s standardom EN62471:2009; in ustreza standardom osvetljave delovnih prostorov po standardu EN 60 598-1 in UNI EN 12464-1 
enakovredno ali boljše kot:
Tip Svetila: HALL LED CEILING EVO
Proizvajalec: ESSE-CI                                    </t>
    </r>
    <r>
      <rPr>
        <b/>
        <sz val="10"/>
        <rFont val="Tahoma"/>
        <family val="2"/>
        <charset val="238"/>
      </rPr>
      <t>SV58</t>
    </r>
  </si>
  <si>
    <r>
      <rPr>
        <b/>
        <sz val="10"/>
        <rFont val="Tahoma"/>
        <family val="2"/>
        <charset val="238"/>
      </rPr>
      <t>S4aČ</t>
    </r>
    <r>
      <rPr>
        <sz val="10"/>
        <rFont val="Tahoma"/>
        <family val="2"/>
        <charset val="238"/>
      </rPr>
      <t xml:space="preserve">: stropno svetilo, izdelano iz tlačno litega aluminija, dimenzij fi110mm x 154mm, prašno barvano v črno barvo. Svetilka ima LED vir svetlobe jakosti 18W, izhodni svetlobni tok 2240m, širok snop, Cut-OFF pri 30°, Stopnja bleščanja UGR&lt;19, temperaturo svetlobe 3000K, integiran DALI napajalnik. Svetilka ima IP zaščito stopnje 44, kakovost svetlobe CRI&gt;90, MacAdams 3 korak, Življenska doba: L80/B10 &gt;50.000h.Svetilka ima kompletno 5-letno tovarniško garancijo. Svetilka ima očesni rizik RG0/RG1 v skladu s standardom EN62471:2009; in ustreza standardom osvetljave delovnih prostorov po standardu EN 60 598-1 in UNI EN 12464-1 
enakovredno ali boljše kot:
Tip Svetila: HALL LED CEILING EVO
Proizvajalec: ESSE-CI                                         </t>
    </r>
    <r>
      <rPr>
        <b/>
        <sz val="10"/>
        <rFont val="Tahoma"/>
        <family val="2"/>
        <charset val="238"/>
      </rPr>
      <t>SV54</t>
    </r>
  </si>
  <si>
    <r>
      <rPr>
        <b/>
        <sz val="10"/>
        <rFont val="Tahoma"/>
        <family val="2"/>
        <charset val="238"/>
      </rPr>
      <t>S4a</t>
    </r>
    <r>
      <rPr>
        <sz val="10"/>
        <rFont val="Tahoma"/>
        <family val="2"/>
        <charset val="238"/>
      </rPr>
      <t xml:space="preserve">: stropno svetilo, izdelano iz tlačno litega aluminija, dimenzij fi110mm x 154mm, prašno barvano v belo barvo. Svetilka ima LED vir svetlobe jakosti 18W, izhodni svetlobni tok 2240m, širok snop, Cut-OFF pri 30°, Stopnja bleščanja UGR&lt;19, temperaturo svetlobe 3000K, integiran DALI napajalnik. Svetilka ima IP zaščito stopnje 44, kakovost svetlobe CRI&gt;90, MacAdams 3 korak, Življenska doba: L80/B10 &gt;50.000h.Svetilka ima kompletno 5-letno tovarniško garancijo. Svetilka ima očesni rizik RG0/RG1 v skladu s standardom EN62471:2009; in ustreza standardom osvetljave delovnih prostorov po standardu EN 60 598-1 in UNI EN 12464-1 
enakovredno ali boljše kot:
Tip Svetila: HALL LED CEILING EVO
Proizvajalec: ESSE-CI                                   </t>
    </r>
    <r>
      <rPr>
        <b/>
        <sz val="10"/>
        <rFont val="Tahoma"/>
        <family val="2"/>
        <charset val="238"/>
      </rPr>
      <t xml:space="preserve"> SV12</t>
    </r>
  </si>
  <si>
    <r>
      <rPr>
        <b/>
        <sz val="10"/>
        <rFont val="Tahoma"/>
        <family val="2"/>
        <charset val="238"/>
      </rPr>
      <t>S3</t>
    </r>
    <r>
      <rPr>
        <sz val="10"/>
        <rFont val="Tahoma"/>
        <family val="2"/>
        <charset val="238"/>
      </rPr>
      <t xml:space="preserve">: stropno svetilo, izdelano iz tlačno litega aluminija, dimenzij fi85mm x 93mm, prašno barvano v belo barvo. Svetilka ima CoB LED vir svetlobe jakosti 8.9W, izhodni svetlobni tok 976lm, širok snop, temperaturo svetlobe 3000K, integiran DALI napajalnik. Svetilka ima IP zaščito stopnje 43, kakovost svetlobe CRI&gt;90, MacAdams 3 korak, Življenska doba: L80/B10 &gt;50.000h.Svetilka ima kompletno 5-letno tovarniško garancijo. ROHS / CE, F certifikat.enakovredno ali boljše kot:
Tip Svetila: KAS R43
Proizvajalec: ARCADIA                                    </t>
    </r>
    <r>
      <rPr>
        <b/>
        <sz val="10"/>
        <rFont val="Tahoma"/>
        <family val="2"/>
        <charset val="238"/>
      </rPr>
      <t>SV11</t>
    </r>
  </si>
  <si>
    <r>
      <rPr>
        <b/>
        <sz val="10"/>
        <rFont val="Tahoma"/>
        <family val="2"/>
        <charset val="238"/>
      </rPr>
      <t>S2e</t>
    </r>
    <r>
      <rPr>
        <sz val="10"/>
        <rFont val="Tahoma"/>
        <family val="2"/>
        <charset val="1"/>
      </rPr>
      <t xml:space="preserve">: stropno svetilo, izdelano iz ekstrudiranega aluminija, prašno barvano v belo barvo; dimenzij 38mm x 74mm x 2248mm. Svetilka ima direktno sevanje svetlobe, opalni difuzor za doseganje mehke distribucije svetlobe, UGR&lt;22. Svetilka ima vgrajen LED vir svetlobe jakosti 48W, izhodni svetlobni tok 4776lm, temperaturo svetlobe 3000K, kakobost svetlobe CRI&gt;90, MacAdams korak 3, integriran DALI napajalnik. Svetilka ima zaščito pred udorom trdnih delcev in tekočine IP40, Očesni rizik RG0/RG1, ustreza standardom CE, EEA, ETL, EN 60 598-1 in UNI EN 12464-1. Življenska doba: L80/B10 &gt;50.000h.Svetilka ima kompletno 5-letno tovarniško garancijo.
enakovredno ali boljše kot:
Tip Svetila: BRIGHT PG
Proizvajalec: ESSE-CI                                      </t>
    </r>
    <r>
      <rPr>
        <b/>
        <sz val="10"/>
        <rFont val="Tahoma"/>
        <family val="2"/>
        <charset val="238"/>
      </rPr>
      <t>SV10</t>
    </r>
  </si>
  <si>
    <r>
      <rPr>
        <b/>
        <sz val="10"/>
        <rFont val="Tahoma"/>
        <family val="2"/>
        <charset val="238"/>
      </rPr>
      <t>S2d:</t>
    </r>
    <r>
      <rPr>
        <sz val="10"/>
        <rFont val="Tahoma"/>
        <family val="2"/>
        <charset val="238"/>
      </rPr>
      <t xml:space="preserve"> stropno svetilo, izdelano iz ekstrudiranega aluminija, prašno barvano v belo barvo; dimenzij 38mm x 74mm x 1408mm. Svetilka ima direktno sevanje svetlobe, opalni difuzor za doseganje mehke distribucije svetlobe, UGR&lt;22. Svetilka ima vgrajen LED vir svetlobe jakosti 30W, izhodni svetlobni tok 2985lm, temperaturo svetlobe 3000K, kakobost svetlobe CRI&gt;90, MacAdams korak 3, integriran DALI napajalnik. Svetilka ima zaščito pred udorom trdnih delcev in tekočine IP40, Očesni rizik RG0/RG1, ustreza standardom CE, EEA, ETL, EN 60 598-1 in UNI EN 12464-1. Življenska doba: L80/B10 &gt;50.000h.Svetilka ima kompletno 5-letno tovarniško garancijo.
enakovredno ali boljše kot:
Tip Svetila: BRIGHT PG
Proizvajalec: ESSE-CI                                    </t>
    </r>
    <r>
      <rPr>
        <b/>
        <sz val="10"/>
        <rFont val="Tahoma"/>
        <family val="2"/>
        <charset val="238"/>
      </rPr>
      <t xml:space="preserve"> SV9</t>
    </r>
  </si>
  <si>
    <r>
      <rPr>
        <b/>
        <sz val="10"/>
        <rFont val="Tahoma"/>
        <family val="2"/>
        <charset val="238"/>
      </rPr>
      <t>S2c</t>
    </r>
    <r>
      <rPr>
        <sz val="10"/>
        <rFont val="Tahoma"/>
        <family val="2"/>
        <charset val="238"/>
      </rPr>
      <t xml:space="preserve">: stropno svetilo, izdelano iz ekstrudiranega aluminija, prašno barvano v belo barvo; dimenzij 38mm x 74mm x 2808mm. Svetilka ima direktno sevanje svetlobe, opalni difuzor za doseganje mehke distribucije svetlobe, UGR&lt;22. Svetilka ima vgrajen LED vir svetlobe jakosti 60W, izhodni svetlobni tok 5971lm, temperaturo svetlobe 3000K, kakobost svetlobe CRI&gt;90, MacAdams korak 3, integriran DALI napajalnik. Svetilka ima zaščito pred udorom trdnih delcev in tekočine IP40, Očesni rizik RG0/RG1, ustreza standardom CE, EEA, ETL, EN 60 598-1 in UNI EN 12464-1. Življenska doba: L80/B10 &gt;50.000h.Svetilka ima kompletno 5-letno tovarniško garancijo.
enakovredno ali boljše kot:
Tip Svetila: BRIGHT PG
Proizvajalec: ESSE-CI                                    </t>
    </r>
    <r>
      <rPr>
        <b/>
        <sz val="10"/>
        <rFont val="Tahoma"/>
        <family val="2"/>
        <charset val="238"/>
      </rPr>
      <t xml:space="preserve"> SV8</t>
    </r>
  </si>
  <si>
    <r>
      <rPr>
        <b/>
        <sz val="10"/>
        <rFont val="Tahoma"/>
        <family val="2"/>
        <charset val="238"/>
      </rPr>
      <t>S2bČV</t>
    </r>
    <r>
      <rPr>
        <sz val="10"/>
        <rFont val="Tahoma"/>
        <family val="2"/>
        <charset val="238"/>
      </rPr>
      <t xml:space="preserve">: stropno viseče svetilo, izdelano iz ekstrudiranega aluminija, prašno barvano v črno barvo; dimenzij 38mm x 74mm x 1688mm. Svetilka ima direktno sevanje svetlobe, opalni difuzor za doseganje mehke distribucije svetlobe, UGR&lt;22. Svetilka ima vgrajen LED vir svetlobe jakosti 36W, izhodni svetlobni tok 3582lm, temperaturo svetlobe 3000K, kakobost svetlobe CRI&gt;90, MacAdams korak 3, integriran DALI napajalnik. Svetilka ima zaščito pred udorom trdnih delcev in tekočine IP40, Očesni rizik RG0/RG1, ustreza standardom CE, EEA, ETL, EN 60 598-1 in UNI EN 12464-1. Življenska doba: L80/B10 &gt;50.000h.Svetilka ima kompletno 5-letno tovarniško garancijo.
enakovredno ali boljše kot:
Tip Svetila: BRIGHT PG
Proizvajalec: ESSE-CI                                   </t>
    </r>
    <r>
      <rPr>
        <b/>
        <sz val="10"/>
        <rFont val="Tahoma"/>
        <family val="2"/>
        <charset val="238"/>
      </rPr>
      <t>SV57</t>
    </r>
  </si>
  <si>
    <r>
      <rPr>
        <b/>
        <sz val="10"/>
        <rFont val="Tahoma"/>
        <family val="2"/>
        <charset val="238"/>
      </rPr>
      <t>S2b</t>
    </r>
    <r>
      <rPr>
        <sz val="10"/>
        <rFont val="Tahoma"/>
        <family val="2"/>
        <charset val="238"/>
      </rPr>
      <t xml:space="preserve">: stropno svetilo, izdelano iz ekstrudiranega aluminija, prašno barvano v belo barvo; dimenzij 38mm x 74mm x 1688mm. Svetilka ima direktno sevanje svetlobe, opalni difuzor za doseganje mehke distribucije svetlobe, UGR&lt;22. Svetilka ima vgrajen LED vir svetlobe jakosti 36W, izhodni svetlobni tok 3582lm, temperaturo svetlobe 3000K, kakobost svetlobe CRI&gt;90, MacAdams korak 3, integriran DALI napajalnik. Svetilka ima zaščito pred udorom trdnih delcev in tekočine IP40, Očesni rizik RG0/RG1, ustreza standardom CE, EEA, ETL, EN 60 598-1 in UNI EN 12464-1. Življenska doba: L80/B10 &gt;50.000h.Svetilka ima kompletno 5-letno tovarniško garancijo.
enakovredno ali boljše kot:
Tip Svetila: BRIGHT PG
Proizvajalec: ESSE-CI                                       </t>
    </r>
    <r>
      <rPr>
        <b/>
        <sz val="10"/>
        <rFont val="Tahoma"/>
        <family val="2"/>
        <charset val="238"/>
      </rPr>
      <t>SV7</t>
    </r>
  </si>
  <si>
    <r>
      <rPr>
        <b/>
        <sz val="10"/>
        <rFont val="Tahoma"/>
        <family val="2"/>
        <charset val="238"/>
      </rPr>
      <t>S2a</t>
    </r>
    <r>
      <rPr>
        <sz val="10"/>
        <rFont val="Tahoma"/>
        <family val="2"/>
        <charset val="238"/>
      </rPr>
      <t xml:space="preserve">: stropno svetilo, izdelano iz ekstrudiranega aluminija, prašno barvano v belo barvo; dimenzij 38mm x 74mm x 3088mm. Svetilka ima direktno sevanje svetlobe, opalni difuzor za doseganje mehke distribucije svetlobe, UGR&lt;22. Svetilka ima vgrajen LED vir svetlobe jakosti 60W, izhodni svetlobni tok 5971lm, temperaturo svetlobe 3000K, kakobost svetlobe CRI&gt;90, MacAdams korak 3, integriran DALI napajalnik. Svetilka ima zaščito pred udorom trdnih delcev in tekočine IP40, Očesni rizik RG0/RG1, ustreza standardom CE, EEA, ETL, EN 60 598-1 in UNI EN 12464-1. Življenska doba: L80/B10 &gt;50.000h.Svetilka ima kompletno 5-letno tovarniško garancijo.
enakovredno ali boljše kot:
Tip Svetila: BRIGHT PG
Proizvajalec: ESSE-CI                                      </t>
    </r>
    <r>
      <rPr>
        <b/>
        <sz val="10"/>
        <rFont val="Tahoma"/>
        <family val="2"/>
        <charset val="238"/>
      </rPr>
      <t xml:space="preserve"> SV6</t>
    </r>
  </si>
  <si>
    <r>
      <rPr>
        <b/>
        <sz val="10"/>
        <rFont val="Tahoma"/>
        <family val="2"/>
        <charset val="238"/>
      </rPr>
      <t>S1.1a</t>
    </r>
    <r>
      <rPr>
        <sz val="10"/>
        <rFont val="Tahoma"/>
        <family val="2"/>
        <charset val="238"/>
      </rPr>
      <t xml:space="preserve">: stropno svetilo, izdelano iz ekstrudiranega aluminija, prašno barvano v belo barvo; dimenzij 38mm x 74mm x 1968mm. Svetilka ima direktno in indirektno sevanje svetlobe, mikroprizmatični difuzor za doseganje stopnje bleščanja direktnega sevanja svetlobe UGR&lt;19. Svetilka ima vgrajen LED vir svetlobe jakosti 42W, izhodni svetlobni tok 4534lm, temperaturo svetlobe 3000K, kakobost svetlobe CRI&gt;90, MacAdams korak 3, integriran DALI napajalnik. Svetilka ima zaščito pred udorom trdnih delcev in tekočine IP40, Očesni rizik RG0/RG1, ustreza standardom CE, EEA, ETL, EN 60 598-1 in UNI EN 12464-1. Življenska doba: L80/B10 &gt;50.000h.Svetilka ima kompletno 5-letno tovarniško garancijo.
enakovredno ali boljše kot:
Tip Svetila: BRIGHT DPL
Proizvajalec: ESSE-CI                                       </t>
    </r>
    <r>
      <rPr>
        <b/>
        <sz val="10"/>
        <rFont val="Tahoma"/>
        <family val="2"/>
        <charset val="238"/>
      </rPr>
      <t>SV5</t>
    </r>
  </si>
  <si>
    <r>
      <t>1. SVETILKE</t>
    </r>
    <r>
      <rPr>
        <sz val="11"/>
        <rFont val="Arial"/>
        <family val="2"/>
      </rPr>
      <t>(komplet s sijalko in montažnim priborom)</t>
    </r>
  </si>
  <si>
    <t>V načrtu arhitekture so zajeti : električne ključavnice na vratih, lopute za odvod dima in toplote.</t>
  </si>
  <si>
    <t>V popisu strojnih inštalacij in opreme so zajeti : ventilatorji, požarne lopute, kalorimetri, bojlerji, el.magnetni ventili za plinske kotlovnice.</t>
  </si>
  <si>
    <t>Pri ponudbi je treba upoštevati zahteve iz Študije požarne varnosti</t>
  </si>
  <si>
    <t>V primeru spremembe opreme, mora izvajalec predelati sheme na novo opremo.</t>
  </si>
  <si>
    <t>Stikala in vtičnice morajo biti iz istega proizvodnega programa.</t>
  </si>
  <si>
    <t>Vkalkulirani morajo biti vsi kabelski priklopi elementov v strojnih načrtih.</t>
  </si>
  <si>
    <t>SPECIFIKACIJA MATERIALA (dobava in montaža)</t>
  </si>
  <si>
    <t>ELEKTRO INSTALACIJE</t>
  </si>
  <si>
    <t xml:space="preserve">VREDNOST SKUPAJ Z DDV: </t>
  </si>
  <si>
    <t xml:space="preserve">VREDNOST  DDV: </t>
  </si>
  <si>
    <t xml:space="preserve">VREDNOST SKUPAJ BREZ DDV: </t>
  </si>
  <si>
    <t>NN OMREŽJE- ELEKTROMONTAŽNI DEL</t>
  </si>
  <si>
    <t>NN ZAČASNI PRIKLOP</t>
  </si>
  <si>
    <t>TK RAZVOD - GRADBENI DEL</t>
  </si>
  <si>
    <t>TRANSFORMATORSKA POSTAJA ELEKTROMONTAŽNI DEL</t>
  </si>
  <si>
    <t>20 kV KABLOVOD -MONTAŽNA DELA IN MATERIAL</t>
  </si>
  <si>
    <t>20 kV KABLOVOD - GRADBENA DELA IN MATERIAL</t>
  </si>
  <si>
    <t>CENA</t>
  </si>
  <si>
    <t>OPIS</t>
  </si>
  <si>
    <t>št.</t>
  </si>
  <si>
    <t xml:space="preserve"> REKAPITULACIJA ELEKTROINSTALACIJ SN KABLOVODI , SN KABELSKA KANALIZACIJA IN TP</t>
  </si>
  <si>
    <t xml:space="preserve">Drobni montažni in ostali material ter nepredvidena dela izven popisa, po predhodni specifikaciji del in odobritvi s strani investitorja
</t>
  </si>
  <si>
    <t>0.2</t>
  </si>
  <si>
    <t xml:space="preserve">Zarisovanje, pregled, priklopi, instalacijske meritve, spuščanje v pogon in nepredvidena dela
</t>
  </si>
  <si>
    <t>0.1</t>
  </si>
  <si>
    <t xml:space="preserve">Zaščita gradbišča pri izkopu -  (ocenjeno)
</t>
  </si>
  <si>
    <t>ur</t>
  </si>
  <si>
    <t xml:space="preserve">Stroški nadzora Elektro (ocenjeno)
</t>
  </si>
  <si>
    <t xml:space="preserve">Nepredvidena dela z vpisom v gradbeni dnevnik
</t>
  </si>
  <si>
    <t xml:space="preserve">Izvedba križanj 
</t>
  </si>
  <si>
    <t xml:space="preserve">Zakoličba nove trase VN kabelske kanalizacije
</t>
  </si>
  <si>
    <t>Asfaltiranje cestišča</t>
  </si>
  <si>
    <t xml:space="preserve">Rezanje asfalta na cestišču
</t>
  </si>
  <si>
    <t>RF valjanec 25x4 mm, z vsemi potrebnimi spojkami položen v izkopan jarek po detajlu</t>
  </si>
  <si>
    <t xml:space="preserve">PVC opozorilni trak
</t>
  </si>
  <si>
    <t>Rušenjestene obstoječega jaška za izvedbo izvoda SN kablovodov. Prehod iz jaška va npvo kabelsko kanalizacijo.
Komplet rušitvena dela, uvod cevi 10xfi 160 mm 4xfi110 in 2xfi50. Komplet z zidarskim zaključkom po končanih delih. Komplet dela in material</t>
  </si>
  <si>
    <t xml:space="preserve">Izkop in komplet izdelava tipskega betonskega jaška 1,2x1,5x1.8m globine,z 2 x LTŽ pokrov 600x600mm (težki promet)
</t>
  </si>
  <si>
    <t xml:space="preserve">Izkop in komplet izdelava tipskega betonskega jaška 2x2x1.8m globine,z 2 x LTŽ pokrov 600x600mm (težki promet)
</t>
  </si>
  <si>
    <t xml:space="preserve">Pazljiv ročni izkop dim 2x2x1,8m  na trasi obstoječega SN kabla in pod nadzorom distribucije, komplet z odvozom odvečnega materiala v deponijo
</t>
  </si>
  <si>
    <t>m3</t>
  </si>
  <si>
    <t xml:space="preserve">Odvoz odvečnega materijala
</t>
  </si>
  <si>
    <t xml:space="preserve">Beton  C 12/15 za obbetoniranje cevi pod cestiščem
</t>
  </si>
  <si>
    <t xml:space="preserve">Dobava, polaganje in spajanje kabelske kanalizacije za EE naprave 
8x Stigmaflex cev prereza 160 mm SN VODI
2x Stigmaflex cev prereza 110 mm NN VODI
Trasa 213 m
= 4x cev 160mm x 213m
+ 2x cev 110mm x 213m
</t>
  </si>
  <si>
    <t>Dobava, polaganje in spajanje kabelske kanalizacije za EE naprave 
8x Stigmaflex cev prereza 160 mm SN VODI
2x Stigmaflex cev prereza 110 mm NN VODI
2x Stigmaflex cev prereza 50 mm POVEZAVA TP
Trasa 78 m
= 8x cev 160mm x 78m
+ 2x cev 110mm x 78m
+ 2x cev 50mm x 78m</t>
  </si>
  <si>
    <t xml:space="preserve">Priprava posteljice iz peska granulacije 3-7mm (10cm) v jarku širine 1m ter delnim zasipom iz peska (20cm) komplet z nabijanjem v plasteh 
Jarek 0,6x1,5m globine.
</t>
  </si>
  <si>
    <t>Priprava posteljice iz peska granulacije 3-7mm (10cm) v jarku širine 0,6m ter delnim zasipom iz peska (20cm) komplet z nabijanjem v plasteh 
Jarek 1x1,6m globine.</t>
  </si>
  <si>
    <t xml:space="preserve">Zasip jarka pločniku in bankini širine 0,6m v višini 0,9m s tamponskim materialom komplet z nabijanjem v plasteh debeline 10cm do ustrezne zbitosti za pločnik  - izmera v zbitem stanju
</t>
  </si>
  <si>
    <t xml:space="preserve">Zasip jarka v cestišču, pločniku in bankini širine 1m v višini 0,9m s tamponskim materialom komplet z nabijanjem v plasteh debeline 10cm do ustrezne zbitosti za pločnik  - izmera v zbitem stanju
</t>
  </si>
  <si>
    <t xml:space="preserve">Strojni in deloma ročni izkop kabelskega kanala v  pločniku in bankini dimenzije 0.6x1.5m globine (teren III. - IV. kat)
</t>
  </si>
  <si>
    <t xml:space="preserve">Strojni in deloma ročni izkop kabelskega kanala v  cestišču in bankini dimenzije 1x1.6m globine (teren V. kat)
</t>
  </si>
  <si>
    <t>znesek</t>
  </si>
  <si>
    <t>cena/enoto</t>
  </si>
  <si>
    <t>količina</t>
  </si>
  <si>
    <t>enota</t>
  </si>
  <si>
    <t>opis postavke:</t>
  </si>
  <si>
    <t>z.št.</t>
  </si>
  <si>
    <t xml:space="preserve">1. GRADBENA DELA SN KANALIZACIJA SKUPAJ: </t>
  </si>
  <si>
    <t xml:space="preserve">1. 0,4 in 20  kV  KABLOVOD, GRADBENA DELA  (dobava in montaža) - </t>
  </si>
  <si>
    <t xml:space="preserve">Funkcionalni preizkus, pregled, priklopi, instalacijske meritve, spuščanje v pogon in nepredvidena dela
</t>
  </si>
  <si>
    <t xml:space="preserve">Nadzor nad izvedbo in odelovanje ELEKTRO DISTRIBUCIJA
</t>
  </si>
  <si>
    <t>grn</t>
  </si>
  <si>
    <t xml:space="preserve">Stikalne manipulacije, meritve ter  preizkus
</t>
  </si>
  <si>
    <t xml:space="preserve">Dobava in izdelava samoskrčne kabelske spojke za prerez 150 mm2  Raychem komplet s tulci in vsem ostalim potrebnim priključnim in montažnim materialom in opremo
</t>
  </si>
  <si>
    <t>Rezanje 3x kabla XHE 49 A 1x150 mm2, čiščenje na dolžini cca 1m, ter priprava za izdelavo kabelske spojke.</t>
  </si>
  <si>
    <t xml:space="preserve">Dobava in izdelava samoskrčnih kabelskih končnikov za prerez 150 mm2  Raychem tip POLT 24D/1xi komplet s  kbv čevlji KČR 240 ,priklopom na pripravljeno mesto in vsem ostalim potrebnim priključnim in montažnim materialom in opremo
</t>
  </si>
  <si>
    <t xml:space="preserve">Dobava in polaganje SN kabla  N2XS(F)2Y 1x150 mm2         
 uvlačenje v cev brez ovir  (trasa 170 m - 6 kablov + trasa 110m-3. kabli)                      
</t>
  </si>
  <si>
    <t>Priklop SN kablovoda  v TP KULTURNI DOM na podnožje varovalk. Kompletna garnitura za notranjo  montažo (RAYCHEM) 3x kabel XHE 49_A 150mm2/25 mm2 Cu</t>
  </si>
  <si>
    <t xml:space="preserve">2. 20 kV KABLOVOD SKUPAJ: </t>
  </si>
  <si>
    <t xml:space="preserve">2. 20 kV KABLOVOD (dobava in vgradnja </t>
  </si>
  <si>
    <t xml:space="preserve">Drobni nespecificirani material, nepredvidena dodatna dela, transportni in manipulativni stroški, meritve, funkcionalni preizkus vseh tokokrogov in delovanja zaščitnih sistemov
</t>
  </si>
  <si>
    <t>Pregledi meritve, izdaja atestov</t>
  </si>
  <si>
    <t>Nadzor predstavnika distribucije</t>
  </si>
  <si>
    <t>Projektantski nadzor</t>
  </si>
  <si>
    <t xml:space="preserve">Označevanje vseh kablov komplet, opozorilne tablice, napisi, enopolna shema TP </t>
  </si>
  <si>
    <t>Plastična verižica na vratih trafo prostora</t>
  </si>
  <si>
    <t>Lesena omarica (tipska omarica distributerja), z namenom hranjenja NN varovalnih vložkov, ključev, knjige vzdrževanja.</t>
  </si>
  <si>
    <t>Izolirni tepih</t>
  </si>
  <si>
    <t>Gasilni aparat - prah 6 kg</t>
  </si>
  <si>
    <t>Razvodnica n.o.</t>
  </si>
  <si>
    <t>Instalacijski kanalčki 9-11 mm</t>
  </si>
  <si>
    <t>Kabel NYY 5x2,5 mm3</t>
  </si>
  <si>
    <t>Kabel NYY 3x2,5 mm2</t>
  </si>
  <si>
    <t>Varnostna vtičnica trifazna n.o.</t>
  </si>
  <si>
    <t>Varnostna vtičnica enofazna n.o.</t>
  </si>
  <si>
    <t>Kabel NYY 3x1,5 mm2</t>
  </si>
  <si>
    <t>Stikalo nadometno navadno</t>
  </si>
  <si>
    <t>Svetilka za nadometno montažo s kapo iz polistirola, komplet s predstikalno napravo in sijalkami f.c.2x36 W</t>
  </si>
  <si>
    <t>Varjeni spoji RF valjanca na jeklene konstrukcijske elemente in antikorozivna zaščita zvarov</t>
  </si>
  <si>
    <t>RF  valjanec Fe/Zn 20x3 mm2, komplet dobava, krivljenje polaganje in spajane kot lovilec in odvod</t>
  </si>
  <si>
    <t>RF  valjanec Fe/Zn 25x4 mm2, komplet dobava, krivljenje polaganje in spajane v objektu TP</t>
  </si>
  <si>
    <t>RF valjanec Fe/Zn 25x4 mm2, komplet dobava,  polaganje in izdelava obroča za oblikovanje potencialnega lijaka okrog TP</t>
  </si>
  <si>
    <t>Kabelska polica PK 200 komplet z nosilnimi konzolami in pritrdilnim materialom</t>
  </si>
  <si>
    <t>Pritrdilni pribor (objemke) za SN kable po steni</t>
  </si>
  <si>
    <t>Kabelski čevlji 35</t>
  </si>
  <si>
    <t>Vodnik P/F 35</t>
  </si>
  <si>
    <t>Kabelski končniki 1x300mm2</t>
  </si>
  <si>
    <t>Kabel NYY 1x300 mm2</t>
  </si>
  <si>
    <t>Kabelski čevlji 16mm2</t>
  </si>
  <si>
    <t>Kabel PP00 - A 1x16</t>
  </si>
  <si>
    <t>OLFLEX 110CY7G2,5 mm3</t>
  </si>
  <si>
    <t>OLFLEX 110CY5G2,5 mm2</t>
  </si>
  <si>
    <t>gar</t>
  </si>
  <si>
    <t>Izdelava kabelskih končnikov za kabel 1x70mm2 Al (20kV- notranja), komplet z vsem potrebnim izolativnim, pritrdilnim in spojnim materialom in končniki ter adapterji za priklop na SN polje</t>
  </si>
  <si>
    <t>Izdelava kabelskih končnikov za kabel 1x70mm2 Al (20kV- notranja), komplet z vsem potrebnim izolativnim, pritrdilnim in spojnim materialom in končniki ter adapterji za priklop na transformator</t>
  </si>
  <si>
    <t>Kabel 3xNA2XS(F)2Y 1x70/16mm Cu</t>
  </si>
  <si>
    <t>Dobava in montaža rešetke za pokritje oljne jame dimenzije 1x1,8m, komplet z vgradnjo in pokrivanjem, komplet z vsemi deli in materiali.</t>
  </si>
  <si>
    <t>Jekleni U profili za montažo transformatorja, l=2,5 m</t>
  </si>
  <si>
    <t>NN 0,4 kV merilna garnitura montirana v n.o. omarici, in opremljena z:
  - 1  kos - števec MT831-T1A42R52 
  - 1  kos- sm komunikator tip MK-f3a-3 z anteno
  - 1-kos - števčna sponka MSG 
  - 1  kos - tropolna avtomatska varovalka 6 A  
  - 1  gar - odvodnik prenapetosti tip Protect c 15 kA, 275 V  
omara komplet z omarico in vsemi povezavami,  drobnim in veznim materialom, in spuščena v obratovanje</t>
  </si>
  <si>
    <t>NN stikalni blok DOVODNO POLJE
je tipski stikalni blok opremljen z opremo po enopolni shemi
 - 3 kos - Varovalčni ločilnik velikosti 
400 A
 - CU zbiralke, drobni vezni, spojni in izolativni material.  Blok kompletno dobavljen, montiran,  priklopljen in spuščen v obratovanje , vključno z izdelavo delavniških risb.
 - 6 kos - Tokovni transformator ASK  400/5A ŽIGOSANI
 - 3 kos - žigosani tokovni transformator ASK  1600/5A
 - 1kos - Varovalčni ločilnik komplet z varovalkami 3x100 A 
 - 3 kos - odvodnik prenapetosti 0,5 kV, 2500 kA 
 - 3 kos - varovalno podnožje EZN 25, komplet z varovalkami 1' A
 - CU zbiralke, drobni vezni, spojni in izolativni material.  Blok kompletno dobavljen, montiran,  priklopljen in spuščen v obratovanje , vključno z izdelavo delavniških risb.</t>
  </si>
  <si>
    <t>NN stikalni blok DOVODNO POLJE
je tipski stikalni blok opremljen z opremo po enopolni shemi
 - 6 kos - Varovalčni ločilnik velikosti 
630 A
 - CU zbiralke, drobni vezni, spojni in izolativni material.  Blok kompletno dobavljen, montiran,  priklopljen in spuščen v obratovanje , vključno z izdelavo delavniških risb.</t>
  </si>
  <si>
    <t xml:space="preserve">NN stikalni blok DOVODNO POLJE
e tipski stikalni blok opremljen z opremo po enopolni shemi
 - tipska pločevinasta omara dim cca 600x400x2000 mm, komplet sestavljena in  pripravljena za vgradnjo opreme
 - 1 kos - Avtomatski odklopnik NSX1600F  Micrologic 5,3 A -1600 A /3p3d+
sprožnik pretokovni, podnapetostni, pomožni kontakti 2NO+2NC 
 - 3 kos - Tokovni transformator ASK  1000/5A
 -1  kos - ANALIZATOR ISKRA
- 1 kos - Avtomatski odklopnik NSX   Micrologic 2,2 A -1600 A /3p3d+
sprožnik pretokovni, podnapetostni, pomožni kontakti 2NO+2NC,  
 - 3 kos - žigosani tokovni transformator ASK  1600/5A
 - 1kos - Varovalčni ločilnik komplet z varovalkami 3x100 A 
 - 3 kos - odvodnik prenapetosti 0,5 kV, 2500 kA 
 - 3 kos - varovalno podnožje EZN 25, komplet z varovalkami 1' A
 - CU zbiralke, drobni vezni, spojni in izolativni material.  Blok kompletno dobavljen, montiran,  priklopljen in spuščen v obratovanje , vključno z izdelavo delavniških risb.
</t>
  </si>
  <si>
    <t>Srednje napetostni blok TP se izvede po projektnih pogojih distributerja v SF6 izvedbi, Un=24 kV, f=50 Hz, Ik=16 kA, v sestavi:
SN BLOK FBX C,C,T  20kV, SCHNEIDER ELECTRIC
-2x VODNA CELICA
-1x TRANSFORMATORSKA CELICA
Blok kompletno dobavljen, montiran in priklopljen, vključno z vsem potrebnim pritrdilnim, ter električnim veznim spjnim in izolativnim materialom in elementi</t>
  </si>
  <si>
    <t>TRANSFORMATOR ETRA 20/0,4 - 1x 1000kVA, , dobava, montaža in priklop komplet z vsem potrebnim pritrdilnim, ter električnim veznim spjnim in izolativnim materialom in elementi</t>
  </si>
  <si>
    <t xml:space="preserve">3. TRANSFORMATORSKA POSTAJA MONTAŽNI DEL SKUPAJ: </t>
  </si>
  <si>
    <t xml:space="preserve">3. TRANSFORMATORSKA POSTAJA-MONTAŽNI DEL (dobava in montaža) </t>
  </si>
  <si>
    <t xml:space="preserve">Stroški nadzora Telekom Slovenije (ocenjeno)
</t>
  </si>
  <si>
    <t xml:space="preserve">Zakoličba nove trase TK kabelske kanalizacije
</t>
  </si>
  <si>
    <t xml:space="preserve">Izkop in komplet izdelava tipskega manipulativnega betonskega jaška fi=80 cm  LTŽ pokrov 600x600mm (težki promet)
</t>
  </si>
  <si>
    <t>Rušenjestene obstoječega TK jaška za izvedbo izvoda TK kablovodov. Prehod iz jaška v npvo kabelsko kanalizacijo.
Komplet rušitvena dela, uvod cevi 2xfi 125 mm in zidarski zaključek po končanih delih. Komplet dela in material</t>
  </si>
  <si>
    <t xml:space="preserve">Odvoz odvečnega materiala na trajno deponijo komplet s plačilom komunalne takse.
</t>
  </si>
  <si>
    <t xml:space="preserve">Beton MB 10 za zaščito cevi pod povoznimi površinami
</t>
  </si>
  <si>
    <t>Dobava, polaganje in spajanje kabelske kanalizacije - TK-  2xf125. 
(trasa60m)</t>
  </si>
  <si>
    <t>Zasip jarka v bankini in cestišču in širine s tamponskim materialom komplet z nabijanjem v plasteh debeline 10 cm do ustrezne zbitosti za cestišče  - izmera v zbitem stanju</t>
  </si>
  <si>
    <t>Izdelava zasipa cevi iz peska, komplet z nabijanjem v plasteh debeline 10 cm do ustrezne zbitosti za cestišče  - izmera v zbitem stanju</t>
  </si>
  <si>
    <t>Priprava posteljice iz peska granulacije 3-7mm (10cm) komplet z nabijanjem v plasteh debeline 10 cm do ustrezne zbitosti za cestišče  - izmera v zbitem stanju</t>
  </si>
  <si>
    <t>Uvaljanje planuma temeljnih tal z vibracijskim valjarjem, do zbitosti 98% SPP.</t>
  </si>
  <si>
    <t xml:space="preserve">Zasip jarka v cestišču širine 0,4m v višini 0,3m s tamponskim materialom komplet z nabijanjem v plasteh debeline 10cm do ustrezne zbitosti za cestišče  - izmera v zbitem stanju
</t>
  </si>
  <si>
    <t xml:space="preserve">Strojni in deloma ročni izkop kabelskega kanala v  bankini in deloma v cestišču  dimenzije 0.4x1.2 m globine (teren IV.do V. kat)
</t>
  </si>
  <si>
    <t>TK KABELSKA KANALIZACIJA SKUPAJ:</t>
  </si>
  <si>
    <t>4. TK KABELSKA KANALIZACIJA, GRADBENA DELA  (dobava in montaža)</t>
  </si>
  <si>
    <t xml:space="preserve">Drobni montažni material, transport in manipulacijski stroški
</t>
  </si>
  <si>
    <t xml:space="preserve">Zaščita gradbišča pri izkopu - zapora ceste (ocenjeno)
</t>
  </si>
  <si>
    <t xml:space="preserve">Demontaža začasnega voda, po vzpostavitvi končnega stanja (5x drog + 215 m kabla) komplet demontaža, odstranitev in odvoz v deponijo skupaj s plačilom komunalne takse.
</t>
  </si>
  <si>
    <t xml:space="preserve">Demontaža obstoječega NN omrežja. Kabel X00/0-A 4x70 mm2, komplet z odklapljanjem 2x hišni priključek in demontažo in  odstranitvijo 1x NN droga, ter vseh ostalih materialov in odvoz v deponijo skupaj s plačilom komunalne takse.
</t>
  </si>
  <si>
    <t xml:space="preserve">Priklop kabla na obstoječe hišne priključke, komplet z vsem potrebnim materialom in vsemi deli
</t>
  </si>
  <si>
    <t>Samoskrčni tulci</t>
  </si>
  <si>
    <t xml:space="preserve">Sponke DPZ 70/16
</t>
  </si>
  <si>
    <t xml:space="preserve">Kotna sponka SKS 70
</t>
  </si>
  <si>
    <t xml:space="preserve">Zatezna sponka SKS 70
</t>
  </si>
  <si>
    <t xml:space="preserve">Kabel X00/0-A 3x70+71,5+2x16mm2
</t>
  </si>
  <si>
    <t xml:space="preserve">Dobava in vgradnja lesenega droga h=9m, po tipizaciji DES.
Postavitev droga vključno z niveliranjem in zasipom.
</t>
  </si>
  <si>
    <t xml:space="preserve">Strojni in deloma ročni izkop temelja za postavitev lesenega droga, tipizaciji DES
 </t>
  </si>
  <si>
    <t>količina * cena</t>
  </si>
  <si>
    <t>cena / kos</t>
  </si>
  <si>
    <t>artikel</t>
  </si>
  <si>
    <t xml:space="preserve">Dobava in montaža materiala, preizkušanje in spuščanje v pogon komplet z vsem potrebnim materialom. 
</t>
  </si>
  <si>
    <t>5. NN ZAČASNI PRIKLOP - SKUPAJ:</t>
  </si>
  <si>
    <t>5. NN ZAČASNI PRIKLOP
(dobava in montaža)</t>
  </si>
  <si>
    <t xml:space="preserve">Dobava, montaža, polaganje in priklop novega dovodnega napajalnega kabla
Tip kabla NAYY-J 4x70mm2+2,5mm2; uvlečen v NN kabelsko kanalizacijo.
</t>
  </si>
  <si>
    <t xml:space="preserve">grn </t>
  </si>
  <si>
    <t xml:space="preserve">Izdelava samoskrčnega kabelskega končnika za notranjo miontažo iz samoskrčnega tulca komplet s kabelskim čevljem gnetljivim AKK 70 in priklopom na že pripravljeno mesto  
</t>
  </si>
  <si>
    <t xml:space="preserve">Izdelava samoskrčnega kabelskega končnika za zunanjo miontažo komplet s kabelskimi tulci gnetljivimi  70 mm2 in priklopom na že pripravljeno mesto  
</t>
  </si>
  <si>
    <t xml:space="preserve">kos </t>
  </si>
  <si>
    <t>Mehanska zaščita kabla po drogu do višine 2m</t>
  </si>
  <si>
    <t xml:space="preserve">m </t>
  </si>
  <si>
    <t>Pritrditev kabla po drogu</t>
  </si>
  <si>
    <t>Pocinkani valjanec položen v izkopan jarek nad NN kablom</t>
  </si>
  <si>
    <t>Pocinkani valjanec položen po drogu</t>
  </si>
  <si>
    <t>Odvodniki prenapetosti za SKS vod, komplet s pritrdilnimi elementi in potrebnimi sponkami.</t>
  </si>
  <si>
    <t xml:space="preserve">Izdelava priklopa  štirižilnega  kabla  tipa NAYY 4x70 + 2,5  0,6/1kV na prosto priključno mesto v TP.
</t>
  </si>
  <si>
    <t xml:space="preserve">Dobava in montaža materiala, preizkušanje in spuščanje v pogon komplet z vsem potrebnim materialom.
</t>
  </si>
  <si>
    <t>NN NN OMREŽJE  ELEKTROMONTAŽNI DEL - SKUPAJ:</t>
  </si>
  <si>
    <t>6. NN OMREŽJE- ELEKTROMONTAŽNI DEL -  (dobava in montaža)</t>
  </si>
  <si>
    <t>€</t>
  </si>
  <si>
    <t>skupaj</t>
  </si>
  <si>
    <t>Nepredvideni stroški po vpisu v gradbeni dnevnik - obračun po dejanskih stroških</t>
  </si>
  <si>
    <t>/</t>
  </si>
  <si>
    <t>KOS</t>
  </si>
  <si>
    <t>Organizacija in zavarovanje gradbišča, postavitev prometne signalizacije,  - v okviru celotnega gradbišča</t>
  </si>
  <si>
    <t>URA</t>
  </si>
  <si>
    <t>Tehnični nadzor operaterjev - predvideno</t>
  </si>
  <si>
    <t xml:space="preserve">Izdelava PID-a </t>
  </si>
  <si>
    <t>KPL</t>
  </si>
  <si>
    <t>Izdelava geodetskega posnetka - v okviru celega gradbišča</t>
  </si>
  <si>
    <t>Dobava in montaža telekomunikacijske omare  GKV 800x800x..... ter izdelava ozemljitve na hišno ozemljilo - NI VKLJUČENO, predmet načrta hišnih instalacij!</t>
  </si>
  <si>
    <t xml:space="preserve">M1 </t>
  </si>
  <si>
    <t>Dobava in montaža pokrite kovinske kabelske police dim.200x100  po stenah ali stropu v kletni etaži, vključno z vsemi pritrdili, krivinskimi spojnimi elementi, galvansko povezavo  ter ozemljitvijo na hišno ozemljilo</t>
  </si>
  <si>
    <t>Samo dobava LŽ lahkega enojnega pokrova dim. 600x600, tip C250</t>
  </si>
  <si>
    <t>Dobava PE/HD cevi 0 50/42 mm</t>
  </si>
  <si>
    <t>Dobava PVC cevi 0 110/103,6 mm</t>
  </si>
  <si>
    <t>Dodatek za zdelavo kabelskega jaška iz B.C.80cm na trasi obstoječe kabelske kanalizacije</t>
  </si>
  <si>
    <t>Dobava cevi in izdelava kabelskega jaška iz B.C.80cm izkop v zemljišču III. do V. ktg., betoniranje dna jaška z betonom, montaža lahkega LŽ pokrova in obbetoniranje , izdelava vseh potrebnih uvodov,  nakladanje in odvoz odvečnega materiala ter stroški začasne in končne deponije, finalna obdelava jaška, čiščenje okolice - brez dobave LŽ pokrova.</t>
  </si>
  <si>
    <t xml:space="preserve">M3 </t>
  </si>
  <si>
    <t>Dodatek za izdelavo križanja tk trase z ostalimi komunalnimi vodi v skladu s navodili upravljalca vodov, izkop v zemljišču z ovirami -  obračun na podlagi vpisa v gradbeni dnevnik s stani upravljalca</t>
  </si>
  <si>
    <t>Izdelava prehoda 2xPE50 cevi skozi obodno steno debeline 30 cm v kletni etaži, prehod izvesti hidrotesno skozi hidroizolacijo</t>
  </si>
  <si>
    <t xml:space="preserve">M2 </t>
  </si>
  <si>
    <t>Ponovno asfaltiranje poškodovanih cestnih prekopov  debeline do 10 cm</t>
  </si>
  <si>
    <t>Odstranjevanje asfalta debeline do 15 cm z odrezom, nakladanje in odvoz ruševin</t>
  </si>
  <si>
    <t xml:space="preserve">M  </t>
  </si>
  <si>
    <t>Izdelava 1-cevne kabelske kanalizacije iz PEHD cevi malega premera 50mm, na globini 0.8m (vrh zgornjega roba cevi) izkop v zemljišču III. do V. ktg., dobava peska (granul. 4-8 mm) in zaščita cevi s peskom v sloju 10 cm nad cevmi, zasip kanala z utrditvijo v slojih po 20-25 cm, dobava in položitev opozorilnega  traku, nakladanje in odvoz odvečnega materiala ter stroški začasne in končne deponije, čiščenje trase, brez dobave cevi</t>
  </si>
  <si>
    <t>Izdelava 1x2 cevne kabelske kanalizacije iz PEHD cevi malega premera 50mm, na globini 0.8m (vrh zgornjega roba cevi) izkop v zemljišču III. do V. ktg., dobava peska (granul. 4-8 mm) in zaščita cevi s peskom v sloju 10 cm nad cevmi, zasip kanala z utrditvijo v slojih po 20-25 cm, dobava in položitev opozorilnega  traku, nakladanje in odvoz odvečnega materiala ter stroški začasne in končne deponije, čiščenje trase, brez dobave cevi</t>
  </si>
  <si>
    <t>Izdelava 1- cevne kabelske kanalizacije iz PVC110 cevi, na globini 0.8m (vrh zgornjega roba cevi) izkop v zemljišču III. do V. ktg., dobava peska (granul. 4-8 mm) in zaščita cevi s peskom v sloju 10 cm nad cevmi, zasip kanala z utrditvijo v slojih po 20-25 cm, dobava in položitev opozorilnega  traku, nakladanje in odvoz odvečnega materiala ter stroški začasne in končne deponije, čiščenje trase, brez dobave cevi</t>
  </si>
  <si>
    <t>Zajeta je izdelava kabelske kanalizacije in fizične infrastrukture za priključevanje na javna omrežja 2 operaterjev. Dostopovna kabelska omrežja-kabelski del z opremo - zgradi vsak operater za sebe glede na svojo tehnologijo omrežja in v tem popisu niso zajeta</t>
  </si>
  <si>
    <t>OPOMBA</t>
  </si>
  <si>
    <t>Znesek</t>
  </si>
  <si>
    <t>Cena</t>
  </si>
  <si>
    <t>Količina</t>
  </si>
  <si>
    <t>EM</t>
  </si>
  <si>
    <t>Postavka</t>
  </si>
  <si>
    <t>ZŠ</t>
  </si>
  <si>
    <t>Skupaj JAVNA RAZSVETLJAVA:</t>
  </si>
  <si>
    <t>Zagon in preizkus</t>
  </si>
  <si>
    <t>4.</t>
  </si>
  <si>
    <t xml:space="preserve">kpl </t>
  </si>
  <si>
    <t>Izdelava geodetskega posnetka (1eur/m1)</t>
  </si>
  <si>
    <t>3.</t>
  </si>
  <si>
    <t>Izdelava meritev in merilnega protokola</t>
  </si>
  <si>
    <t>2.</t>
  </si>
  <si>
    <t>Izvajanje nadzora s strani distributerja električne energije - lastnika obstoječe PMO</t>
  </si>
  <si>
    <t>1.</t>
  </si>
  <si>
    <t>DOKUMENTACIJA</t>
  </si>
  <si>
    <t xml:space="preserve">Nepredvidena dela </t>
  </si>
  <si>
    <t>8.</t>
  </si>
  <si>
    <t>Izvedba ozemljitev in povezava na kandelaber</t>
  </si>
  <si>
    <t>7.</t>
  </si>
  <si>
    <t>Dobava in montaža kabla NYM-J 3x2,5mm² od razdelilca v kandelabru do svetilke</t>
  </si>
  <si>
    <t>6.</t>
  </si>
  <si>
    <t xml:space="preserve">Postavitev PK v predpripravljeni temelj s pomočjo avtodvigala </t>
  </si>
  <si>
    <t>5.</t>
  </si>
  <si>
    <t>Dobava in montaža priključne sponke za v kandelaber</t>
  </si>
  <si>
    <t xml:space="preserve">Dobava vroče cinkanega segmentnega kandelabra višine 9 m nad tlemi, za vsadno montažo, vrh stebra prilagojem za direktno montažo svetilke pod kotom 0°, kandelaber naj zdrži tlak vetra 110daN/m2 in hitrost vetra 151 km/h (za cono vetra C) </t>
  </si>
  <si>
    <t>Dobava in montaža svetilk LED tip Lumenia ELUM 12_030_010</t>
  </si>
  <si>
    <t>m1</t>
  </si>
  <si>
    <t>Dobava in uvlek kabla NA2XY-J 4x10  cumm2 v vnaprej zgrajeno EKK med posameznimi kandelabri</t>
  </si>
  <si>
    <t>ELEKTRO DELA</t>
  </si>
  <si>
    <t>Zasip betonskega temelja za kandelaber, odvoz odvečnega materiala na deponijo do 10 km, čiščenje terena in vrnitem okolja v prvotno stanje</t>
  </si>
  <si>
    <t>Izdelava betonskega temelja (0,6x0,6x0,8) m, s dobavo in vgradnjo betona in sidra potopljenega v betonski podstavek</t>
  </si>
  <si>
    <t>Strojni izkop jame za izdelavo betonskega temelja za kandelaber na sidro dimenzije (0,8x0,8x1,0)m v zemljini IV. ktg</t>
  </si>
  <si>
    <t>Dobava  opozorilnega traku za napisom "POZOR EE KABEL" - rdeč</t>
  </si>
  <si>
    <t>Dobava  ozemljitvenega valjanca  FeZn 25x4 mm po NN kanalu</t>
  </si>
  <si>
    <t>Dobava in polaganje PVC rebraste cevi premera 75 mm  z izkopom in zasipom</t>
  </si>
  <si>
    <t>Strojni izkopa kanala IV. ktg, dim. 0,4x0,8 m z odmetom materiala na rob kanala</t>
  </si>
  <si>
    <t>Izvedba pripravljalnih del (označbe križanj in vzporednega vodenja ter zakoličba trase in stojišč kandelabrov (ocena)</t>
  </si>
  <si>
    <t>GRADBENA DELA</t>
  </si>
  <si>
    <t>Znesek brez DDV</t>
  </si>
  <si>
    <t>Opis</t>
  </si>
  <si>
    <t xml:space="preserve">Zap. št. </t>
  </si>
  <si>
    <t xml:space="preserve">                                  popis del s količinami - ELEKTROINSTALACIJSKA DELA</t>
  </si>
  <si>
    <t>1. Svetilke skupaj</t>
  </si>
  <si>
    <t>2. Instalacijski material skupaj</t>
  </si>
  <si>
    <t>3. Strelovodna instalacija skupaj</t>
  </si>
  <si>
    <t>4. Elektro omare skupaj</t>
  </si>
  <si>
    <t>5. UPS naprava skupaj</t>
  </si>
  <si>
    <t>6. Kontrola pristopa skupja</t>
  </si>
  <si>
    <t>7. Požarno javljanje skupaj</t>
  </si>
  <si>
    <t>8. IKS skupaj</t>
  </si>
  <si>
    <t>9. Video nadzor skupaj</t>
  </si>
  <si>
    <t>10. Protivlomno varovanje skupaj</t>
  </si>
  <si>
    <t>11. DG komplet skupaj</t>
  </si>
  <si>
    <t>12. CNS sistem skupaj</t>
  </si>
  <si>
    <t>13. Sistem grelnih kablov skupaj</t>
  </si>
  <si>
    <t>14. Javljanje CO skupaj</t>
  </si>
  <si>
    <t>15. Sončna elektrarna skupaj</t>
  </si>
  <si>
    <t>16. Klic v sili skupaj</t>
  </si>
  <si>
    <t>17. Toplotna postaja skupaj</t>
  </si>
  <si>
    <t>NEPREDVIDENA DELA: 5 %</t>
  </si>
  <si>
    <t xml:space="preserve">Projektantski nadzor
Opomba: predmet pogodbe za projektiranje
</t>
  </si>
  <si>
    <t xml:space="preserve">Vris  v kataster komunalnih naprav                
</t>
  </si>
  <si>
    <t>Izdelava izvršilne dokumentacije PID
Opomba: predmet pogodbe za projektiranje</t>
  </si>
  <si>
    <t xml:space="preserve">OPOMBA:
Dobava in montaža materiala, preizkušanje in spuščanje v pogon komplet z vsem potrebnim materialom. Za vse postavke velja, da je v ceni upoštevana dobava, usklajevanje z naročnikom in ostalimi izvajalci, montaža in montažni material, izdelava končnih meritev, poročil in atestov. 
</t>
  </si>
  <si>
    <t>OPOMBA:
1. V cenah predračuna je zajet ves potreben material in vse potrebno delo za izdelavo postavke, prav tako tudi vsa potrebna gradbena pomoč in pripravljalna dela.
Za vse postavke velja, da je v ceni upoštevana dobava, usklajevanje z naročnikom in ostalimi izvajalci, montaža in montažni material, izdelava končnih meritev, poročil in atestov.</t>
  </si>
  <si>
    <t>OPOMBA:
1. V cenah predračuna je zajet ves potreben material in vse potrebno delo za izdelavo postavke, prav tako tudi vsa potrebna gradbena pomoč in pripravljalna dela.
2. Vse navedene blagovne znamke materiala in opreme služijo samo za definiranje kvalitete materiala in opreme. Izvajalec del lahko ponudi enakovreden material in enakovredno opremo tudi drugih proizvajalcev, vendar mora druge proizvajalce navesti v ponudbi.
3. V projektu je predviden material, ki ima ustrezne certifikate. V kolikor želi izvajalec del vgraditi material, ki nima ustreznih certifikatov, mora certifikate pridobiti sam.
Za vse postavke velja, da je v ceni upoštevana dobava, usklajevanje z naročnikom in ostalimi izvajalci, montaža in montažni material, izdelava končnih meritev, poročil in atestov.</t>
  </si>
  <si>
    <t xml:space="preserve">OPOMBA:
Dobava in montaža materiala, preizkušanje in spuščanje v pogon komplet z vsem potrebnim materialom. Za vse postavke velja, da je v ceni upoštevana dobava, usklajevanje z naročnikom in ostalimi izvajalci, montaža in montažni material, izdelava končnih meritev, poročil in atestov.
Izkop in kanalizacija je za  TK kabelske vode. 
</t>
  </si>
  <si>
    <t>Cena skupaj brez DDV</t>
  </si>
  <si>
    <t>Popus v %</t>
  </si>
  <si>
    <t>Cena skupaj brez DDV z vključenim popustom</t>
  </si>
  <si>
    <t>DDV (22%)</t>
  </si>
  <si>
    <t>Cena skupaj z DDV</t>
  </si>
  <si>
    <r>
      <rPr>
        <b/>
        <sz val="10"/>
        <rFont val="Tahoma"/>
        <family val="2"/>
        <charset val="238"/>
      </rPr>
      <t>S1a</t>
    </r>
    <r>
      <rPr>
        <sz val="10"/>
        <rFont val="Tahoma"/>
        <family val="2"/>
        <charset val="238"/>
      </rPr>
      <t xml:space="preserve">: Viseče svetilo, izdelano iz ekstrudiranega aluminija, prašno barvano v belo barvo; dimenzij 38mm x 74mm x 1408mm. Svetilka ima direktno in indirektno sevanje svetlobe, mikroprizmatični difuzor za doseganje stopnje bleščanja direktnega sevanja svetlobe UGR&lt;19. Svetilka ima vgrajen LED vir svetlobe jakosti 36W, izhodni svetlobni tok 3434lm, temperaturo svetlobe 3000K, kakobost svetlobe CRI&gt;90, MacAdams korak 3, integriran DALI napajalnik. Svetilka ima zaščito pred udorom trdnih delcev in tekočine IP40, Očesni rizik RG0/RG1, ustreza standardom CE, EEA, ETL, EN 60 598-1 in UNI EN 12464-1. Življenska doba: L80/B10 &gt;50.000h. Svetilu je priložen priključni ter obešalni pribor. Svetilka ima kompletno 5-letno tovarniško garancijo. enakovredno ali boljše kot:
Tip Svetila: BRIGHT DI DPL
Proizvajalec: ESSE-CI                                         </t>
    </r>
    <r>
      <rPr>
        <b/>
        <sz val="10"/>
        <rFont val="Tahoma"/>
        <family val="2"/>
        <charset val="238"/>
      </rPr>
      <t>SV1</t>
    </r>
  </si>
  <si>
    <r>
      <rPr>
        <b/>
        <sz val="10"/>
        <rFont val="Arial"/>
        <family val="2"/>
        <charset val="238"/>
      </rPr>
      <t>S1b</t>
    </r>
    <r>
      <rPr>
        <sz val="10"/>
        <rFont val="Arial"/>
        <family val="2"/>
        <charset val="238"/>
      </rPr>
      <t xml:space="preserve">: Viseče svetilo, izdelano iz ekstrudiranega aluminija, prašno barvano v belo barvo; dimenzij 38mm x 74mm x 1968mm. Svetilka ima direktno in indirektno sevanje svetlobe, mikroprizmatični difuzor za doseganje stopnje bleščanja direktnega sevanja svetlobe UGR&lt;19. Svetilka ima vgrajen LED vir svetlobe jakosti 54W, izhodni svetlobni tok 5114lm, temperaturo svetlobe 3000K, kakobost svetlobe CRI&gt;90, MacAdams korak 3, integriran DALI napajalnik. Svetilka ima zaščito pred udorom trdnih delcev in tekočine IP40, Očesni rizik RG0/RG1, ustreza standardom CE, EEA, ETL, EN 60 598-1 in UNI EN 12464-1. Življenska doba: L80/B10 &gt;50.000h. Svetilu je priložen priključni ter obešalni pribor.Svetilka ima kompletno 5-letno tovarniško garancijo.enakovredno ali boljše kot:
Tip Svetila: BRIGHT DI DPL
Proizvajalec: ESSE-CI                                        </t>
    </r>
    <r>
      <rPr>
        <b/>
        <sz val="10"/>
        <rFont val="Arial"/>
        <family val="2"/>
        <charset val="238"/>
      </rPr>
      <t>SV2</t>
    </r>
  </si>
  <si>
    <r>
      <rPr>
        <b/>
        <sz val="10"/>
        <rFont val="Arial"/>
        <family val="2"/>
        <charset val="238"/>
      </rPr>
      <t>S1c</t>
    </r>
    <r>
      <rPr>
        <sz val="10"/>
        <rFont val="Arial"/>
        <family val="2"/>
        <charset val="238"/>
      </rPr>
      <t xml:space="preserve">: Viseče svetilo, izdelano iz ekstrudiranega aluminija, prašno barvano v belo barvo; dimenzij 38mm x 74mm x 3088mm. Svetilka ima direktno in indirektno sevanje svetlobe, mikroprizmatični difuzor za doseganje stopnje bleščanja direktnega sevanja svetlobe UGR&lt;19. Svetilka ima vgrajen LED vir svetlobe jakosti 90W, izhodni svetlobni tok 8488lm, temperaturo svetlobe 3000K, kakobost svetlobe CRI&gt;90, MacAdams korak 3, integriran DALI napajalnik. Svetilka ima zaščito pred udorom trdnih delcev in tekočine IP40, Očesni rizik RG0/RG1, ustreza standardom CE, EEA, ETL, EN 60 598-1 in UNI EN 12464-1. Življenska doba: L80/B10 &gt;50.000h. Svetilu je priložen priključni ter obešalni pribor.Svetilka ima kompletno 5-letno tovarniško garancijo.enakovredno ali boljše kot:
Tip Svetila: BRIGHT DI DPL
Proizvajalec: ESSE-CI                                    </t>
    </r>
    <r>
      <rPr>
        <b/>
        <sz val="10"/>
        <rFont val="Arial"/>
        <family val="2"/>
        <charset val="238"/>
      </rPr>
      <t>SV3</t>
    </r>
  </si>
  <si>
    <r>
      <rPr>
        <b/>
        <sz val="10"/>
        <rFont val="Arial"/>
        <family val="2"/>
        <charset val="238"/>
      </rPr>
      <t>S1d</t>
    </r>
    <r>
      <rPr>
        <sz val="10"/>
        <rFont val="Arial"/>
        <family val="2"/>
        <charset val="238"/>
      </rPr>
      <t xml:space="preserve">: Viseče svetilo, izdelano iz ekstrudiranega aluminija, prašno barvano v belo barvo; dimenzij 38mm x 74mm x 1968mm. Svetilka ima direktno in indirektno sevanje svetlobe, mikroprizmatični difuzor za doseganje stopnje bleščanja direktnega sevanja svetlobe UGR&lt;19. Svetilka ima vgrajen LED vir svetlobe jakosti 48W, izhodni svetlobni tok 4534lm, temperaturo svetlobe 3000K, kakobost svetlobe CRI&gt;90, MacAdams korak 3, integriran DALI napajalnik. Svetilka ima zaščito pred udorom trdnih delcev in tekočine IP40, Očesni rizik RG0/RG1, ustreza standardom CE, EEA, ETL, EN 60 598-1 in UNI EN 12464-1. Življenska doba: L80/B10 &gt;50.000h. Svetilu je priložen priključni ter obešalni pribor.Svetilka ima kompletno 5-letno tovarniško garancijo.enakovredno ali boljše kot:
Tip Svetila: BRIGHT DI DPL
Proizvajalec: ESSE-CI                                    </t>
    </r>
    <r>
      <rPr>
        <b/>
        <sz val="10"/>
        <rFont val="Arial"/>
        <family val="2"/>
        <charset val="238"/>
      </rPr>
      <t>SV4</t>
    </r>
  </si>
  <si>
    <r>
      <rPr>
        <b/>
        <sz val="10"/>
        <rFont val="Tahoma"/>
        <family val="2"/>
        <charset val="238"/>
      </rPr>
      <t>S20</t>
    </r>
    <r>
      <rPr>
        <sz val="10"/>
        <rFont val="Tahoma"/>
        <family val="2"/>
        <charset val="238"/>
      </rPr>
      <t xml:space="preserve">: Tehnično svetilo iz poliakrbonata bele barve, dimenzij fi30cm, h78mm, primerno za stropno in stensko montažo. Svetilka je opremljena z LED virom svetlobe MacAdams 3 koraka, izhodni svetlobni tok 2000lm, temperaturo svetlobe 4000K, IP54, IK08. Integriran je ON/OFF napajalnik. Življenska doba: L80/B10 &gt; 50.000 ur.
enakovredno ali boljše kot: UNI Round
Proizvajalec: Arcadia                               </t>
    </r>
    <r>
      <rPr>
        <b/>
        <sz val="10"/>
        <rFont val="Tahoma"/>
        <family val="2"/>
        <charset val="238"/>
      </rPr>
      <t xml:space="preserve"> SV34</t>
    </r>
  </si>
  <si>
    <r>
      <rPr>
        <b/>
        <sz val="10"/>
        <rFont val="Tahoma"/>
        <family val="2"/>
        <charset val="238"/>
      </rPr>
      <t xml:space="preserve">L3 </t>
    </r>
    <r>
      <rPr>
        <sz val="10"/>
        <rFont val="Tahoma"/>
        <family val="2"/>
        <charset val="238"/>
      </rPr>
      <t xml:space="preserve">- linijski raven profil za vgradno montažo s pokrovom z opalnim pokrovom, zunanjih dimenzij: 17.5x7 skupna dolžina po detajlu opreme, material: ohišje iz vlečenega eloksiranega aluminija, zaščiten z  polikarbonatnim pokrovom in končnimi ABS-plastičnimi kosi, v profilu je vgrajen LED trak z gostoto 128 LED/m, skupne moči 20.7 W, svetlobni tok 2646 lm, napajalna napetost 24V DC, temperatura svetlobe 3000 K, CRI&gt;90, zaščita IP20 pred vdorom delcev prahu in tekočine, skupaj s  ustrezenim dislociranim DALI  napajalnikom., svetilka ustreza standardom CEI EN 60598-1, UNI EN 12464-1, garancijska doba 5 let, energijski razred: A+
Enakovredno ali boljše kot npr.:
PROIZVAJALEC: FM Arcadia
TIP: LED SVETLOBNA LINIJA                           </t>
    </r>
    <r>
      <rPr>
        <b/>
        <sz val="10"/>
        <rFont val="Tahoma"/>
        <family val="2"/>
        <charset val="238"/>
      </rPr>
      <t xml:space="preserve"> SV36</t>
    </r>
  </si>
  <si>
    <r>
      <rPr>
        <b/>
        <sz val="10"/>
        <rFont val="Tahoma"/>
        <family val="2"/>
        <charset val="238"/>
      </rPr>
      <t>L3a</t>
    </r>
    <r>
      <rPr>
        <sz val="10"/>
        <rFont val="Tahoma"/>
        <family val="2"/>
        <charset val="238"/>
      </rPr>
      <t xml:space="preserve"> - linijski raven profil za vgradno montažo s pokrovom z opalnim pokrovom, zunanjih dimenzij: 17.5x7 skupna dolžina po detajlu opreme, material: ohišje iz vlečenega eloksiranega aluminija, zaščiten z  polikarbonatnim pokrovom in končnimi ABS-plastičnimi kosi, v profilu je vgrajen LED trak z gostoto 128 LED/m, skupne moči40,9W, svetlobni tok 5233 lm, napajalna napetost 24V DC, temperatura svetlobe 3000 K, CRI&gt;90, zaščita IP20 pred vdorom delcev prahu in tekočine, skupaj s  ustrezenim dislociranim DALI  napajalnikom, svetilka ustreza standardom CEI EN 60598-1, UNI EN 12464-1, garancijska doba 5 let, energijski razred: A+.
Enakovredno ali boljše kot npr.:
PROIZVAJALEC: FM Arcadia
TIP: LED SVETLOBNA LINIJA                        </t>
    </r>
    <r>
      <rPr>
        <b/>
        <sz val="10"/>
        <rFont val="Tahoma"/>
        <family val="2"/>
        <charset val="238"/>
      </rPr>
      <t xml:space="preserve"> SV37</t>
    </r>
  </si>
  <si>
    <r>
      <rPr>
        <b/>
        <sz val="10"/>
        <rFont val="Tahoma"/>
        <family val="2"/>
        <charset val="238"/>
      </rPr>
      <t xml:space="preserve">L4 </t>
    </r>
    <r>
      <rPr>
        <sz val="10"/>
        <rFont val="Tahoma"/>
        <family val="2"/>
        <charset val="238"/>
      </rPr>
      <t xml:space="preserve">- linijski raven profil za vgradnmo montažo s pokrovom z opalnim pokrovom, zunanjih dimenzij: 35x35 skupna dolžina po detajlu opreme, material: ohišje iz vlečenega eloksiranega aluminija, zaščiten z  polikarbonatnim pokrovom in končnimi ABS-plastičnimi kosi, v profilu je vgrajen LED trak z gostoto 128 LED/m, skupne moči 27W, svetlobni tok 2058 lm, napajalna napetost 24V DC, temperatura svetlobe 3000 K, CRI&gt;90, zaščita IP20 pred vdorom delcev prahu in tekočine,  skupaj s  ustrezenim dislociranim DALI  napajalnikom, svetilka ustreza standardom CEI EN 60598-1, UNI EN 12464-1, garancijska doba 5 let, energijski razred: A+.
 kot npr. LED trak + profil (FM Arcadia) - Svetilka ima priložen napajalnik ter priložen ves potreben material za priklop ter montažo                                                </t>
    </r>
    <r>
      <rPr>
        <b/>
        <sz val="10"/>
        <rFont val="Tahoma"/>
        <family val="2"/>
        <charset val="238"/>
      </rPr>
      <t xml:space="preserve"> SV38</t>
    </r>
  </si>
  <si>
    <t xml:space="preserve"> V enotinih cenah morajo biti vkalkulirani: dobava in montaža, pripravljalna in zaključna dela, označevanje, zarisovanja, dolbenje v beton, izvrtine do D100 mm, priklopi po enopolnih in vezalnih shemah, transporti, preizkusi, meritve, manipulativni stroški, drobni material, testiranje, spuščanje v pogon, šolanje, obratovalna navodila, pridobivanje potrdil o brezhibnosti.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</si>
</sst>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Red]\-#,##0.00\ &quot;€&quot;"/>
    <numFmt numFmtId="164" formatCode="#,##0.00&quot; €&quot;"/>
    <numFmt numFmtId="165" formatCode="#,##0.00\ &quot;€&quot;"/>
    <numFmt numFmtId="166" formatCode="#,##0.00_ ;[Red]\-#,##0.00\ "/>
    <numFmt numFmtId="167" formatCode="_-* #,##0.00\ _€_-;\-* #,##0.00\ _€_-;_-* \-??\ _€_-;_-@_-"/>
  </numFmts>
  <fonts count="58">
    <font>
      <sz val="11"/>
      <color theme="1"/>
      <name val="Calibri"/>
      <family val="2"/>
      <scheme val="minor"/>
    </font>
    <font>
      <sz val="10"/>
      <name val="Arial"/>
      <family val="2"/>
      <charset val="238"/>
    </font>
    <font>
      <sz val="9"/>
      <name val="Roboto Condensed"/>
    </font>
    <font>
      <sz val="11"/>
      <name val="Roboto Condensed"/>
    </font>
    <font>
      <sz val="10"/>
      <name val="Roboto Condensed"/>
    </font>
    <font>
      <b/>
      <sz val="18"/>
      <color indexed="56"/>
      <name val="Cambria"/>
      <family val="2"/>
      <charset val="238"/>
    </font>
    <font>
      <b/>
      <sz val="18"/>
      <name val="Roboto Condensed"/>
    </font>
    <font>
      <b/>
      <sz val="20"/>
      <name val="Roboto Condensed"/>
    </font>
    <font>
      <b/>
      <sz val="18"/>
      <color theme="3"/>
      <name val="Calibri Light"/>
      <family val="2"/>
      <charset val="238"/>
      <scheme val="major"/>
    </font>
    <font>
      <sz val="11"/>
      <color indexed="9"/>
      <name val="Calibri"/>
      <family val="2"/>
      <charset val="238"/>
    </font>
    <font>
      <b/>
      <sz val="18"/>
      <color indexed="9"/>
      <name val="Roboto Condensed"/>
    </font>
    <font>
      <b/>
      <sz val="16"/>
      <name val="Roboto Condensed"/>
    </font>
    <font>
      <b/>
      <sz val="11"/>
      <name val="Roboto Condensed"/>
    </font>
    <font>
      <b/>
      <sz val="14"/>
      <name val="Roboto Condensed"/>
    </font>
    <font>
      <b/>
      <sz val="12"/>
      <name val="Roboto Condensed"/>
    </font>
    <font>
      <i/>
      <sz val="11"/>
      <color theme="0" tint="-0.499984740745262"/>
      <name val="Roboto Condensed"/>
    </font>
    <font>
      <i/>
      <sz val="12"/>
      <color theme="0" tint="-0.499984740745262"/>
      <name val="Roboto Condensed"/>
    </font>
    <font>
      <sz val="12"/>
      <name val="Roboto Condensed"/>
    </font>
    <font>
      <b/>
      <sz val="9"/>
      <name val="Roboto Condensed"/>
    </font>
    <font>
      <sz val="10"/>
      <name val="Arial"/>
      <family val="2"/>
    </font>
    <font>
      <b/>
      <sz val="10"/>
      <name val="Arial"/>
      <family val="2"/>
      <charset val="238"/>
    </font>
    <font>
      <sz val="10"/>
      <color indexed="8"/>
      <name val="Arial"/>
      <family val="2"/>
      <charset val="238"/>
    </font>
    <font>
      <sz val="10"/>
      <color theme="1"/>
      <name val="Arial"/>
      <family val="2"/>
      <charset val="238"/>
    </font>
    <font>
      <sz val="10"/>
      <name val="Symbol"/>
      <family val="1"/>
      <charset val="2"/>
    </font>
    <font>
      <sz val="10"/>
      <name val="SL Swiss"/>
      <charset val="238"/>
    </font>
    <font>
      <sz val="10"/>
      <name val="Calibri"/>
      <family val="2"/>
      <charset val="238"/>
    </font>
    <font>
      <sz val="10"/>
      <name val="GreekC"/>
      <charset val="238"/>
    </font>
    <font>
      <b/>
      <sz val="10"/>
      <name val="SL Swiss"/>
      <charset val="238"/>
    </font>
    <font>
      <sz val="11"/>
      <name val="Arial"/>
      <family val="2"/>
      <charset val="238"/>
    </font>
    <font>
      <sz val="11"/>
      <name val="Arial"/>
      <family val="2"/>
    </font>
    <font>
      <b/>
      <sz val="11"/>
      <name val="Arial"/>
      <family val="2"/>
      <charset val="238"/>
    </font>
    <font>
      <sz val="13"/>
      <name val="Arial"/>
      <family val="2"/>
      <charset val="238"/>
    </font>
    <font>
      <sz val="11"/>
      <color indexed="8"/>
      <name val="Calibri"/>
      <family val="2"/>
      <charset val="238"/>
    </font>
    <font>
      <sz val="10"/>
      <name val="Tahoma"/>
      <family val="2"/>
      <charset val="238"/>
    </font>
    <font>
      <b/>
      <sz val="10"/>
      <name val="Tahoma"/>
      <family val="2"/>
      <charset val="238"/>
    </font>
    <font>
      <sz val="10"/>
      <name val="Arial CE"/>
      <family val="2"/>
      <charset val="238"/>
    </font>
    <font>
      <sz val="10"/>
      <name val="Tahoma"/>
      <family val="2"/>
      <charset val="1"/>
    </font>
    <font>
      <sz val="8"/>
      <color indexed="8"/>
      <name val="Tahoma"/>
      <family val="2"/>
      <charset val="238"/>
    </font>
    <font>
      <b/>
      <sz val="10"/>
      <color indexed="8"/>
      <name val="Tahoma"/>
      <family val="2"/>
      <charset val="238"/>
    </font>
    <font>
      <b/>
      <sz val="18"/>
      <name val="Arial"/>
      <family val="2"/>
      <charset val="238"/>
    </font>
    <font>
      <b/>
      <i/>
      <sz val="9"/>
      <color indexed="8"/>
      <name val="Tahoma"/>
      <family val="2"/>
      <charset val="238"/>
    </font>
    <font>
      <b/>
      <sz val="8"/>
      <color indexed="8"/>
      <name val="Tahoma"/>
      <family val="2"/>
      <charset val="238"/>
    </font>
    <font>
      <b/>
      <sz val="8"/>
      <name val="Tahoma"/>
      <family val="2"/>
      <charset val="238"/>
    </font>
    <font>
      <b/>
      <i/>
      <sz val="8"/>
      <color indexed="8"/>
      <name val="Tahoma"/>
      <family val="2"/>
      <charset val="238"/>
    </font>
    <font>
      <b/>
      <i/>
      <sz val="10"/>
      <color indexed="8"/>
      <name val="Tahoma"/>
      <family val="2"/>
      <charset val="238"/>
    </font>
    <font>
      <sz val="8"/>
      <name val="Tahoma"/>
      <family val="2"/>
      <charset val="238"/>
    </font>
    <font>
      <b/>
      <i/>
      <u/>
      <sz val="10"/>
      <color indexed="8"/>
      <name val="Tahoma"/>
      <family val="2"/>
      <charset val="238"/>
    </font>
    <font>
      <sz val="9"/>
      <name val="Arial"/>
      <family val="2"/>
      <charset val="238"/>
    </font>
    <font>
      <b/>
      <sz val="9"/>
      <name val="Arial"/>
      <family val="2"/>
      <charset val="238"/>
    </font>
    <font>
      <b/>
      <sz val="14"/>
      <name val="Arial"/>
      <family val="2"/>
      <charset val="238"/>
    </font>
    <font>
      <b/>
      <sz val="8"/>
      <name val="Arial"/>
      <family val="2"/>
      <charset val="238"/>
    </font>
    <font>
      <b/>
      <i/>
      <sz val="10"/>
      <name val="Arial"/>
      <family val="2"/>
      <charset val="238"/>
    </font>
    <font>
      <sz val="11"/>
      <color rgb="FF000000"/>
      <name val="Calibri"/>
      <family val="2"/>
      <charset val="238"/>
    </font>
    <font>
      <sz val="10"/>
      <name val="Verdana"/>
      <family val="2"/>
      <charset val="1"/>
    </font>
    <font>
      <sz val="11"/>
      <color theme="1"/>
      <name val="Calibri"/>
      <family val="2"/>
      <scheme val="minor"/>
    </font>
    <font>
      <b/>
      <sz val="13"/>
      <name val="Arial"/>
      <family val="2"/>
      <charset val="238"/>
    </font>
    <font>
      <b/>
      <sz val="11"/>
      <name val="SL Swiss"/>
      <charset val="238"/>
    </font>
    <font>
      <sz val="11"/>
      <name val="SL Swiss"/>
      <charset val="238"/>
    </font>
  </fonts>
  <fills count="18">
    <fill>
      <patternFill patternType="none"/>
    </fill>
    <fill>
      <patternFill patternType="gray125"/>
    </fill>
    <fill>
      <patternFill patternType="solid">
        <fgColor theme="9" tint="0.79998168889431442"/>
        <bgColor indexed="64"/>
      </patternFill>
    </fill>
    <fill>
      <patternFill patternType="solid">
        <fgColor indexed="49"/>
        <bgColor indexed="40"/>
      </patternFill>
    </fill>
    <fill>
      <patternFill patternType="solid">
        <fgColor rgb="FFFFCCCC"/>
        <bgColor indexed="40"/>
      </patternFill>
    </fill>
    <fill>
      <patternFill patternType="solid">
        <fgColor theme="7" tint="0.59999389629810485"/>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rgb="FFFFFF00"/>
        <bgColor indexed="64"/>
      </patternFill>
    </fill>
    <fill>
      <patternFill patternType="solid">
        <fgColor theme="6" tint="0.79998168889431442"/>
        <bgColor indexed="64"/>
      </patternFill>
    </fill>
    <fill>
      <patternFill patternType="solid">
        <fgColor indexed="13"/>
        <bgColor indexed="64"/>
      </patternFill>
    </fill>
    <fill>
      <patternFill patternType="solid">
        <fgColor indexed="9"/>
        <bgColor indexed="26"/>
      </patternFill>
    </fill>
    <fill>
      <patternFill patternType="solid">
        <fgColor indexed="22"/>
        <bgColor indexed="31"/>
      </patternFill>
    </fill>
    <fill>
      <patternFill patternType="solid">
        <fgColor indexed="9"/>
        <bgColor indexed="27"/>
      </patternFill>
    </fill>
    <fill>
      <patternFill patternType="solid">
        <fgColor theme="0"/>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theme="6" tint="0.59999389629810485"/>
        <bgColor indexed="64"/>
      </patternFill>
    </fill>
  </fills>
  <borders count="36">
    <border>
      <left/>
      <right/>
      <top/>
      <bottom/>
      <diagonal/>
    </border>
    <border>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double">
        <color indexed="64"/>
      </top>
      <bottom style="double">
        <color indexed="64"/>
      </bottom>
      <diagonal/>
    </border>
    <border>
      <left/>
      <right/>
      <top style="double">
        <color indexed="64"/>
      </top>
      <bottom style="double">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8"/>
      </left>
      <right style="hair">
        <color indexed="8"/>
      </right>
      <top/>
      <bottom style="hair">
        <color indexed="8"/>
      </bottom>
      <diagonal/>
    </border>
    <border>
      <left style="hair">
        <color indexed="8"/>
      </left>
      <right style="hair">
        <color indexed="8"/>
      </right>
      <top/>
      <bottom/>
      <diagonal/>
    </border>
    <border>
      <left/>
      <right style="hair">
        <color indexed="8"/>
      </right>
      <top style="hair">
        <color indexed="8"/>
      </top>
      <bottom style="hair">
        <color indexed="8"/>
      </bottom>
      <diagonal/>
    </border>
    <border>
      <left/>
      <right/>
      <top style="hair">
        <color indexed="8"/>
      </top>
      <bottom style="hair">
        <color indexed="8"/>
      </bottom>
      <diagonal/>
    </border>
    <border>
      <left style="hair">
        <color indexed="8"/>
      </left>
      <right/>
      <top style="hair">
        <color indexed="8"/>
      </top>
      <bottom style="hair">
        <color indexed="8"/>
      </bottom>
      <diagonal/>
    </border>
    <border>
      <left/>
      <right style="hair">
        <color indexed="8"/>
      </right>
      <top/>
      <bottom/>
      <diagonal/>
    </border>
    <border>
      <left style="hair">
        <color indexed="8"/>
      </left>
      <right/>
      <top/>
      <bottom/>
      <diagonal/>
    </border>
    <border>
      <left/>
      <right style="hair">
        <color indexed="8"/>
      </right>
      <top/>
      <bottom style="hair">
        <color indexed="8"/>
      </bottom>
      <diagonal/>
    </border>
    <border>
      <left/>
      <right/>
      <top/>
      <bottom style="hair">
        <color indexed="8"/>
      </bottom>
      <diagonal/>
    </border>
    <border>
      <left style="hair">
        <color indexed="8"/>
      </left>
      <right/>
      <top/>
      <bottom style="hair">
        <color indexed="8"/>
      </bottom>
      <diagonal/>
    </border>
    <border>
      <left/>
      <right style="hair">
        <color indexed="8"/>
      </right>
      <top style="hair">
        <color indexed="8"/>
      </top>
      <bottom/>
      <diagonal/>
    </border>
    <border>
      <left/>
      <right/>
      <top style="hair">
        <color indexed="8"/>
      </top>
      <bottom/>
      <diagonal/>
    </border>
    <border>
      <left style="hair">
        <color indexed="8"/>
      </left>
      <right/>
      <top style="hair">
        <color indexed="8"/>
      </top>
      <bottom/>
      <diagonal/>
    </border>
    <border>
      <left style="hair">
        <color indexed="8"/>
      </left>
      <right style="hair">
        <color indexed="8"/>
      </right>
      <top style="hair">
        <color indexed="8"/>
      </top>
      <bottom style="hair">
        <color indexed="8"/>
      </bottom>
      <diagonal/>
    </border>
    <border>
      <left style="hair">
        <color auto="1"/>
      </left>
      <right style="hair">
        <color auto="1"/>
      </right>
      <top style="hair">
        <color auto="1"/>
      </top>
      <bottom style="hair">
        <color auto="1"/>
      </bottom>
      <diagonal/>
    </border>
    <border>
      <left/>
      <right style="hair">
        <color indexed="8"/>
      </right>
      <top style="hair">
        <color indexed="8"/>
      </top>
      <bottom style="thin">
        <color indexed="64"/>
      </bottom>
      <diagonal/>
    </border>
    <border>
      <left style="hair">
        <color indexed="8"/>
      </left>
      <right style="hair">
        <color indexed="8"/>
      </right>
      <top style="hair">
        <color indexed="8"/>
      </top>
      <bottom/>
      <diagonal/>
    </border>
    <border>
      <left/>
      <right/>
      <top style="medium">
        <color indexed="64"/>
      </top>
      <bottom style="double">
        <color indexed="64"/>
      </bottom>
      <diagonal/>
    </border>
    <border>
      <left style="thin">
        <color indexed="10"/>
      </left>
      <right style="thin">
        <color indexed="64"/>
      </right>
      <top style="thin">
        <color indexed="64"/>
      </top>
      <bottom/>
      <diagonal/>
    </border>
    <border>
      <left style="thin">
        <color indexed="10"/>
      </left>
      <right style="thin">
        <color indexed="64"/>
      </right>
      <top style="thin">
        <color indexed="10"/>
      </top>
      <bottom/>
      <diagonal/>
    </border>
    <border>
      <left style="thin">
        <color indexed="10"/>
      </left>
      <right style="thin">
        <color indexed="64"/>
      </right>
      <top style="thin">
        <color indexed="10"/>
      </top>
      <bottom style="thin">
        <color indexed="64"/>
      </bottom>
      <diagonal/>
    </border>
    <border>
      <left/>
      <right/>
      <top style="thin">
        <color indexed="64"/>
      </top>
      <bottom style="double">
        <color indexed="64"/>
      </bottom>
      <diagonal/>
    </border>
    <border>
      <left/>
      <right/>
      <top/>
      <bottom style="double">
        <color indexed="64"/>
      </bottom>
      <diagonal/>
    </border>
  </borders>
  <cellStyleXfs count="18">
    <xf numFmtId="0" fontId="0" fillId="0" borderId="0"/>
    <xf numFmtId="0" fontId="1" fillId="0" borderId="0"/>
    <xf numFmtId="0" fontId="5" fillId="0" borderId="0" applyNumberFormat="0" applyFill="0" applyBorder="0" applyAlignment="0" applyProtection="0"/>
    <xf numFmtId="0" fontId="8" fillId="0" borderId="0" applyNumberFormat="0" applyFill="0" applyBorder="0" applyAlignment="0" applyProtection="0"/>
    <xf numFmtId="0" fontId="9" fillId="3" borderId="0" applyNumberFormat="0" applyBorder="0" applyAlignment="0" applyProtection="0"/>
    <xf numFmtId="0" fontId="9" fillId="3" borderId="0" applyNumberFormat="0" applyBorder="0" applyAlignment="0" applyProtection="0"/>
    <xf numFmtId="0" fontId="32" fillId="0" borderId="0"/>
    <xf numFmtId="0" fontId="35" fillId="0" borderId="0"/>
    <xf numFmtId="0" fontId="37" fillId="11" borderId="0">
      <alignment horizontal="left" vertical="top"/>
    </xf>
    <xf numFmtId="0" fontId="37" fillId="11" borderId="0">
      <alignment horizontal="left" vertical="top"/>
    </xf>
    <xf numFmtId="0" fontId="1" fillId="0" borderId="0"/>
    <xf numFmtId="0" fontId="21" fillId="0" borderId="0" applyNumberFormat="0" applyFill="0" applyBorder="0" applyProtection="0"/>
    <xf numFmtId="0" fontId="21" fillId="0" borderId="0" applyNumberFormat="0" applyFill="0" applyBorder="0" applyProtection="0"/>
    <xf numFmtId="0" fontId="1" fillId="0" borderId="0"/>
    <xf numFmtId="0" fontId="52" fillId="0" borderId="0"/>
    <xf numFmtId="0" fontId="53" fillId="0" borderId="0"/>
    <xf numFmtId="167" fontId="52" fillId="0" borderId="0" applyBorder="0" applyProtection="0"/>
    <xf numFmtId="9" fontId="54" fillId="0" borderId="0" applyFont="0" applyFill="0" applyBorder="0" applyAlignment="0" applyProtection="0"/>
  </cellStyleXfs>
  <cellXfs count="415">
    <xf numFmtId="0" fontId="0" fillId="0" borderId="0" xfId="0"/>
    <xf numFmtId="4" fontId="2" fillId="0" borderId="0" xfId="1" applyNumberFormat="1" applyFont="1" applyAlignment="1">
      <alignment horizontal="right" vertical="top" wrapText="1"/>
    </xf>
    <xf numFmtId="4" fontId="3" fillId="0" borderId="0" xfId="1" applyNumberFormat="1" applyFont="1" applyAlignment="1">
      <alignment horizontal="justify" vertical="top" wrapText="1"/>
    </xf>
    <xf numFmtId="4" fontId="3" fillId="0" borderId="0" xfId="1" applyNumberFormat="1" applyFont="1" applyAlignment="1">
      <alignment wrapText="1"/>
    </xf>
    <xf numFmtId="4" fontId="3" fillId="0" borderId="0" xfId="1" applyNumberFormat="1" applyFont="1" applyAlignment="1">
      <alignment horizontal="right" wrapText="1"/>
    </xf>
    <xf numFmtId="4" fontId="4" fillId="0" borderId="0" xfId="1" applyNumberFormat="1" applyFont="1"/>
    <xf numFmtId="4" fontId="2" fillId="0" borderId="0" xfId="1" applyNumberFormat="1" applyFont="1" applyAlignment="1">
      <alignment horizontal="right" vertical="top"/>
    </xf>
    <xf numFmtId="4" fontId="6" fillId="0" borderId="0" xfId="2" applyNumberFormat="1" applyFont="1" applyAlignment="1">
      <alignment vertical="top"/>
    </xf>
    <xf numFmtId="4" fontId="3" fillId="0" borderId="0" xfId="1" applyNumberFormat="1" applyFont="1"/>
    <xf numFmtId="4" fontId="3" fillId="0" borderId="0" xfId="1" applyNumberFormat="1" applyFont="1" applyAlignment="1">
      <alignment horizontal="right"/>
    </xf>
    <xf numFmtId="4" fontId="7" fillId="0" borderId="0" xfId="1" applyNumberFormat="1" applyFont="1"/>
    <xf numFmtId="4" fontId="2" fillId="2" borderId="0" xfId="1" applyNumberFormat="1" applyFont="1" applyFill="1" applyAlignment="1">
      <alignment horizontal="right" vertical="top"/>
    </xf>
    <xf numFmtId="4" fontId="6" fillId="2" borderId="0" xfId="3" applyNumberFormat="1" applyFont="1" applyFill="1" applyAlignment="1">
      <alignment horizontal="center" vertical="top"/>
    </xf>
    <xf numFmtId="4" fontId="3" fillId="2" borderId="0" xfId="1" applyNumberFormat="1" applyFont="1" applyFill="1"/>
    <xf numFmtId="4" fontId="3" fillId="2" borderId="0" xfId="1" applyNumberFormat="1" applyFont="1" applyFill="1" applyAlignment="1">
      <alignment horizontal="right"/>
    </xf>
    <xf numFmtId="0" fontId="10" fillId="3" borderId="1" xfId="4" applyFont="1" applyBorder="1"/>
    <xf numFmtId="0" fontId="4" fillId="0" borderId="0" xfId="1" applyFont="1"/>
    <xf numFmtId="0" fontId="3" fillId="0" borderId="0" xfId="1" applyFont="1"/>
    <xf numFmtId="4" fontId="11" fillId="4" borderId="2" xfId="5" applyNumberFormat="1" applyFont="1" applyFill="1" applyBorder="1" applyAlignment="1">
      <alignment horizontal="right" vertical="top" wrapText="1"/>
    </xf>
    <xf numFmtId="4" fontId="11" fillId="4" borderId="3" xfId="5" applyNumberFormat="1" applyFont="1" applyFill="1" applyBorder="1" applyAlignment="1">
      <alignment horizontal="justify" vertical="center" wrapText="1"/>
    </xf>
    <xf numFmtId="4" fontId="12" fillId="4" borderId="2" xfId="5" applyNumberFormat="1" applyFont="1" applyFill="1" applyBorder="1" applyAlignment="1">
      <alignment horizontal="center" vertical="center" wrapText="1"/>
    </xf>
    <xf numFmtId="4" fontId="13" fillId="4" borderId="2" xfId="5" applyNumberFormat="1" applyFont="1" applyFill="1" applyBorder="1" applyAlignment="1">
      <alignment horizontal="center" vertical="center" wrapText="1"/>
    </xf>
    <xf numFmtId="4" fontId="12" fillId="5" borderId="6" xfId="1" applyNumberFormat="1" applyFont="1" applyFill="1" applyBorder="1" applyAlignment="1">
      <alignment horizontal="right" vertical="top" wrapText="1"/>
    </xf>
    <xf numFmtId="4" fontId="3" fillId="5" borderId="6" xfId="1" applyNumberFormat="1" applyFont="1" applyFill="1" applyBorder="1" applyAlignment="1">
      <alignment wrapText="1"/>
    </xf>
    <xf numFmtId="4" fontId="3" fillId="5" borderId="6" xfId="1" applyNumberFormat="1" applyFont="1" applyFill="1" applyBorder="1" applyAlignment="1">
      <alignment horizontal="right" wrapText="1"/>
    </xf>
    <xf numFmtId="4" fontId="12" fillId="5" borderId="6" xfId="1" applyNumberFormat="1" applyFont="1" applyFill="1" applyBorder="1" applyAlignment="1">
      <alignment horizontal="right" wrapText="1"/>
    </xf>
    <xf numFmtId="4" fontId="12" fillId="6" borderId="6" xfId="1" applyNumberFormat="1" applyFont="1" applyFill="1" applyBorder="1" applyAlignment="1">
      <alignment horizontal="right" vertical="top" wrapText="1"/>
    </xf>
    <xf numFmtId="4" fontId="14" fillId="6" borderId="1" xfId="1" applyNumberFormat="1" applyFont="1" applyFill="1" applyBorder="1" applyAlignment="1">
      <alignment horizontal="justify" vertical="top" wrapText="1"/>
    </xf>
    <xf numFmtId="4" fontId="3" fillId="6" borderId="6" xfId="1" applyNumberFormat="1" applyFont="1" applyFill="1" applyBorder="1" applyAlignment="1">
      <alignment wrapText="1"/>
    </xf>
    <xf numFmtId="4" fontId="3" fillId="6" borderId="6" xfId="1" applyNumberFormat="1" applyFont="1" applyFill="1" applyBorder="1" applyAlignment="1">
      <alignment horizontal="right" wrapText="1"/>
    </xf>
    <xf numFmtId="4" fontId="12" fillId="6" borderId="6" xfId="1" applyNumberFormat="1" applyFont="1" applyFill="1" applyBorder="1" applyAlignment="1">
      <alignment horizontal="right" wrapText="1"/>
    </xf>
    <xf numFmtId="4" fontId="12" fillId="7" borderId="6" xfId="1" applyNumberFormat="1" applyFont="1" applyFill="1" applyBorder="1" applyAlignment="1">
      <alignment horizontal="right" vertical="top" wrapText="1"/>
    </xf>
    <xf numFmtId="4" fontId="14" fillId="7" borderId="1" xfId="1" applyNumberFormat="1" applyFont="1" applyFill="1" applyBorder="1" applyAlignment="1">
      <alignment horizontal="justify" vertical="top" wrapText="1"/>
    </xf>
    <xf numFmtId="4" fontId="3" fillId="7" borderId="6" xfId="1" applyNumberFormat="1" applyFont="1" applyFill="1" applyBorder="1" applyAlignment="1">
      <alignment wrapText="1"/>
    </xf>
    <xf numFmtId="4" fontId="3" fillId="7" borderId="6" xfId="1" applyNumberFormat="1" applyFont="1" applyFill="1" applyBorder="1" applyAlignment="1">
      <alignment horizontal="right" wrapText="1"/>
    </xf>
    <xf numFmtId="4" fontId="12" fillId="7" borderId="6" xfId="1" applyNumberFormat="1" applyFont="1" applyFill="1" applyBorder="1" applyAlignment="1">
      <alignment horizontal="right" wrapText="1"/>
    </xf>
    <xf numFmtId="4" fontId="15" fillId="0" borderId="6" xfId="1" applyNumberFormat="1" applyFont="1" applyBorder="1" applyAlignment="1">
      <alignment horizontal="right" vertical="top" wrapText="1"/>
    </xf>
    <xf numFmtId="4" fontId="16" fillId="0" borderId="1" xfId="1" applyNumberFormat="1" applyFont="1" applyBorder="1" applyAlignment="1">
      <alignment horizontal="justify" vertical="top" wrapText="1"/>
    </xf>
    <xf numFmtId="4" fontId="15" fillId="0" borderId="6" xfId="1" applyNumberFormat="1" applyFont="1" applyBorder="1" applyAlignment="1">
      <alignment wrapText="1"/>
    </xf>
    <xf numFmtId="4" fontId="15" fillId="0" borderId="6" xfId="1" applyNumberFormat="1" applyFont="1" applyBorder="1" applyAlignment="1">
      <alignment horizontal="right" wrapText="1"/>
    </xf>
    <xf numFmtId="4" fontId="14" fillId="8" borderId="6" xfId="1" applyNumberFormat="1" applyFont="1" applyFill="1" applyBorder="1" applyAlignment="1">
      <alignment horizontal="right" vertical="top" wrapText="1"/>
    </xf>
    <xf numFmtId="4" fontId="14" fillId="8" borderId="1" xfId="1" applyNumberFormat="1" applyFont="1" applyFill="1" applyBorder="1" applyAlignment="1">
      <alignment horizontal="justify" vertical="top" wrapText="1"/>
    </xf>
    <xf numFmtId="4" fontId="3" fillId="8" borderId="6" xfId="1" applyNumberFormat="1" applyFont="1" applyFill="1" applyBorder="1" applyAlignment="1">
      <alignment wrapText="1"/>
    </xf>
    <xf numFmtId="4" fontId="17" fillId="8" borderId="6" xfId="1" applyNumberFormat="1" applyFont="1" applyFill="1" applyBorder="1" applyAlignment="1">
      <alignment horizontal="right" wrapText="1"/>
    </xf>
    <xf numFmtId="4" fontId="14" fillId="8" borderId="6" xfId="1" applyNumberFormat="1" applyFont="1" applyFill="1" applyBorder="1" applyAlignment="1">
      <alignment horizontal="right" wrapText="1"/>
    </xf>
    <xf numFmtId="4" fontId="17" fillId="0" borderId="7" xfId="1" applyNumberFormat="1" applyFont="1" applyBorder="1" applyAlignment="1">
      <alignment horizontal="right" vertical="top" wrapText="1"/>
    </xf>
    <xf numFmtId="4" fontId="17" fillId="0" borderId="0" xfId="1" applyNumberFormat="1" applyFont="1" applyAlignment="1">
      <alignment horizontal="justify" vertical="top" wrapText="1"/>
    </xf>
    <xf numFmtId="4" fontId="3" fillId="0" borderId="7" xfId="1" applyNumberFormat="1" applyFont="1" applyBorder="1" applyAlignment="1">
      <alignment wrapText="1"/>
    </xf>
    <xf numFmtId="4" fontId="17" fillId="0" borderId="7" xfId="1" applyNumberFormat="1" applyFont="1" applyBorder="1" applyAlignment="1">
      <alignment horizontal="right" wrapText="1"/>
    </xf>
    <xf numFmtId="4" fontId="18" fillId="9" borderId="8" xfId="1" applyNumberFormat="1" applyFont="1" applyFill="1" applyBorder="1" applyAlignment="1">
      <alignment horizontal="right" vertical="top" wrapText="1"/>
    </xf>
    <xf numFmtId="4" fontId="14" fillId="9" borderId="9" xfId="1" applyNumberFormat="1" applyFont="1" applyFill="1" applyBorder="1" applyAlignment="1">
      <alignment horizontal="right" vertical="top" wrapText="1"/>
    </xf>
    <xf numFmtId="4" fontId="12" fillId="9" borderId="8" xfId="1" applyNumberFormat="1" applyFont="1" applyFill="1" applyBorder="1" applyAlignment="1">
      <alignment wrapText="1"/>
    </xf>
    <xf numFmtId="0" fontId="1" fillId="0" borderId="0" xfId="1"/>
    <xf numFmtId="0" fontId="1" fillId="0" borderId="0" xfId="1" applyAlignment="1">
      <alignment horizontal="left"/>
    </xf>
    <xf numFmtId="0" fontId="20" fillId="0" borderId="0" xfId="1" applyFont="1"/>
    <xf numFmtId="4" fontId="1" fillId="0" borderId="0" xfId="1" applyNumberFormat="1"/>
    <xf numFmtId="4" fontId="20" fillId="0" borderId="0" xfId="1" applyNumberFormat="1" applyFont="1"/>
    <xf numFmtId="3" fontId="20" fillId="0" borderId="0" xfId="1" applyNumberFormat="1" applyFont="1"/>
    <xf numFmtId="0" fontId="20" fillId="0" borderId="0" xfId="1" applyFont="1" applyAlignment="1">
      <alignment horizontal="left"/>
    </xf>
    <xf numFmtId="4" fontId="1" fillId="0" borderId="10" xfId="1" applyNumberFormat="1" applyBorder="1"/>
    <xf numFmtId="0" fontId="20" fillId="0" borderId="0" xfId="1" applyFont="1" applyAlignment="1">
      <alignment horizontal="center"/>
    </xf>
    <xf numFmtId="0" fontId="1" fillId="0" borderId="0" xfId="1" applyAlignment="1">
      <alignment horizontal="center"/>
    </xf>
    <xf numFmtId="0" fontId="1" fillId="0" borderId="0" xfId="1" applyAlignment="1">
      <alignment horizontal="right"/>
    </xf>
    <xf numFmtId="0" fontId="20" fillId="0" borderId="0" xfId="1" applyFont="1" applyAlignment="1">
      <alignment horizontal="right"/>
    </xf>
    <xf numFmtId="4" fontId="20" fillId="0" borderId="0" xfId="1" applyNumberFormat="1" applyFont="1" applyAlignment="1">
      <alignment horizontal="right" vertical="top"/>
    </xf>
    <xf numFmtId="3" fontId="20" fillId="0" borderId="0" xfId="1" applyNumberFormat="1" applyFont="1" applyAlignment="1">
      <alignment vertical="top"/>
    </xf>
    <xf numFmtId="0" fontId="20" fillId="0" borderId="0" xfId="1" applyFont="1" applyAlignment="1">
      <alignment horizontal="justify" vertical="top" wrapText="1"/>
    </xf>
    <xf numFmtId="0" fontId="24" fillId="0" borderId="0" xfId="1" applyFont="1"/>
    <xf numFmtId="0" fontId="27" fillId="0" borderId="0" xfId="1" applyFont="1"/>
    <xf numFmtId="0" fontId="28" fillId="0" borderId="0" xfId="1" applyFont="1"/>
    <xf numFmtId="3" fontId="28" fillId="0" borderId="0" xfId="1" applyNumberFormat="1" applyFont="1"/>
    <xf numFmtId="0" fontId="28" fillId="0" borderId="0" xfId="1" applyFont="1" applyAlignment="1">
      <alignment horizontal="left"/>
    </xf>
    <xf numFmtId="4" fontId="28" fillId="0" borderId="0" xfId="1" applyNumberFormat="1" applyFont="1"/>
    <xf numFmtId="3" fontId="28" fillId="0" borderId="0" xfId="1" applyNumberFormat="1" applyFont="1" applyAlignment="1">
      <alignment horizontal="right"/>
    </xf>
    <xf numFmtId="0" fontId="28" fillId="0" borderId="0" xfId="1" applyFont="1" applyAlignment="1">
      <alignment horizontal="justify" vertical="top" wrapText="1"/>
    </xf>
    <xf numFmtId="0" fontId="20" fillId="0" borderId="0" xfId="1" applyFont="1" applyAlignment="1">
      <alignment vertical="top" wrapText="1"/>
    </xf>
    <xf numFmtId="0" fontId="30" fillId="0" borderId="0" xfId="1" applyFont="1"/>
    <xf numFmtId="0" fontId="24" fillId="0" borderId="0" xfId="1" applyFont="1" applyAlignment="1">
      <alignment vertical="top"/>
    </xf>
    <xf numFmtId="4" fontId="31" fillId="0" borderId="0" xfId="1" applyNumberFormat="1" applyFont="1" applyAlignment="1">
      <alignment horizontal="right" vertical="top" wrapText="1"/>
    </xf>
    <xf numFmtId="3" fontId="31" fillId="0" borderId="0" xfId="1" applyNumberFormat="1" applyFont="1" applyAlignment="1">
      <alignment horizontal="right" vertical="top" wrapText="1"/>
    </xf>
    <xf numFmtId="0" fontId="31" fillId="0" borderId="0" xfId="1" applyFont="1" applyAlignment="1">
      <alignment horizontal="center" vertical="top" wrapText="1"/>
    </xf>
    <xf numFmtId="4" fontId="28" fillId="0" borderId="0" xfId="1" applyNumberFormat="1" applyFont="1" applyAlignment="1">
      <alignment horizontal="right" vertical="top" wrapText="1"/>
    </xf>
    <xf numFmtId="3" fontId="28" fillId="0" borderId="0" xfId="1" applyNumberFormat="1" applyFont="1" applyAlignment="1">
      <alignment horizontal="right" vertical="top" wrapText="1"/>
    </xf>
    <xf numFmtId="0" fontId="28" fillId="0" borderId="0" xfId="1" applyFont="1" applyAlignment="1">
      <alignment horizontal="left" vertical="top" wrapText="1"/>
    </xf>
    <xf numFmtId="0" fontId="33" fillId="0" borderId="0" xfId="6" applyFont="1" applyAlignment="1">
      <alignment horizontal="left" vertical="top" wrapText="1"/>
    </xf>
    <xf numFmtId="0" fontId="33" fillId="0" borderId="0" xfId="7" applyFont="1" applyAlignment="1">
      <alignment horizontal="left" vertical="top" wrapText="1"/>
    </xf>
    <xf numFmtId="0" fontId="33" fillId="0" borderId="0" xfId="6" applyFont="1" applyAlignment="1">
      <alignment horizontal="left" vertical="center" wrapText="1"/>
    </xf>
    <xf numFmtId="0" fontId="31" fillId="0" borderId="0" xfId="1" applyFont="1" applyAlignment="1">
      <alignment horizontal="right" vertical="top" wrapText="1"/>
    </xf>
    <xf numFmtId="0" fontId="31" fillId="0" borderId="0" xfId="1" applyFont="1" applyAlignment="1">
      <alignment horizontal="left" vertical="top" wrapText="1"/>
    </xf>
    <xf numFmtId="3" fontId="31" fillId="0" borderId="0" xfId="1" applyNumberFormat="1" applyFont="1" applyAlignment="1">
      <alignment horizontal="left" vertical="top" wrapText="1"/>
    </xf>
    <xf numFmtId="4" fontId="31" fillId="0" borderId="0" xfId="1" applyNumberFormat="1" applyFont="1" applyAlignment="1">
      <alignment horizontal="center" vertical="top" wrapText="1"/>
    </xf>
    <xf numFmtId="3" fontId="31" fillId="0" borderId="0" xfId="1" applyNumberFormat="1" applyFont="1" applyAlignment="1">
      <alignment horizontal="center" vertical="top" wrapText="1"/>
    </xf>
    <xf numFmtId="0" fontId="39" fillId="0" borderId="0" xfId="1" applyFont="1" applyAlignment="1">
      <alignment horizontal="justify" vertical="top" wrapText="1"/>
    </xf>
    <xf numFmtId="164" fontId="40" fillId="12" borderId="11" xfId="1" applyNumberFormat="1" applyFont="1" applyFill="1" applyBorder="1" applyAlignment="1">
      <alignment horizontal="right" vertical="center"/>
    </xf>
    <xf numFmtId="164" fontId="41" fillId="13" borderId="15" xfId="1" applyNumberFormat="1" applyFont="1" applyFill="1" applyBorder="1" applyAlignment="1">
      <alignment horizontal="right" vertical="center" wrapText="1" shrinkToFit="1"/>
    </xf>
    <xf numFmtId="0" fontId="41" fillId="13" borderId="17" xfId="1" applyFont="1" applyFill="1" applyBorder="1" applyAlignment="1">
      <alignment horizontal="center" vertical="center" wrapText="1" shrinkToFit="1"/>
    </xf>
    <xf numFmtId="164" fontId="41" fillId="13" borderId="18" xfId="1" applyNumberFormat="1" applyFont="1" applyFill="1" applyBorder="1" applyAlignment="1">
      <alignment horizontal="right" vertical="center" wrapText="1" shrinkToFit="1"/>
    </xf>
    <xf numFmtId="0" fontId="41" fillId="13" borderId="19" xfId="1" applyFont="1" applyFill="1" applyBorder="1" applyAlignment="1">
      <alignment horizontal="center" vertical="center" wrapText="1" shrinkToFit="1"/>
    </xf>
    <xf numFmtId="164" fontId="43" fillId="12" borderId="15" xfId="1" applyNumberFormat="1" applyFont="1" applyFill="1" applyBorder="1" applyAlignment="1">
      <alignment horizontal="right" vertical="center"/>
    </xf>
    <xf numFmtId="164" fontId="43" fillId="12" borderId="16" xfId="1" applyNumberFormat="1" applyFont="1" applyFill="1" applyBorder="1" applyAlignment="1">
      <alignment horizontal="center" vertical="center" shrinkToFit="1"/>
    </xf>
    <xf numFmtId="0" fontId="43" fillId="12" borderId="16" xfId="1" applyFont="1" applyFill="1" applyBorder="1" applyAlignment="1">
      <alignment horizontal="left" vertical="center"/>
    </xf>
    <xf numFmtId="0" fontId="43" fillId="12" borderId="17" xfId="1" applyFont="1" applyFill="1" applyBorder="1" applyAlignment="1">
      <alignment horizontal="center" vertical="center"/>
    </xf>
    <xf numFmtId="0" fontId="1" fillId="0" borderId="0" xfId="10"/>
    <xf numFmtId="0" fontId="1" fillId="0" borderId="0" xfId="10" applyAlignment="1">
      <alignment horizontal="right"/>
    </xf>
    <xf numFmtId="0" fontId="1" fillId="0" borderId="0" xfId="10" applyAlignment="1">
      <alignment horizontal="left"/>
    </xf>
    <xf numFmtId="0" fontId="1" fillId="0" borderId="0" xfId="10" applyAlignment="1">
      <alignment horizontal="center"/>
    </xf>
    <xf numFmtId="164" fontId="37" fillId="0" borderId="16" xfId="10" applyNumberFormat="1" applyFont="1" applyBorder="1" applyAlignment="1">
      <alignment horizontal="right" vertical="top" wrapText="1" shrinkToFit="1" readingOrder="1"/>
    </xf>
    <xf numFmtId="164" fontId="37" fillId="0" borderId="21" xfId="10" applyNumberFormat="1" applyFont="1" applyBorder="1" applyAlignment="1">
      <alignment horizontal="right" vertical="top" shrinkToFit="1" readingOrder="1"/>
    </xf>
    <xf numFmtId="9" fontId="37" fillId="0" borderId="16" xfId="10" applyNumberFormat="1" applyFont="1" applyBorder="1" applyAlignment="1">
      <alignment horizontal="right" vertical="top" wrapText="1" shrinkToFit="1" readingOrder="1"/>
    </xf>
    <xf numFmtId="0" fontId="37" fillId="0" borderId="16" xfId="10" applyFont="1" applyBorder="1" applyAlignment="1">
      <alignment horizontal="right" vertical="top" wrapText="1" shrinkToFit="1" readingOrder="1"/>
    </xf>
    <xf numFmtId="0" fontId="45" fillId="0" borderId="21" xfId="10" applyFont="1" applyBorder="1" applyAlignment="1">
      <alignment vertical="top" wrapText="1"/>
    </xf>
    <xf numFmtId="0" fontId="41" fillId="0" borderId="16" xfId="10" applyFont="1" applyBorder="1" applyAlignment="1">
      <alignment horizontal="center" vertical="top" wrapText="1" shrinkToFit="1" readingOrder="1"/>
    </xf>
    <xf numFmtId="9" fontId="37" fillId="0" borderId="21" xfId="10" applyNumberFormat="1" applyFont="1" applyBorder="1" applyAlignment="1">
      <alignment horizontal="right" vertical="top" wrapText="1" shrinkToFit="1" readingOrder="1"/>
    </xf>
    <xf numFmtId="0" fontId="37" fillId="0" borderId="21" xfId="10" applyFont="1" applyBorder="1" applyAlignment="1">
      <alignment horizontal="right" vertical="top" wrapText="1" shrinkToFit="1" readingOrder="1"/>
    </xf>
    <xf numFmtId="0" fontId="41" fillId="0" borderId="21" xfId="10" applyFont="1" applyBorder="1" applyAlignment="1">
      <alignment horizontal="center" vertical="top" wrapText="1" shrinkToFit="1" readingOrder="1"/>
    </xf>
    <xf numFmtId="164" fontId="37" fillId="0" borderId="15" xfId="10" applyNumberFormat="1" applyFont="1" applyBorder="1" applyAlignment="1">
      <alignment horizontal="right" vertical="top" wrapText="1" shrinkToFit="1" readingOrder="1"/>
    </xf>
    <xf numFmtId="164" fontId="37" fillId="0" borderId="16" xfId="10" applyNumberFormat="1" applyFont="1" applyBorder="1" applyAlignment="1">
      <alignment horizontal="right" vertical="top" shrinkToFit="1" readingOrder="1"/>
    </xf>
    <xf numFmtId="0" fontId="37" fillId="0" borderId="16" xfId="10" applyFont="1" applyBorder="1" applyAlignment="1">
      <alignment horizontal="right" vertical="top" wrapText="1" shrinkToFit="1"/>
    </xf>
    <xf numFmtId="0" fontId="45" fillId="0" borderId="16" xfId="10" applyFont="1" applyBorder="1" applyAlignment="1">
      <alignment vertical="top" wrapText="1"/>
    </xf>
    <xf numFmtId="0" fontId="37" fillId="0" borderId="25" xfId="10" applyFont="1" applyBorder="1" applyAlignment="1">
      <alignment horizontal="center" vertical="top" wrapText="1" shrinkToFit="1" readingOrder="1"/>
    </xf>
    <xf numFmtId="164" fontId="37" fillId="0" borderId="23" xfId="10" applyNumberFormat="1" applyFont="1" applyBorder="1" applyAlignment="1">
      <alignment horizontal="right" vertical="top" wrapText="1" shrinkToFit="1" readingOrder="1"/>
    </xf>
    <xf numFmtId="0" fontId="45" fillId="0" borderId="16" xfId="10" applyFont="1" applyBorder="1" applyAlignment="1">
      <alignment horizontal="right" vertical="top" wrapText="1"/>
    </xf>
    <xf numFmtId="49" fontId="37" fillId="14" borderId="27" xfId="11" applyNumberFormat="1" applyFont="1" applyFill="1" applyBorder="1" applyAlignment="1">
      <alignment vertical="top" wrapText="1"/>
    </xf>
    <xf numFmtId="0" fontId="45" fillId="0" borderId="16" xfId="10" applyFont="1" applyBorder="1" applyAlignment="1">
      <alignment horizontal="left" vertical="top" wrapText="1"/>
    </xf>
    <xf numFmtId="4" fontId="43" fillId="12" borderId="15" xfId="10" applyNumberFormat="1" applyFont="1" applyFill="1" applyBorder="1" applyAlignment="1">
      <alignment horizontal="right" vertical="center" readingOrder="1"/>
    </xf>
    <xf numFmtId="4" fontId="43" fillId="12" borderId="16" xfId="10" applyNumberFormat="1" applyFont="1" applyFill="1" applyBorder="1" applyAlignment="1">
      <alignment horizontal="center" vertical="center" shrinkToFit="1"/>
    </xf>
    <xf numFmtId="0" fontId="43" fillId="12" borderId="16" xfId="10" applyFont="1" applyFill="1" applyBorder="1" applyAlignment="1">
      <alignment horizontal="right" vertical="center" readingOrder="1"/>
    </xf>
    <xf numFmtId="0" fontId="43" fillId="12" borderId="16" xfId="10" applyFont="1" applyFill="1" applyBorder="1" applyAlignment="1">
      <alignment horizontal="left" vertical="center" wrapText="1"/>
    </xf>
    <xf numFmtId="0" fontId="43" fillId="12" borderId="17" xfId="10" applyFont="1" applyFill="1" applyBorder="1" applyAlignment="1">
      <alignment horizontal="center" vertical="center"/>
    </xf>
    <xf numFmtId="0" fontId="1" fillId="0" borderId="0" xfId="10" applyAlignment="1">
      <alignment readingOrder="1"/>
    </xf>
    <xf numFmtId="0" fontId="1" fillId="0" borderId="16" xfId="10" applyBorder="1" applyAlignment="1">
      <alignment horizontal="center" readingOrder="1"/>
    </xf>
    <xf numFmtId="165" fontId="44" fillId="12" borderId="28" xfId="10" applyNumberFormat="1" applyFont="1" applyFill="1" applyBorder="1" applyAlignment="1">
      <alignment horizontal="right" readingOrder="1"/>
    </xf>
    <xf numFmtId="0" fontId="43" fillId="12" borderId="25" xfId="10" applyFont="1" applyFill="1" applyBorder="1" applyAlignment="1">
      <alignment horizontal="center"/>
    </xf>
    <xf numFmtId="8" fontId="1" fillId="0" borderId="0" xfId="1" applyNumberFormat="1"/>
    <xf numFmtId="0" fontId="1" fillId="0" borderId="0" xfId="1" applyAlignment="1">
      <alignment wrapText="1"/>
    </xf>
    <xf numFmtId="8" fontId="1" fillId="0" borderId="0" xfId="1" applyNumberFormat="1" applyAlignment="1">
      <alignment vertical="center"/>
    </xf>
    <xf numFmtId="0" fontId="1" fillId="0" borderId="0" xfId="1" applyAlignment="1">
      <alignment horizontal="right" vertical="center" readingOrder="1"/>
    </xf>
    <xf numFmtId="0" fontId="1" fillId="0" borderId="0" xfId="1" applyAlignment="1">
      <alignment vertical="center" wrapText="1" readingOrder="1"/>
    </xf>
    <xf numFmtId="0" fontId="1" fillId="0" borderId="0" xfId="1" applyAlignment="1">
      <alignment horizontal="center" vertical="center" readingOrder="1"/>
    </xf>
    <xf numFmtId="8" fontId="37" fillId="0" borderId="16" xfId="1" applyNumberFormat="1" applyFont="1" applyBorder="1" applyAlignment="1">
      <alignment vertical="center" wrapText="1" shrinkToFit="1"/>
    </xf>
    <xf numFmtId="8" fontId="37" fillId="0" borderId="16" xfId="1" applyNumberFormat="1" applyFont="1" applyBorder="1" applyAlignment="1">
      <alignment vertical="center" shrinkToFit="1"/>
    </xf>
    <xf numFmtId="9" fontId="37" fillId="0" borderId="16" xfId="1" applyNumberFormat="1" applyFont="1" applyBorder="1" applyAlignment="1">
      <alignment horizontal="right" vertical="center" wrapText="1" shrinkToFit="1" readingOrder="1"/>
    </xf>
    <xf numFmtId="0" fontId="37" fillId="0" borderId="16" xfId="1" applyFont="1" applyBorder="1" applyAlignment="1">
      <alignment horizontal="right" vertical="center" wrapText="1" shrinkToFit="1" readingOrder="1"/>
    </xf>
    <xf numFmtId="0" fontId="45" fillId="0" borderId="16" xfId="1" applyFont="1" applyBorder="1" applyAlignment="1">
      <alignment vertical="center" wrapText="1" readingOrder="1"/>
    </xf>
    <xf numFmtId="0" fontId="41" fillId="0" borderId="16" xfId="1" applyFont="1" applyBorder="1" applyAlignment="1">
      <alignment horizontal="center" vertical="center" wrapText="1" shrinkToFit="1" readingOrder="1"/>
    </xf>
    <xf numFmtId="8" fontId="45" fillId="0" borderId="16" xfId="1" applyNumberFormat="1" applyFont="1" applyBorder="1" applyAlignment="1">
      <alignment vertical="top" wrapText="1"/>
    </xf>
    <xf numFmtId="0" fontId="45" fillId="0" borderId="16" xfId="1" applyFont="1" applyBorder="1" applyAlignment="1">
      <alignment horizontal="left" vertical="top" wrapText="1" readingOrder="1"/>
    </xf>
    <xf numFmtId="0" fontId="41" fillId="0" borderId="16" xfId="1" applyFont="1" applyBorder="1" applyAlignment="1">
      <alignment horizontal="center" vertical="top" wrapText="1" shrinkToFit="1" readingOrder="1"/>
    </xf>
    <xf numFmtId="8" fontId="43" fillId="12" borderId="0" xfId="1" applyNumberFormat="1" applyFont="1" applyFill="1" applyAlignment="1">
      <alignment vertical="center"/>
    </xf>
    <xf numFmtId="0" fontId="43" fillId="12" borderId="0" xfId="1" applyFont="1" applyFill="1" applyAlignment="1">
      <alignment horizontal="center" vertical="center"/>
    </xf>
    <xf numFmtId="0" fontId="43" fillId="12" borderId="0" xfId="1" applyFont="1" applyFill="1" applyAlignment="1">
      <alignment horizontal="left" vertical="center" wrapText="1"/>
    </xf>
    <xf numFmtId="8" fontId="43" fillId="12" borderId="11" xfId="1" applyNumberFormat="1" applyFont="1" applyFill="1" applyBorder="1" applyAlignment="1">
      <alignment vertical="center"/>
    </xf>
    <xf numFmtId="8" fontId="43" fillId="12" borderId="1" xfId="1" applyNumberFormat="1" applyFont="1" applyFill="1" applyBorder="1" applyAlignment="1">
      <alignment vertical="center"/>
    </xf>
    <xf numFmtId="0" fontId="43" fillId="12" borderId="1" xfId="1" applyFont="1" applyFill="1" applyBorder="1" applyAlignment="1">
      <alignment horizontal="center" vertical="center"/>
    </xf>
    <xf numFmtId="0" fontId="43" fillId="12" borderId="1" xfId="1" applyFont="1" applyFill="1" applyBorder="1" applyAlignment="1">
      <alignment horizontal="left" vertical="center" wrapText="1"/>
    </xf>
    <xf numFmtId="0" fontId="43" fillId="12" borderId="12" xfId="1" applyFont="1" applyFill="1" applyBorder="1" applyAlignment="1">
      <alignment horizontal="center" vertical="center"/>
    </xf>
    <xf numFmtId="8" fontId="43" fillId="12" borderId="15" xfId="1" applyNumberFormat="1" applyFont="1" applyFill="1" applyBorder="1" applyAlignment="1">
      <alignment vertical="center"/>
    </xf>
    <xf numFmtId="8" fontId="43" fillId="12" borderId="16" xfId="1" applyNumberFormat="1" applyFont="1" applyFill="1" applyBorder="1" applyAlignment="1">
      <alignment vertical="center" shrinkToFit="1"/>
    </xf>
    <xf numFmtId="0" fontId="43" fillId="12" borderId="16" xfId="1" applyFont="1" applyFill="1" applyBorder="1" applyAlignment="1">
      <alignment horizontal="right" vertical="center" readingOrder="1"/>
    </xf>
    <xf numFmtId="0" fontId="43" fillId="12" borderId="16" xfId="1" applyFont="1" applyFill="1" applyBorder="1" applyAlignment="1">
      <alignment horizontal="left" vertical="center" wrapText="1"/>
    </xf>
    <xf numFmtId="0" fontId="1" fillId="0" borderId="0" xfId="1" applyAlignment="1">
      <alignment readingOrder="1"/>
    </xf>
    <xf numFmtId="0" fontId="1" fillId="0" borderId="16" xfId="1" applyBorder="1" applyAlignment="1">
      <alignment horizontal="center" readingOrder="1"/>
    </xf>
    <xf numFmtId="8" fontId="44" fillId="12" borderId="28" xfId="1" applyNumberFormat="1" applyFont="1" applyFill="1" applyBorder="1"/>
    <xf numFmtId="0" fontId="43" fillId="12" borderId="25" xfId="1" applyFont="1" applyFill="1" applyBorder="1" applyAlignment="1">
      <alignment horizontal="center"/>
    </xf>
    <xf numFmtId="164" fontId="37" fillId="0" borderId="16" xfId="1" applyNumberFormat="1" applyFont="1" applyBorder="1" applyAlignment="1">
      <alignment horizontal="right" vertical="top" wrapText="1" shrinkToFit="1"/>
    </xf>
    <xf numFmtId="164" fontId="37" fillId="0" borderId="16" xfId="1" applyNumberFormat="1" applyFont="1" applyBorder="1" applyAlignment="1">
      <alignment horizontal="right" vertical="top" shrinkToFit="1"/>
    </xf>
    <xf numFmtId="9" fontId="37" fillId="0" borderId="16" xfId="1" applyNumberFormat="1" applyFont="1" applyBorder="1" applyAlignment="1">
      <alignment horizontal="right" vertical="top" wrapText="1" shrinkToFit="1"/>
    </xf>
    <xf numFmtId="0" fontId="37" fillId="0" borderId="16" xfId="1" applyFont="1" applyBorder="1" applyAlignment="1">
      <alignment horizontal="right" vertical="top" wrapText="1" shrinkToFit="1"/>
    </xf>
    <xf numFmtId="0" fontId="45" fillId="0" borderId="16" xfId="1" applyFont="1" applyBorder="1" applyAlignment="1">
      <alignment vertical="top" wrapText="1"/>
    </xf>
    <xf numFmtId="0" fontId="45" fillId="0" borderId="16" xfId="1" applyFont="1" applyBorder="1" applyAlignment="1">
      <alignment horizontal="right" vertical="top" wrapText="1"/>
    </xf>
    <xf numFmtId="0" fontId="1" fillId="0" borderId="0" xfId="1" applyAlignment="1">
      <alignment horizontal="center" vertical="top"/>
    </xf>
    <xf numFmtId="4" fontId="43" fillId="12" borderId="15" xfId="1" applyNumberFormat="1" applyFont="1" applyFill="1" applyBorder="1" applyAlignment="1">
      <alignment horizontal="right" vertical="center" readingOrder="1"/>
    </xf>
    <xf numFmtId="4" fontId="43" fillId="12" borderId="16" xfId="1" applyNumberFormat="1" applyFont="1" applyFill="1" applyBorder="1" applyAlignment="1">
      <alignment horizontal="center" vertical="center" shrinkToFit="1"/>
    </xf>
    <xf numFmtId="0" fontId="45" fillId="0" borderId="16" xfId="1" applyFont="1" applyBorder="1" applyAlignment="1">
      <alignment horizontal="left" vertical="center" wrapText="1" shrinkToFit="1" readingOrder="1"/>
    </xf>
    <xf numFmtId="164" fontId="46" fillId="12" borderId="15" xfId="1" applyNumberFormat="1" applyFont="1" applyFill="1" applyBorder="1" applyAlignment="1">
      <alignment horizontal="right" readingOrder="1"/>
    </xf>
    <xf numFmtId="0" fontId="21" fillId="0" borderId="0" xfId="12"/>
    <xf numFmtId="0" fontId="21" fillId="0" borderId="0" xfId="12" applyNumberFormat="1"/>
    <xf numFmtId="0" fontId="41" fillId="0" borderId="26" xfId="12" applyFont="1" applyFill="1" applyBorder="1" applyAlignment="1">
      <alignment horizontal="center" vertical="top" wrapText="1"/>
    </xf>
    <xf numFmtId="164" fontId="37" fillId="0" borderId="26" xfId="12" applyNumberFormat="1" applyFont="1" applyFill="1" applyBorder="1" applyAlignment="1">
      <alignment horizontal="right" vertical="top" wrapText="1"/>
    </xf>
    <xf numFmtId="164" fontId="37" fillId="0" borderId="26" xfId="12" applyNumberFormat="1" applyFont="1" applyFill="1" applyBorder="1" applyAlignment="1">
      <alignment horizontal="right" vertical="top"/>
    </xf>
    <xf numFmtId="9" fontId="37" fillId="0" borderId="26" xfId="12" applyNumberFormat="1" applyFont="1" applyFill="1" applyBorder="1" applyAlignment="1">
      <alignment horizontal="right" vertical="top" wrapText="1"/>
    </xf>
    <xf numFmtId="0" fontId="37" fillId="0" borderId="26" xfId="12" applyFont="1" applyFill="1" applyBorder="1" applyAlignment="1">
      <alignment horizontal="right" vertical="top" wrapText="1"/>
    </xf>
    <xf numFmtId="49" fontId="37" fillId="0" borderId="26" xfId="12" applyNumberFormat="1" applyFont="1" applyFill="1" applyBorder="1" applyAlignment="1">
      <alignment vertical="top" wrapText="1"/>
    </xf>
    <xf numFmtId="49" fontId="41" fillId="0" borderId="26" xfId="12" applyNumberFormat="1" applyFont="1" applyFill="1" applyBorder="1" applyAlignment="1">
      <alignment horizontal="center" vertical="top" wrapText="1"/>
    </xf>
    <xf numFmtId="0" fontId="37" fillId="0" borderId="26" xfId="12" applyNumberFormat="1" applyFont="1" applyFill="1" applyBorder="1" applyAlignment="1">
      <alignment horizontal="right" vertical="top" wrapText="1"/>
    </xf>
    <xf numFmtId="49" fontId="37" fillId="0" borderId="26" xfId="12" applyNumberFormat="1" applyFont="1" applyFill="1" applyBorder="1" applyAlignment="1">
      <alignment horizontal="right" vertical="top" wrapText="1"/>
    </xf>
    <xf numFmtId="0" fontId="37" fillId="0" borderId="26" xfId="12" applyNumberFormat="1" applyFont="1" applyFill="1" applyBorder="1" applyAlignment="1">
      <alignment horizontal="center" vertical="top" wrapText="1"/>
    </xf>
    <xf numFmtId="0" fontId="37" fillId="0" borderId="26" xfId="12" applyNumberFormat="1" applyFont="1" applyFill="1" applyBorder="1" applyAlignment="1">
      <alignment vertical="top" wrapText="1"/>
    </xf>
    <xf numFmtId="4" fontId="37" fillId="0" borderId="26" xfId="12" applyNumberFormat="1" applyFont="1" applyFill="1" applyBorder="1" applyAlignment="1">
      <alignment vertical="top" wrapText="1"/>
    </xf>
    <xf numFmtId="2" fontId="37" fillId="0" borderId="26" xfId="12" applyNumberFormat="1" applyFont="1" applyFill="1" applyBorder="1" applyAlignment="1">
      <alignment vertical="top" wrapText="1"/>
    </xf>
    <xf numFmtId="0" fontId="37" fillId="0" borderId="26" xfId="12" applyFont="1" applyFill="1" applyBorder="1" applyAlignment="1">
      <alignment horizontal="left" vertical="top" wrapText="1"/>
    </xf>
    <xf numFmtId="49" fontId="41" fillId="0" borderId="26" xfId="12" applyNumberFormat="1" applyFont="1" applyFill="1" applyBorder="1" applyAlignment="1">
      <alignment horizontal="right" vertical="center"/>
    </xf>
    <xf numFmtId="49" fontId="41" fillId="0" borderId="26" xfId="12" applyNumberFormat="1" applyFont="1" applyFill="1" applyBorder="1" applyAlignment="1">
      <alignment horizontal="center" vertical="center"/>
    </xf>
    <xf numFmtId="49" fontId="41" fillId="0" borderId="26" xfId="12" applyNumberFormat="1" applyFont="1" applyFill="1" applyBorder="1" applyAlignment="1">
      <alignment horizontal="left" vertical="center" wrapText="1"/>
    </xf>
    <xf numFmtId="0" fontId="21" fillId="0" borderId="26" xfId="12" applyFill="1" applyBorder="1" applyAlignment="1">
      <alignment horizontal="center"/>
    </xf>
    <xf numFmtId="164" fontId="38" fillId="0" borderId="26" xfId="12" applyNumberFormat="1" applyFont="1" applyFill="1" applyBorder="1" applyAlignment="1">
      <alignment horizontal="right"/>
    </xf>
    <xf numFmtId="0" fontId="41" fillId="0" borderId="26" xfId="12" applyFont="1" applyFill="1" applyBorder="1" applyAlignment="1">
      <alignment horizontal="center"/>
    </xf>
    <xf numFmtId="4" fontId="33" fillId="0" borderId="0" xfId="1" applyNumberFormat="1" applyFont="1" applyAlignment="1">
      <alignment horizontal="right" vertical="top" wrapText="1"/>
    </xf>
    <xf numFmtId="0" fontId="33" fillId="0" borderId="0" xfId="1" applyFont="1" applyAlignment="1">
      <alignment horizontal="left" vertical="top" wrapText="1"/>
    </xf>
    <xf numFmtId="0" fontId="33" fillId="0" borderId="0" xfId="1" applyFont="1" applyAlignment="1">
      <alignment horizontal="right" vertical="top" wrapText="1"/>
    </xf>
    <xf numFmtId="9" fontId="33" fillId="0" borderId="0" xfId="1" applyNumberFormat="1" applyFont="1" applyAlignment="1">
      <alignment horizontal="right" vertical="top" wrapText="1"/>
    </xf>
    <xf numFmtId="0" fontId="33" fillId="0" borderId="0" xfId="1" applyFont="1" applyAlignment="1">
      <alignment horizontal="center" vertical="top" wrapText="1"/>
    </xf>
    <xf numFmtId="4" fontId="33" fillId="0" borderId="0" xfId="1" applyNumberFormat="1" applyFont="1" applyAlignment="1">
      <alignment horizontal="right"/>
    </xf>
    <xf numFmtId="0" fontId="33" fillId="0" borderId="0" xfId="1" applyFont="1" applyAlignment="1">
      <alignment horizontal="center"/>
    </xf>
    <xf numFmtId="0" fontId="33" fillId="0" borderId="0" xfId="1" applyFont="1" applyAlignment="1">
      <alignment horizontal="right"/>
    </xf>
    <xf numFmtId="0" fontId="34" fillId="0" borderId="0" xfId="1" applyFont="1" applyAlignment="1">
      <alignment horizontal="left" vertical="top"/>
    </xf>
    <xf numFmtId="0" fontId="33" fillId="0" borderId="0" xfId="1" applyFont="1" applyAlignment="1">
      <alignment horizontal="left" wrapText="1"/>
    </xf>
    <xf numFmtId="4" fontId="35" fillId="0" borderId="0" xfId="1" applyNumberFormat="1" applyFont="1"/>
    <xf numFmtId="0" fontId="35" fillId="0" borderId="0" xfId="1" applyFont="1" applyAlignment="1">
      <alignment horizontal="right"/>
    </xf>
    <xf numFmtId="0" fontId="35" fillId="0" borderId="0" xfId="1" applyFont="1" applyAlignment="1">
      <alignment vertical="top" wrapText="1"/>
    </xf>
    <xf numFmtId="0" fontId="35" fillId="0" borderId="0" xfId="1" applyFont="1"/>
    <xf numFmtId="166" fontId="35" fillId="0" borderId="0" xfId="1" applyNumberFormat="1" applyFont="1"/>
    <xf numFmtId="1" fontId="35" fillId="0" borderId="0" xfId="1" applyNumberFormat="1" applyFont="1"/>
    <xf numFmtId="4" fontId="35" fillId="0" borderId="0" xfId="1" applyNumberFormat="1" applyFont="1" applyProtection="1">
      <protection locked="0"/>
    </xf>
    <xf numFmtId="164" fontId="37" fillId="0" borderId="15" xfId="1" applyNumberFormat="1" applyFont="1" applyBorder="1" applyAlignment="1">
      <alignment horizontal="right" vertical="top" wrapText="1" shrinkToFit="1" readingOrder="1"/>
    </xf>
    <xf numFmtId="164" fontId="37" fillId="0" borderId="16" xfId="1" applyNumberFormat="1" applyFont="1" applyBorder="1" applyAlignment="1">
      <alignment horizontal="right" vertical="top" shrinkToFit="1" readingOrder="1"/>
    </xf>
    <xf numFmtId="9" fontId="37" fillId="0" borderId="16" xfId="1" applyNumberFormat="1" applyFont="1" applyBorder="1" applyAlignment="1">
      <alignment horizontal="right" vertical="top" wrapText="1" shrinkToFit="1" readingOrder="1"/>
    </xf>
    <xf numFmtId="0" fontId="41" fillId="0" borderId="17" xfId="1" applyFont="1" applyBorder="1" applyAlignment="1">
      <alignment horizontal="center" vertical="top" wrapText="1" shrinkToFit="1" readingOrder="1"/>
    </xf>
    <xf numFmtId="0" fontId="37" fillId="0" borderId="16" xfId="1" applyFont="1" applyBorder="1" applyAlignment="1">
      <alignment horizontal="right" vertical="top" wrapText="1" shrinkToFit="1" readingOrder="1"/>
    </xf>
    <xf numFmtId="0" fontId="41" fillId="0" borderId="25" xfId="1" applyFont="1" applyBorder="1" applyAlignment="1">
      <alignment horizontal="center" vertical="top" wrapText="1" shrinkToFit="1" readingOrder="1"/>
    </xf>
    <xf numFmtId="164" fontId="37" fillId="0" borderId="23" xfId="1" applyNumberFormat="1" applyFont="1" applyBorder="1" applyAlignment="1">
      <alignment horizontal="right" vertical="top" wrapText="1" shrinkToFit="1" readingOrder="1"/>
    </xf>
    <xf numFmtId="164" fontId="43" fillId="12" borderId="26" xfId="1" applyNumberFormat="1" applyFont="1" applyFill="1" applyBorder="1" applyAlignment="1">
      <alignment horizontal="right" readingOrder="1"/>
    </xf>
    <xf numFmtId="164" fontId="43" fillId="12" borderId="15" xfId="1" applyNumberFormat="1" applyFont="1" applyFill="1" applyBorder="1" applyAlignment="1">
      <alignment horizontal="right" shrinkToFit="1" readingOrder="1"/>
    </xf>
    <xf numFmtId="0" fontId="43" fillId="12" borderId="26" xfId="1" applyFont="1" applyFill="1" applyBorder="1" applyAlignment="1">
      <alignment horizontal="right" readingOrder="1"/>
    </xf>
    <xf numFmtId="0" fontId="43" fillId="12" borderId="26" xfId="1" applyFont="1" applyFill="1" applyBorder="1" applyAlignment="1">
      <alignment horizontal="right"/>
    </xf>
    <xf numFmtId="0" fontId="43" fillId="12" borderId="26" xfId="1" applyFont="1" applyFill="1" applyBorder="1" applyAlignment="1">
      <alignment horizontal="center"/>
    </xf>
    <xf numFmtId="0" fontId="1" fillId="0" borderId="15" xfId="1" applyBorder="1" applyAlignment="1">
      <alignment wrapText="1" readingOrder="1"/>
    </xf>
    <xf numFmtId="0" fontId="1" fillId="0" borderId="16" xfId="1" applyBorder="1" applyAlignment="1">
      <alignment horizontal="left" vertical="center" wrapText="1" shrinkToFit="1" readingOrder="1"/>
    </xf>
    <xf numFmtId="0" fontId="1" fillId="0" borderId="16" xfId="1" applyBorder="1" applyAlignment="1">
      <alignment horizontal="right" vertical="center" wrapText="1" shrinkToFit="1"/>
    </xf>
    <xf numFmtId="0" fontId="1" fillId="0" borderId="17" xfId="1" applyBorder="1" applyAlignment="1">
      <alignment horizontal="center" readingOrder="1"/>
    </xf>
    <xf numFmtId="0" fontId="35" fillId="0" borderId="0" xfId="1" applyFont="1" applyAlignment="1">
      <alignment horizontal="left" vertical="top" wrapText="1"/>
    </xf>
    <xf numFmtId="0" fontId="45" fillId="0" borderId="16" xfId="1" applyFont="1" applyBorder="1" applyAlignment="1">
      <alignment horizontal="left" vertical="top" wrapText="1"/>
    </xf>
    <xf numFmtId="164" fontId="37" fillId="0" borderId="18" xfId="1" applyNumberFormat="1" applyFont="1" applyBorder="1" applyAlignment="1">
      <alignment horizontal="right" vertical="top" wrapText="1" shrinkToFit="1" readingOrder="1"/>
    </xf>
    <xf numFmtId="164" fontId="37" fillId="0" borderId="0" xfId="13" applyNumberFormat="1" applyFont="1" applyAlignment="1">
      <alignment horizontal="right" vertical="top" shrinkToFit="1" readingOrder="1"/>
    </xf>
    <xf numFmtId="0" fontId="37" fillId="0" borderId="0" xfId="13" applyFont="1" applyAlignment="1">
      <alignment horizontal="right" vertical="top" wrapText="1" shrinkToFit="1" readingOrder="1"/>
    </xf>
    <xf numFmtId="0" fontId="37" fillId="0" borderId="0" xfId="13" applyFont="1" applyAlignment="1">
      <alignment horizontal="right" vertical="top" wrapText="1" shrinkToFit="1"/>
    </xf>
    <xf numFmtId="0" fontId="45" fillId="0" borderId="0" xfId="13" applyFont="1" applyAlignment="1">
      <alignment vertical="top" wrapText="1"/>
    </xf>
    <xf numFmtId="0" fontId="41" fillId="0" borderId="19" xfId="1" applyFont="1" applyBorder="1" applyAlignment="1">
      <alignment horizontal="center" vertical="top" wrapText="1" shrinkToFit="1" readingOrder="1"/>
    </xf>
    <xf numFmtId="0" fontId="37" fillId="0" borderId="24" xfId="1" applyFont="1" applyBorder="1" applyAlignment="1">
      <alignment horizontal="right" vertical="top" wrapText="1" shrinkToFit="1" readingOrder="1"/>
    </xf>
    <xf numFmtId="0" fontId="37" fillId="0" borderId="24" xfId="1" applyFont="1" applyBorder="1" applyAlignment="1">
      <alignment horizontal="right" vertical="top" wrapText="1" shrinkToFit="1"/>
    </xf>
    <xf numFmtId="0" fontId="45" fillId="0" borderId="16" xfId="1" applyFont="1" applyBorder="1" applyAlignment="1">
      <alignment horizontal="justify" vertical="top" wrapText="1"/>
    </xf>
    <xf numFmtId="0" fontId="43" fillId="12" borderId="26" xfId="1" applyFont="1" applyFill="1" applyBorder="1" applyAlignment="1">
      <alignment horizontal="left"/>
    </xf>
    <xf numFmtId="0" fontId="37" fillId="0" borderId="25" xfId="1" applyFont="1" applyBorder="1" applyAlignment="1">
      <alignment horizontal="center" vertical="top" wrapText="1" shrinkToFit="1" readingOrder="1"/>
    </xf>
    <xf numFmtId="0" fontId="47" fillId="0" borderId="0" xfId="1" applyFont="1" applyAlignment="1">
      <alignment horizontal="center"/>
    </xf>
    <xf numFmtId="4" fontId="30" fillId="0" borderId="30" xfId="1" applyNumberFormat="1" applyFont="1" applyBorder="1"/>
    <xf numFmtId="0" fontId="30" fillId="0" borderId="30" xfId="1" applyFont="1" applyBorder="1"/>
    <xf numFmtId="0" fontId="48" fillId="0" borderId="30" xfId="1" applyFont="1" applyBorder="1" applyAlignment="1">
      <alignment horizontal="center"/>
    </xf>
    <xf numFmtId="0" fontId="30" fillId="0" borderId="30" xfId="1" applyFont="1" applyBorder="1" applyAlignment="1">
      <alignment horizontal="right" vertical="top" wrapText="1"/>
    </xf>
    <xf numFmtId="0" fontId="28" fillId="0" borderId="30" xfId="1" applyFont="1" applyBorder="1"/>
    <xf numFmtId="4" fontId="28" fillId="0" borderId="31" xfId="1" applyNumberFormat="1" applyFont="1" applyBorder="1" applyAlignment="1">
      <alignment horizontal="right" wrapText="1"/>
    </xf>
    <xf numFmtId="4" fontId="28" fillId="0" borderId="31" xfId="1" applyNumberFormat="1" applyFont="1" applyBorder="1" applyAlignment="1">
      <alignment wrapText="1"/>
    </xf>
    <xf numFmtId="0" fontId="28" fillId="0" borderId="31" xfId="1" applyFont="1" applyBorder="1" applyAlignment="1">
      <alignment wrapText="1"/>
    </xf>
    <xf numFmtId="9" fontId="47" fillId="0" borderId="31" xfId="1" applyNumberFormat="1" applyFont="1" applyBorder="1" applyAlignment="1">
      <alignment horizontal="center" wrapText="1"/>
    </xf>
    <xf numFmtId="0" fontId="28" fillId="0" borderId="31" xfId="1" applyFont="1" applyBorder="1" applyAlignment="1">
      <alignment horizontal="justify" vertical="top" wrapText="1"/>
    </xf>
    <xf numFmtId="0" fontId="28" fillId="0" borderId="32" xfId="1" applyFont="1" applyBorder="1" applyAlignment="1">
      <alignment horizontal="center" vertical="top" wrapText="1"/>
    </xf>
    <xf numFmtId="4" fontId="28" fillId="0" borderId="33" xfId="1" applyNumberFormat="1" applyFont="1" applyBorder="1" applyAlignment="1">
      <alignment horizontal="right" wrapText="1"/>
    </xf>
    <xf numFmtId="4" fontId="28" fillId="0" borderId="33" xfId="1" applyNumberFormat="1" applyFont="1" applyBorder="1" applyAlignment="1">
      <alignment horizontal="center" wrapText="1"/>
    </xf>
    <xf numFmtId="0" fontId="28" fillId="0" borderId="33" xfId="1" applyFont="1" applyBorder="1" applyAlignment="1">
      <alignment wrapText="1"/>
    </xf>
    <xf numFmtId="0" fontId="47" fillId="0" borderId="33" xfId="1" applyFont="1" applyBorder="1" applyAlignment="1">
      <alignment horizontal="center" wrapText="1"/>
    </xf>
    <xf numFmtId="0" fontId="28" fillId="0" borderId="33" xfId="1" applyFont="1" applyBorder="1" applyAlignment="1">
      <alignment horizontal="justify" vertical="top" wrapText="1"/>
    </xf>
    <xf numFmtId="0" fontId="28" fillId="0" borderId="33" xfId="1" applyFont="1" applyBorder="1" applyAlignment="1">
      <alignment horizontal="center" vertical="top" wrapText="1"/>
    </xf>
    <xf numFmtId="4" fontId="28" fillId="0" borderId="33" xfId="1" applyNumberFormat="1" applyFont="1" applyBorder="1" applyAlignment="1">
      <alignment wrapText="1"/>
    </xf>
    <xf numFmtId="4" fontId="28" fillId="0" borderId="6" xfId="1" applyNumberFormat="1" applyFont="1" applyBorder="1" applyAlignment="1">
      <alignment wrapText="1"/>
    </xf>
    <xf numFmtId="0" fontId="28" fillId="0" borderId="6" xfId="1" applyFont="1" applyBorder="1" applyAlignment="1">
      <alignment wrapText="1"/>
    </xf>
    <xf numFmtId="0" fontId="47" fillId="0" borderId="6" xfId="1" applyFont="1" applyBorder="1" applyAlignment="1">
      <alignment horizontal="center" wrapText="1"/>
    </xf>
    <xf numFmtId="0" fontId="28" fillId="0" borderId="6" xfId="1" applyFont="1" applyBorder="1" applyAlignment="1">
      <alignment horizontal="justify" vertical="top" wrapText="1"/>
    </xf>
    <xf numFmtId="0" fontId="28" fillId="0" borderId="6" xfId="1" applyFont="1" applyBorder="1" applyAlignment="1">
      <alignment horizontal="center" vertical="top" wrapText="1"/>
    </xf>
    <xf numFmtId="0" fontId="30" fillId="0" borderId="0" xfId="1" applyFont="1" applyAlignment="1">
      <alignment horizontal="center" vertical="center"/>
    </xf>
    <xf numFmtId="4" fontId="30" fillId="0" borderId="6" xfId="1" applyNumberFormat="1" applyFont="1" applyBorder="1" applyAlignment="1">
      <alignment horizontal="center" vertical="center" wrapText="1"/>
    </xf>
    <xf numFmtId="0" fontId="30" fillId="0" borderId="6" xfId="1" applyFont="1" applyBorder="1" applyAlignment="1">
      <alignment horizontal="center" vertical="center" wrapText="1"/>
    </xf>
    <xf numFmtId="0" fontId="48" fillId="0" borderId="6" xfId="1" applyFont="1" applyBorder="1" applyAlignment="1">
      <alignment horizontal="center" vertical="center" wrapText="1"/>
    </xf>
    <xf numFmtId="0" fontId="30" fillId="0" borderId="6" xfId="1" applyFont="1" applyBorder="1" applyAlignment="1">
      <alignment horizontal="justify" vertical="top" wrapText="1"/>
    </xf>
    <xf numFmtId="0" fontId="49" fillId="0" borderId="0" xfId="1" applyFont="1" applyAlignment="1">
      <alignment horizontal="justify" vertical="top" wrapText="1"/>
    </xf>
    <xf numFmtId="165" fontId="1" fillId="0" borderId="0" xfId="1" applyNumberFormat="1"/>
    <xf numFmtId="165" fontId="30" fillId="15" borderId="34" xfId="1" applyNumberFormat="1" applyFont="1" applyFill="1" applyBorder="1"/>
    <xf numFmtId="165" fontId="30" fillId="0" borderId="34" xfId="1" applyNumberFormat="1" applyFont="1" applyBorder="1" applyAlignment="1">
      <alignment horizontal="right"/>
    </xf>
    <xf numFmtId="0" fontId="30" fillId="0" borderId="34" xfId="1" applyFont="1" applyBorder="1" applyAlignment="1">
      <alignment horizontal="center"/>
    </xf>
    <xf numFmtId="4" fontId="30" fillId="0" borderId="34" xfId="1" applyNumberFormat="1" applyFont="1" applyBorder="1"/>
    <xf numFmtId="165" fontId="1" fillId="15" borderId="10" xfId="1" applyNumberFormat="1" applyFill="1" applyBorder="1"/>
    <xf numFmtId="165" fontId="1" fillId="0" borderId="10" xfId="1" applyNumberFormat="1" applyBorder="1"/>
    <xf numFmtId="0" fontId="1" fillId="0" borderId="10" xfId="1" applyBorder="1" applyAlignment="1">
      <alignment horizontal="center"/>
    </xf>
    <xf numFmtId="165" fontId="1" fillId="15" borderId="0" xfId="1" applyNumberFormat="1" applyFill="1"/>
    <xf numFmtId="0" fontId="47" fillId="0" borderId="0" xfId="1" applyFont="1"/>
    <xf numFmtId="165" fontId="20" fillId="15" borderId="1" xfId="1" applyNumberFormat="1" applyFont="1" applyFill="1" applyBorder="1"/>
    <xf numFmtId="0" fontId="20" fillId="15" borderId="1" xfId="1" applyFont="1" applyFill="1" applyBorder="1"/>
    <xf numFmtId="0" fontId="50" fillId="15" borderId="1" xfId="1" applyFont="1" applyFill="1" applyBorder="1" applyAlignment="1">
      <alignment horizontal="right" vertical="top"/>
    </xf>
    <xf numFmtId="0" fontId="50" fillId="15" borderId="1" xfId="1" applyFont="1" applyFill="1" applyBorder="1" applyAlignment="1">
      <alignment horizontal="center" vertical="top"/>
    </xf>
    <xf numFmtId="4" fontId="15" fillId="0" borderId="4" xfId="1" applyNumberFormat="1" applyFont="1" applyBorder="1" applyAlignment="1">
      <alignment horizontal="right" vertical="top" wrapText="1"/>
    </xf>
    <xf numFmtId="4" fontId="16" fillId="0" borderId="5" xfId="1" applyNumberFormat="1" applyFont="1" applyBorder="1" applyAlignment="1">
      <alignment horizontal="justify" vertical="top" wrapText="1"/>
    </xf>
    <xf numFmtId="4" fontId="15" fillId="0" borderId="4" xfId="1" applyNumberFormat="1" applyFont="1" applyBorder="1" applyAlignment="1">
      <alignment wrapText="1"/>
    </xf>
    <xf numFmtId="4" fontId="15" fillId="0" borderId="4" xfId="1" applyNumberFormat="1" applyFont="1" applyBorder="1" applyAlignment="1">
      <alignment horizontal="right" wrapText="1"/>
    </xf>
    <xf numFmtId="4" fontId="12" fillId="16" borderId="6" xfId="1" applyNumberFormat="1" applyFont="1" applyFill="1" applyBorder="1" applyAlignment="1">
      <alignment horizontal="right" vertical="top" wrapText="1"/>
    </xf>
    <xf numFmtId="4" fontId="14" fillId="16" borderId="1" xfId="1" applyNumberFormat="1" applyFont="1" applyFill="1" applyBorder="1" applyAlignment="1">
      <alignment horizontal="justify" vertical="top" wrapText="1"/>
    </xf>
    <xf numFmtId="4" fontId="3" fillId="16" borderId="6" xfId="1" applyNumberFormat="1" applyFont="1" applyFill="1" applyBorder="1" applyAlignment="1">
      <alignment wrapText="1"/>
    </xf>
    <xf numFmtId="4" fontId="3" fillId="16" borderId="6" xfId="1" applyNumberFormat="1" applyFont="1" applyFill="1" applyBorder="1" applyAlignment="1">
      <alignment horizontal="right" wrapText="1"/>
    </xf>
    <xf numFmtId="4" fontId="12" fillId="16" borderId="6" xfId="1" applyNumberFormat="1" applyFont="1" applyFill="1" applyBorder="1" applyAlignment="1">
      <alignment horizontal="right" wrapText="1"/>
    </xf>
    <xf numFmtId="4" fontId="14" fillId="5" borderId="1" xfId="1" applyNumberFormat="1" applyFont="1" applyFill="1" applyBorder="1" applyAlignment="1">
      <alignment horizontal="justify" wrapText="1"/>
    </xf>
    <xf numFmtId="49" fontId="20" fillId="0" borderId="0" xfId="1" applyNumberFormat="1" applyFont="1" applyAlignment="1">
      <alignment horizontal="left" vertical="top" wrapText="1"/>
    </xf>
    <xf numFmtId="4" fontId="18" fillId="17" borderId="8" xfId="1" applyNumberFormat="1" applyFont="1" applyFill="1" applyBorder="1" applyAlignment="1">
      <alignment horizontal="right" vertical="top" wrapText="1"/>
    </xf>
    <xf numFmtId="4" fontId="14" fillId="17" borderId="9" xfId="1" applyNumberFormat="1" applyFont="1" applyFill="1" applyBorder="1" applyAlignment="1">
      <alignment horizontal="right" vertical="top" wrapText="1"/>
    </xf>
    <xf numFmtId="4" fontId="12" fillId="17" borderId="8" xfId="1" applyNumberFormat="1" applyFont="1" applyFill="1" applyBorder="1" applyAlignment="1">
      <alignment wrapText="1"/>
    </xf>
    <xf numFmtId="2" fontId="12" fillId="2" borderId="8" xfId="17" applyNumberFormat="1" applyFont="1" applyFill="1" applyBorder="1" applyAlignment="1">
      <alignment wrapText="1"/>
    </xf>
    <xf numFmtId="0" fontId="1" fillId="0" borderId="0" xfId="1" applyAlignment="1">
      <alignment horizontal="justify" vertical="top" wrapText="1"/>
    </xf>
    <xf numFmtId="3" fontId="1" fillId="0" borderId="0" xfId="1" applyNumberFormat="1" applyAlignment="1">
      <alignment horizontal="right"/>
    </xf>
    <xf numFmtId="4" fontId="1" fillId="0" borderId="0" xfId="1" applyNumberFormat="1" applyAlignment="1">
      <alignment horizontal="right"/>
    </xf>
    <xf numFmtId="0" fontId="55" fillId="0" borderId="0" xfId="1" applyFont="1" applyAlignment="1">
      <alignment horizontal="center" vertical="top" wrapText="1"/>
    </xf>
    <xf numFmtId="4" fontId="55" fillId="0" borderId="0" xfId="1" applyNumberFormat="1" applyFont="1" applyAlignment="1">
      <alignment horizontal="center" vertical="top" wrapText="1"/>
    </xf>
    <xf numFmtId="0" fontId="55" fillId="0" borderId="0" xfId="1" applyFont="1" applyAlignment="1">
      <alignment horizontal="right" vertical="top" wrapText="1"/>
    </xf>
    <xf numFmtId="4" fontId="55" fillId="0" borderId="0" xfId="1" applyNumberFormat="1" applyFont="1" applyAlignment="1">
      <alignment horizontal="right" vertical="top" wrapText="1"/>
    </xf>
    <xf numFmtId="0" fontId="55" fillId="0" borderId="0" xfId="1" applyFont="1" applyAlignment="1">
      <alignment horizontal="left" vertical="top" wrapText="1"/>
    </xf>
    <xf numFmtId="4" fontId="20" fillId="0" borderId="0" xfId="1" applyNumberFormat="1" applyFont="1" applyAlignment="1">
      <alignment horizontal="right"/>
    </xf>
    <xf numFmtId="3" fontId="1" fillId="0" borderId="10" xfId="1" applyNumberFormat="1" applyBorder="1" applyAlignment="1">
      <alignment horizontal="right"/>
    </xf>
    <xf numFmtId="4" fontId="1" fillId="0" borderId="10" xfId="1" applyNumberFormat="1" applyBorder="1" applyAlignment="1">
      <alignment horizontal="right"/>
    </xf>
    <xf numFmtId="3" fontId="1" fillId="0" borderId="0" xfId="1" applyNumberFormat="1"/>
    <xf numFmtId="4" fontId="20" fillId="0" borderId="0" xfId="1" applyNumberFormat="1" applyFont="1" applyAlignment="1">
      <alignment horizontal="center"/>
    </xf>
    <xf numFmtId="0" fontId="1" fillId="0" borderId="0" xfId="1" applyAlignment="1">
      <alignment horizontal="left" vertical="top"/>
    </xf>
    <xf numFmtId="0" fontId="1" fillId="0" borderId="0" xfId="1" applyAlignment="1">
      <alignment vertical="top"/>
    </xf>
    <xf numFmtId="3" fontId="1" fillId="0" borderId="0" xfId="1" applyNumberFormat="1" applyAlignment="1">
      <alignment horizontal="right" vertical="top"/>
    </xf>
    <xf numFmtId="4" fontId="1" fillId="0" borderId="0" xfId="1" applyNumberFormat="1" applyAlignment="1">
      <alignment horizontal="right" vertical="top"/>
    </xf>
    <xf numFmtId="4" fontId="1" fillId="0" borderId="0" xfId="1" applyNumberFormat="1" applyAlignment="1">
      <alignment vertical="top"/>
    </xf>
    <xf numFmtId="3" fontId="1" fillId="0" borderId="10" xfId="1" applyNumberFormat="1" applyBorder="1"/>
    <xf numFmtId="0" fontId="30" fillId="0" borderId="0" xfId="1" applyFont="1" applyAlignment="1">
      <alignment horizontal="left" vertical="top" wrapText="1"/>
    </xf>
    <xf numFmtId="4" fontId="30" fillId="0" borderId="0" xfId="1" applyNumberFormat="1" applyFont="1" applyAlignment="1">
      <alignment horizontal="left" vertical="top" wrapText="1"/>
    </xf>
    <xf numFmtId="0" fontId="1" fillId="0" borderId="0" xfId="1" applyAlignment="1">
      <alignment horizontal="left" vertical="top" wrapText="1"/>
    </xf>
    <xf numFmtId="3" fontId="1" fillId="0" borderId="0" xfId="1" applyNumberFormat="1" applyAlignment="1">
      <alignment horizontal="right" vertical="top" wrapText="1"/>
    </xf>
    <xf numFmtId="4" fontId="1" fillId="0" borderId="0" xfId="1" applyNumberFormat="1" applyAlignment="1">
      <alignment horizontal="right" vertical="top" wrapText="1"/>
    </xf>
    <xf numFmtId="0" fontId="1" fillId="0" borderId="0" xfId="6" applyFont="1" applyAlignment="1">
      <alignment horizontal="left" vertical="top" wrapText="1"/>
    </xf>
    <xf numFmtId="0" fontId="1" fillId="0" borderId="0" xfId="8" applyFont="1" applyFill="1" applyAlignment="1">
      <alignment horizontal="left" vertical="top" wrapText="1"/>
    </xf>
    <xf numFmtId="0" fontId="33" fillId="0" borderId="0" xfId="9" applyFont="1" applyFill="1" applyAlignment="1">
      <alignment horizontal="left" vertical="top" wrapText="1"/>
    </xf>
    <xf numFmtId="0" fontId="33" fillId="0" borderId="0" xfId="8" applyFont="1" applyFill="1" applyAlignment="1">
      <alignment horizontal="left" vertical="top" wrapText="1"/>
    </xf>
    <xf numFmtId="0" fontId="25" fillId="0" borderId="0" xfId="1" applyFont="1" applyAlignment="1">
      <alignment horizontal="left" vertical="top" wrapText="1"/>
    </xf>
    <xf numFmtId="0" fontId="1" fillId="0" borderId="0" xfId="1" quotePrefix="1" applyAlignment="1">
      <alignment horizontal="left" vertical="top"/>
    </xf>
    <xf numFmtId="0" fontId="1" fillId="0" borderId="10" xfId="1" applyBorder="1"/>
    <xf numFmtId="0" fontId="30" fillId="0" borderId="0" xfId="1" applyFont="1" applyAlignment="1">
      <alignment horizontal="justify" vertical="top" wrapText="1"/>
    </xf>
    <xf numFmtId="49" fontId="1" fillId="0" borderId="0" xfId="1" applyNumberFormat="1" applyAlignment="1">
      <alignment horizontal="left" vertical="top" wrapText="1"/>
    </xf>
    <xf numFmtId="0" fontId="1" fillId="0" borderId="0" xfId="1" quotePrefix="1" applyAlignment="1">
      <alignment horizontal="left"/>
    </xf>
    <xf numFmtId="3" fontId="1" fillId="0" borderId="0" xfId="1" applyNumberFormat="1" applyAlignment="1">
      <alignment vertical="top"/>
    </xf>
    <xf numFmtId="4" fontId="1" fillId="0" borderId="0" xfId="1" applyNumberFormat="1" applyAlignment="1" applyProtection="1">
      <alignment vertical="top"/>
      <protection locked="0"/>
    </xf>
    <xf numFmtId="0" fontId="30" fillId="0" borderId="0" xfId="1" applyFont="1" applyAlignment="1">
      <alignment horizontal="left"/>
    </xf>
    <xf numFmtId="4" fontId="30" fillId="0" borderId="0" xfId="1" applyNumberFormat="1" applyFont="1"/>
    <xf numFmtId="49" fontId="1" fillId="0" borderId="0" xfId="1" quotePrefix="1" applyNumberFormat="1" applyAlignment="1">
      <alignment horizontal="left" vertical="top"/>
    </xf>
    <xf numFmtId="4" fontId="1" fillId="0" borderId="0" xfId="1" applyNumberFormat="1" applyAlignment="1">
      <alignment horizontal="left"/>
    </xf>
    <xf numFmtId="18" fontId="1" fillId="0" borderId="0" xfId="1" applyNumberFormat="1" applyAlignment="1">
      <alignment horizontal="justify" vertical="top" wrapText="1"/>
    </xf>
    <xf numFmtId="3" fontId="1" fillId="0" borderId="0" xfId="1" applyNumberFormat="1" applyAlignment="1">
      <alignment horizontal="center"/>
    </xf>
    <xf numFmtId="0" fontId="1" fillId="0" borderId="0" xfId="1" applyAlignment="1">
      <alignment vertical="top" wrapText="1"/>
    </xf>
    <xf numFmtId="0" fontId="56" fillId="0" borderId="0" xfId="1" applyFont="1"/>
    <xf numFmtId="0" fontId="57" fillId="0" borderId="0" xfId="1" applyFont="1"/>
    <xf numFmtId="4" fontId="20" fillId="0" borderId="10" xfId="1" applyNumberFormat="1" applyFont="1" applyBorder="1"/>
    <xf numFmtId="0" fontId="1" fillId="0" borderId="0" xfId="1" quotePrefix="1" applyAlignment="1">
      <alignment horizontal="justify" vertical="top" wrapText="1"/>
    </xf>
    <xf numFmtId="49" fontId="1" fillId="0" borderId="0" xfId="1" applyNumberFormat="1" applyAlignment="1">
      <alignment horizontal="left"/>
    </xf>
    <xf numFmtId="0" fontId="1" fillId="10" borderId="0" xfId="1" applyFill="1"/>
    <xf numFmtId="49" fontId="1" fillId="0" borderId="0" xfId="1" applyNumberFormat="1" applyAlignment="1">
      <alignment horizontal="left" vertical="top"/>
    </xf>
    <xf numFmtId="0" fontId="1" fillId="0" borderId="10" xfId="1" applyBorder="1" applyAlignment="1">
      <alignment horizontal="right"/>
    </xf>
    <xf numFmtId="3" fontId="1" fillId="0" borderId="10" xfId="1" applyNumberFormat="1" applyBorder="1" applyAlignment="1">
      <alignment vertical="top"/>
    </xf>
    <xf numFmtId="4" fontId="1" fillId="0" borderId="10" xfId="1" applyNumberFormat="1" applyBorder="1" applyAlignment="1">
      <alignment horizontal="right" vertical="top"/>
    </xf>
    <xf numFmtId="4" fontId="1" fillId="0" borderId="10" xfId="1" applyNumberFormat="1" applyBorder="1" applyAlignment="1">
      <alignment vertical="top"/>
    </xf>
    <xf numFmtId="4" fontId="20" fillId="0" borderId="0" xfId="1" applyNumberFormat="1" applyFont="1" applyAlignment="1">
      <alignment vertical="top"/>
    </xf>
    <xf numFmtId="0" fontId="55" fillId="0" borderId="0" xfId="1" applyFont="1" applyAlignment="1">
      <alignment horizontal="center" vertical="top" wrapText="1"/>
    </xf>
    <xf numFmtId="0" fontId="55" fillId="0" borderId="0" xfId="1" applyFont="1" applyAlignment="1">
      <alignment horizontal="left" vertical="top" wrapText="1"/>
    </xf>
    <xf numFmtId="0" fontId="37" fillId="0" borderId="13" xfId="1" applyFont="1" applyBorder="1" applyAlignment="1">
      <alignment horizontal="right" vertical="center"/>
    </xf>
    <xf numFmtId="0" fontId="37" fillId="0" borderId="14" xfId="1" applyFont="1" applyBorder="1" applyAlignment="1">
      <alignment horizontal="left" vertical="center"/>
    </xf>
    <xf numFmtId="0" fontId="42" fillId="13" borderId="16" xfId="1" applyFont="1" applyFill="1" applyBorder="1" applyAlignment="1">
      <alignment horizontal="left" vertical="center" wrapText="1" shrinkToFit="1"/>
    </xf>
    <xf numFmtId="0" fontId="40" fillId="12" borderId="12" xfId="1" applyFont="1" applyFill="1" applyBorder="1" applyAlignment="1">
      <alignment horizontal="right" vertical="center"/>
    </xf>
    <xf numFmtId="0" fontId="40" fillId="12" borderId="1" xfId="1" applyFont="1" applyFill="1" applyBorder="1" applyAlignment="1">
      <alignment horizontal="right" vertical="center"/>
    </xf>
    <xf numFmtId="0" fontId="1" fillId="0" borderId="5" xfId="1" applyBorder="1" applyAlignment="1">
      <alignment horizontal="right"/>
    </xf>
    <xf numFmtId="0" fontId="44" fillId="12" borderId="25" xfId="1" applyFont="1" applyFill="1" applyBorder="1" applyAlignment="1">
      <alignment horizontal="left" vertical="center" wrapText="1"/>
    </xf>
    <xf numFmtId="0" fontId="44" fillId="12" borderId="24" xfId="1" applyFont="1" applyFill="1" applyBorder="1" applyAlignment="1">
      <alignment horizontal="left" vertical="center" wrapText="1"/>
    </xf>
    <xf numFmtId="0" fontId="44" fillId="12" borderId="23" xfId="1" applyFont="1" applyFill="1" applyBorder="1" applyAlignment="1">
      <alignment horizontal="left" vertical="center" wrapText="1"/>
    </xf>
    <xf numFmtId="0" fontId="44" fillId="12" borderId="22" xfId="1" applyFont="1" applyFill="1" applyBorder="1" applyAlignment="1">
      <alignment horizontal="left" vertical="center" wrapText="1"/>
    </xf>
    <xf numFmtId="0" fontId="44" fillId="12" borderId="21" xfId="1" applyFont="1" applyFill="1" applyBorder="1" applyAlignment="1">
      <alignment horizontal="left" vertical="center" wrapText="1"/>
    </xf>
    <xf numFmtId="0" fontId="44" fillId="12" borderId="20" xfId="1" applyFont="1" applyFill="1" applyBorder="1" applyAlignment="1">
      <alignment horizontal="left" vertical="center" wrapText="1"/>
    </xf>
    <xf numFmtId="0" fontId="37" fillId="0" borderId="14" xfId="1" applyFont="1" applyBorder="1" applyAlignment="1">
      <alignment horizontal="center" vertical="center"/>
    </xf>
    <xf numFmtId="0" fontId="41" fillId="12" borderId="26" xfId="10" applyFont="1" applyFill="1" applyBorder="1" applyAlignment="1">
      <alignment horizontal="center" vertical="top" wrapText="1" shrinkToFit="1" readingOrder="1"/>
    </xf>
    <xf numFmtId="0" fontId="44" fillId="12" borderId="26" xfId="10" applyFont="1" applyFill="1" applyBorder="1" applyAlignment="1">
      <alignment horizontal="left" vertical="center"/>
    </xf>
    <xf numFmtId="0" fontId="37" fillId="0" borderId="0" xfId="10" applyFont="1" applyAlignment="1">
      <alignment horizontal="center"/>
    </xf>
    <xf numFmtId="0" fontId="44" fillId="12" borderId="24" xfId="10" applyFont="1" applyFill="1" applyBorder="1" applyAlignment="1">
      <alignment horizontal="right"/>
    </xf>
    <xf numFmtId="0" fontId="45" fillId="0" borderId="16" xfId="10" applyFont="1" applyBorder="1" applyAlignment="1">
      <alignment horizontal="left" vertical="center" wrapText="1" shrinkToFit="1" readingOrder="1"/>
    </xf>
    <xf numFmtId="0" fontId="37" fillId="0" borderId="0" xfId="1" applyFont="1" applyAlignment="1">
      <alignment horizontal="center"/>
    </xf>
    <xf numFmtId="0" fontId="37" fillId="12" borderId="26" xfId="1" applyFont="1" applyFill="1" applyBorder="1" applyAlignment="1">
      <alignment horizontal="center" vertical="center" wrapText="1" shrinkToFit="1" readingOrder="1"/>
    </xf>
    <xf numFmtId="0" fontId="44" fillId="12" borderId="26" xfId="1" applyFont="1" applyFill="1" applyBorder="1" applyAlignment="1">
      <alignment horizontal="left" vertical="center" wrapText="1"/>
    </xf>
    <xf numFmtId="0" fontId="44" fillId="12" borderId="26" xfId="1" applyFont="1" applyFill="1" applyBorder="1" applyAlignment="1">
      <alignment horizontal="left" vertical="center"/>
    </xf>
    <xf numFmtId="0" fontId="44" fillId="12" borderId="24" xfId="1" applyFont="1" applyFill="1" applyBorder="1" applyAlignment="1">
      <alignment horizontal="right"/>
    </xf>
    <xf numFmtId="0" fontId="45" fillId="0" borderId="16" xfId="1" applyFont="1" applyBorder="1" applyAlignment="1">
      <alignment horizontal="left" vertical="top" wrapText="1" shrinkToFit="1" readingOrder="1"/>
    </xf>
    <xf numFmtId="0" fontId="37" fillId="12" borderId="26" xfId="1" applyFont="1" applyFill="1" applyBorder="1" applyAlignment="1">
      <alignment horizontal="center" vertical="top" wrapText="1" shrinkToFit="1" readingOrder="1"/>
    </xf>
    <xf numFmtId="0" fontId="44" fillId="12" borderId="25" xfId="1" applyFont="1" applyFill="1" applyBorder="1" applyAlignment="1">
      <alignment horizontal="left" vertical="center"/>
    </xf>
    <xf numFmtId="0" fontId="44" fillId="12" borderId="24" xfId="1" applyFont="1" applyFill="1" applyBorder="1" applyAlignment="1">
      <alignment horizontal="left" vertical="center"/>
    </xf>
    <xf numFmtId="0" fontId="44" fillId="12" borderId="23" xfId="1" applyFont="1" applyFill="1" applyBorder="1" applyAlignment="1">
      <alignment horizontal="left" vertical="center"/>
    </xf>
    <xf numFmtId="0" fontId="44" fillId="12" borderId="22" xfId="1" applyFont="1" applyFill="1" applyBorder="1" applyAlignment="1">
      <alignment horizontal="left" vertical="center"/>
    </xf>
    <xf numFmtId="0" fontId="44" fillId="12" borderId="21" xfId="1" applyFont="1" applyFill="1" applyBorder="1" applyAlignment="1">
      <alignment horizontal="left" vertical="center"/>
    </xf>
    <xf numFmtId="0" fontId="44" fillId="12" borderId="20" xfId="1" applyFont="1" applyFill="1" applyBorder="1" applyAlignment="1">
      <alignment horizontal="left" vertical="center"/>
    </xf>
    <xf numFmtId="0" fontId="45" fillId="0" borderId="16" xfId="1" applyFont="1" applyBorder="1" applyAlignment="1">
      <alignment horizontal="left" vertical="center" wrapText="1" shrinkToFit="1" readingOrder="1"/>
    </xf>
    <xf numFmtId="0" fontId="41" fillId="0" borderId="26" xfId="12" applyFont="1" applyFill="1" applyBorder="1" applyAlignment="1">
      <alignment horizontal="center" vertical="top" wrapText="1"/>
    </xf>
    <xf numFmtId="49" fontId="38" fillId="0" borderId="26" xfId="12" applyNumberFormat="1" applyFont="1" applyFill="1" applyBorder="1" applyAlignment="1">
      <alignment horizontal="left" vertical="center"/>
    </xf>
    <xf numFmtId="0" fontId="38" fillId="0" borderId="26" xfId="12" applyFont="1" applyFill="1" applyBorder="1" applyAlignment="1">
      <alignment horizontal="left" vertical="center"/>
    </xf>
    <xf numFmtId="0" fontId="37" fillId="0" borderId="26" xfId="12" applyFont="1" applyFill="1" applyBorder="1" applyAlignment="1">
      <alignment horizontal="center"/>
    </xf>
    <xf numFmtId="49" fontId="38" fillId="0" borderId="26" xfId="12" applyNumberFormat="1" applyFont="1" applyFill="1" applyBorder="1" applyAlignment="1">
      <alignment horizontal="right"/>
    </xf>
    <xf numFmtId="0" fontId="38" fillId="0" borderId="26" xfId="12" applyFont="1" applyFill="1" applyBorder="1" applyAlignment="1">
      <alignment horizontal="right"/>
    </xf>
    <xf numFmtId="49" fontId="37" fillId="0" borderId="26" xfId="12" applyNumberFormat="1" applyFont="1" applyFill="1" applyBorder="1" applyAlignment="1">
      <alignment horizontal="left" vertical="center" wrapText="1"/>
    </xf>
    <xf numFmtId="0" fontId="37" fillId="0" borderId="26" xfId="12" applyFont="1" applyFill="1" applyBorder="1" applyAlignment="1">
      <alignment horizontal="left" vertical="center" wrapText="1"/>
    </xf>
    <xf numFmtId="0" fontId="37" fillId="0" borderId="14" xfId="1" applyFont="1" applyBorder="1" applyAlignment="1">
      <alignment horizontal="center"/>
    </xf>
    <xf numFmtId="0" fontId="37" fillId="12" borderId="14" xfId="1" applyFont="1" applyFill="1" applyBorder="1" applyAlignment="1">
      <alignment horizontal="right" vertical="top" wrapText="1" shrinkToFit="1" readingOrder="1"/>
    </xf>
    <xf numFmtId="0" fontId="37" fillId="12" borderId="13" xfId="1" applyFont="1" applyFill="1" applyBorder="1" applyAlignment="1">
      <alignment horizontal="right" vertical="top" wrapText="1" shrinkToFit="1" readingOrder="1"/>
    </xf>
    <xf numFmtId="0" fontId="44" fillId="12" borderId="16" xfId="1" applyFont="1" applyFill="1" applyBorder="1" applyAlignment="1">
      <alignment horizontal="right"/>
    </xf>
    <xf numFmtId="0" fontId="37" fillId="0" borderId="29" xfId="1" applyFont="1" applyBorder="1" applyAlignment="1">
      <alignment horizontal="center"/>
    </xf>
    <xf numFmtId="0" fontId="37" fillId="0" borderId="13" xfId="1" applyFont="1" applyBorder="1" applyAlignment="1">
      <alignment horizontal="center"/>
    </xf>
    <xf numFmtId="0" fontId="37" fillId="0" borderId="29" xfId="1" applyFont="1" applyBorder="1" applyAlignment="1">
      <alignment horizontal="left"/>
    </xf>
    <xf numFmtId="0" fontId="1" fillId="0" borderId="0" xfId="1" applyAlignment="1">
      <alignment wrapText="1"/>
    </xf>
    <xf numFmtId="0" fontId="1" fillId="0" borderId="0" xfId="1" applyAlignment="1">
      <alignment horizontal="left" wrapText="1"/>
    </xf>
    <xf numFmtId="0" fontId="1" fillId="0" borderId="0" xfId="1" applyAlignment="1">
      <alignment vertical="center" wrapText="1"/>
    </xf>
    <xf numFmtId="0" fontId="51" fillId="0" borderId="10" xfId="1" applyFont="1" applyBorder="1" applyAlignment="1">
      <alignment wrapText="1"/>
    </xf>
    <xf numFmtId="0" fontId="1" fillId="0" borderId="10" xfId="1" applyBorder="1" applyAlignment="1">
      <alignment wrapText="1"/>
    </xf>
    <xf numFmtId="0" fontId="50" fillId="15" borderId="1" xfId="1" applyFont="1" applyFill="1" applyBorder="1" applyAlignment="1">
      <alignment vertical="top"/>
    </xf>
    <xf numFmtId="0" fontId="22" fillId="0" borderId="10" xfId="1" applyFont="1" applyBorder="1" applyAlignment="1">
      <alignment wrapText="1"/>
    </xf>
    <xf numFmtId="0" fontId="30" fillId="0" borderId="35" xfId="1" applyFont="1" applyBorder="1"/>
    <xf numFmtId="0" fontId="22" fillId="0" borderId="0" xfId="1" applyFont="1" applyAlignment="1">
      <alignment wrapText="1"/>
    </xf>
  </cellXfs>
  <cellStyles count="18">
    <cellStyle name="60 % – Poudarek5 2 3" xfId="5" xr:uid="{D2727109-DDE5-446B-BF8A-3AC587ECE9B7}"/>
    <cellStyle name="Excel Built-in Navadno 2 2 2 2" xfId="7" xr:uid="{5FA1C2E2-73DE-44DC-8D5E-FA2E0838CB84}"/>
    <cellStyle name="Excel Built-in S3 2" xfId="8" xr:uid="{A2266F90-38CA-4242-9FDB-F4C29CDD496F}"/>
    <cellStyle name="Naslov 1 2" xfId="2" xr:uid="{9577C961-357E-4C00-96C0-FF3F001A7B69}"/>
    <cellStyle name="Naslov 5" xfId="3" xr:uid="{01E08372-17C7-41D1-AEC1-D11612A4068A}"/>
    <cellStyle name="Navadno" xfId="0" builtinId="0"/>
    <cellStyle name="Navadno 2" xfId="1" xr:uid="{292283DB-7CEE-4DB9-AEB3-18EB561742B8}"/>
    <cellStyle name="Navadno 2 2" xfId="10" xr:uid="{EE23BF7E-0D25-45FD-B8ED-8C598CA55367}"/>
    <cellStyle name="Navadno 2 3" xfId="12" xr:uid="{1C3BD78B-1D36-42BF-94D1-3E0570CCED38}"/>
    <cellStyle name="Navadno 3" xfId="14" xr:uid="{E72D6EC4-DBEB-4CA1-8191-5E51899D43D7}"/>
    <cellStyle name="Navadno 4" xfId="11" xr:uid="{51880FD4-738E-42F9-9B5E-148B657C9E23}"/>
    <cellStyle name="Navadno 7" xfId="15" xr:uid="{040ADC88-4881-4DAC-918A-BD77A1AD79D0}"/>
    <cellStyle name="Navadno_4_1_Popis_Miren_obvoznica_NN" xfId="13" xr:uid="{350B4094-F918-4254-86B2-CCF6408BA2BE}"/>
    <cellStyle name="Odstotek" xfId="17" builtinId="5"/>
    <cellStyle name="Poudarek5 2" xfId="4" xr:uid="{D124EA1E-8728-452C-BDD1-B551859A6275}"/>
    <cellStyle name="S3 3" xfId="9" xr:uid="{0580D5DB-1BC7-4906-AE85-09EF236D8B0F}"/>
    <cellStyle name="TableStyleLight1 2" xfId="6" xr:uid="{44847C99-C24E-4573-9A64-9EDE43E513B1}"/>
    <cellStyle name="Vejica 2 7" xfId="16" xr:uid="{0A493A37-AA5F-4440-B45A-E80B3096B68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600075</xdr:colOff>
          <xdr:row>0</xdr:row>
          <xdr:rowOff>114300</xdr:rowOff>
        </xdr:from>
        <xdr:to>
          <xdr:col>1</xdr:col>
          <xdr:colOff>600075</xdr:colOff>
          <xdr:row>2</xdr:row>
          <xdr:rowOff>28575</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is\Users\Asus\Documents\Nova%20mapa\01_2019%20BLED%20promenada%20faza%201\99_POPIS\&#352;iml\Popis_Tr&#382;nica_Ptuj_PZ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kapitulacija"/>
      <sheetName val="ZUNANJA_UREDITEV"/>
      <sheetName val="KANALIZACIJA-Tržnica"/>
      <sheetName val="KANALIZACIJA-Javna kanalizacija"/>
      <sheetName val="KANALIZACIJA-Javna_kanalizacija"/>
      <sheetName val="KANALIZACIJA-Javna_kanalizacij1"/>
      <sheetName val="KANALIZACIJA-Javna_kanalizacij2"/>
      <sheetName val="KANALIZACIJA-Javna_kanalizacij3"/>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DCC44-461F-4131-AC97-5823F7D011D6}">
  <dimension ref="A1:E38"/>
  <sheetViews>
    <sheetView tabSelected="1" view="pageBreakPreview" topLeftCell="A13" zoomScaleNormal="100" zoomScaleSheetLayoutView="100" workbookViewId="0">
      <selection activeCell="A14" sqref="A14"/>
    </sheetView>
  </sheetViews>
  <sheetFormatPr defaultColWidth="9.140625" defaultRowHeight="15"/>
  <cols>
    <col min="1" max="1" width="7.28515625" style="5" customWidth="1"/>
    <col min="2" max="2" width="38.85546875" style="5" customWidth="1"/>
    <col min="3" max="3" width="17.140625" style="8" customWidth="1"/>
    <col min="4" max="4" width="15.5703125" style="8" customWidth="1"/>
    <col min="5" max="5" width="15.28515625" style="8" customWidth="1"/>
    <col min="6" max="16384" width="9.140625" style="5"/>
  </cols>
  <sheetData>
    <row r="1" spans="1:5">
      <c r="A1" s="1"/>
      <c r="B1" s="2"/>
      <c r="C1" s="3"/>
      <c r="D1" s="4"/>
      <c r="E1" s="4"/>
    </row>
    <row r="2" spans="1:5" ht="23.25">
      <c r="A2" s="6"/>
      <c r="B2" s="7" t="s">
        <v>0</v>
      </c>
      <c r="D2" s="9"/>
    </row>
    <row r="3" spans="1:5" ht="26.25">
      <c r="A3" s="6"/>
      <c r="B3" s="10" t="s">
        <v>1</v>
      </c>
      <c r="D3" s="9"/>
    </row>
    <row r="4" spans="1:5">
      <c r="A4" s="1"/>
      <c r="C4" s="3"/>
      <c r="D4" s="4"/>
      <c r="E4" s="4"/>
    </row>
    <row r="5" spans="1:5">
      <c r="A5" s="1"/>
      <c r="B5" s="2"/>
      <c r="C5" s="3"/>
      <c r="D5" s="4"/>
      <c r="E5" s="4"/>
    </row>
    <row r="6" spans="1:5">
      <c r="A6" s="1"/>
      <c r="B6" s="2"/>
      <c r="C6" s="3"/>
      <c r="D6" s="4"/>
      <c r="E6" s="4"/>
    </row>
    <row r="7" spans="1:5">
      <c r="A7" s="1"/>
      <c r="C7" s="3"/>
      <c r="D7" s="4"/>
      <c r="E7" s="4"/>
    </row>
    <row r="8" spans="1:5" ht="23.25">
      <c r="A8" s="11"/>
      <c r="B8" s="12" t="s">
        <v>1567</v>
      </c>
      <c r="C8" s="13"/>
      <c r="D8" s="14"/>
      <c r="E8" s="13"/>
    </row>
    <row r="9" spans="1:5">
      <c r="A9" s="1"/>
      <c r="B9" s="2"/>
      <c r="C9" s="3"/>
      <c r="D9" s="4"/>
      <c r="E9" s="4"/>
    </row>
    <row r="10" spans="1:5">
      <c r="A10" s="1"/>
      <c r="B10" s="2"/>
      <c r="C10" s="3"/>
      <c r="D10" s="4"/>
      <c r="E10" s="4"/>
    </row>
    <row r="11" spans="1:5">
      <c r="A11" s="1"/>
      <c r="B11" s="2"/>
      <c r="C11" s="3"/>
      <c r="D11" s="4"/>
      <c r="E11" s="4"/>
    </row>
    <row r="12" spans="1:5">
      <c r="A12" s="1"/>
      <c r="B12" s="2"/>
      <c r="C12" s="3"/>
      <c r="D12" s="4"/>
      <c r="E12" s="4"/>
    </row>
    <row r="13" spans="1:5" ht="23.25">
      <c r="A13" s="15"/>
      <c r="B13" s="15" t="s">
        <v>2</v>
      </c>
      <c r="C13" s="15"/>
      <c r="D13" s="15"/>
      <c r="E13" s="15"/>
    </row>
    <row r="14" spans="1:5">
      <c r="A14" s="16"/>
      <c r="B14" s="16"/>
      <c r="C14" s="17"/>
      <c r="D14" s="16"/>
      <c r="E14" s="16"/>
    </row>
    <row r="15" spans="1:5" ht="15.75" thickBot="1">
      <c r="A15" s="16"/>
      <c r="B15" s="16"/>
      <c r="C15" s="17"/>
      <c r="D15" s="16"/>
      <c r="E15" s="16"/>
    </row>
    <row r="16" spans="1:5" ht="21" thickBot="1">
      <c r="A16" s="18"/>
      <c r="B16" s="19" t="s">
        <v>3</v>
      </c>
      <c r="C16" s="20" t="s">
        <v>4</v>
      </c>
      <c r="D16" s="21" t="s">
        <v>5</v>
      </c>
      <c r="E16" s="21" t="str">
        <f>+C16</f>
        <v>skupaj €</v>
      </c>
    </row>
    <row r="17" spans="1:5" ht="15.75">
      <c r="A17" s="287" t="s">
        <v>6</v>
      </c>
      <c r="B17" s="288" t="s">
        <v>7</v>
      </c>
      <c r="C17" s="289"/>
      <c r="D17" s="290"/>
      <c r="E17" s="290"/>
    </row>
    <row r="18" spans="1:5" ht="15.75">
      <c r="A18" s="36" t="s">
        <v>8</v>
      </c>
      <c r="B18" s="37" t="s">
        <v>9</v>
      </c>
      <c r="C18" s="38"/>
      <c r="D18" s="39"/>
      <c r="E18" s="39"/>
    </row>
    <row r="19" spans="1:5" ht="15.75">
      <c r="A19" s="36" t="s">
        <v>10</v>
      </c>
      <c r="B19" s="37" t="s">
        <v>11</v>
      </c>
      <c r="C19" s="38"/>
      <c r="D19" s="39"/>
      <c r="E19" s="39"/>
    </row>
    <row r="20" spans="1:5" ht="15.75">
      <c r="A20" s="36" t="s">
        <v>12</v>
      </c>
      <c r="B20" s="37" t="s">
        <v>13</v>
      </c>
      <c r="C20" s="38"/>
      <c r="D20" s="39"/>
      <c r="E20" s="39"/>
    </row>
    <row r="21" spans="1:5" ht="15.75">
      <c r="A21" s="36" t="s">
        <v>14</v>
      </c>
      <c r="B21" s="37" t="s">
        <v>15</v>
      </c>
      <c r="C21" s="38"/>
      <c r="D21" s="39"/>
      <c r="E21" s="39"/>
    </row>
    <row r="22" spans="1:5" ht="15.75">
      <c r="A22" s="26" t="s">
        <v>16</v>
      </c>
      <c r="B22" s="27" t="s">
        <v>17</v>
      </c>
      <c r="C22" s="28">
        <f>Elektroinstalacije!E56</f>
        <v>0</v>
      </c>
      <c r="D22" s="29">
        <f>C22*0.22</f>
        <v>0</v>
      </c>
      <c r="E22" s="30">
        <f>C22+D22</f>
        <v>0</v>
      </c>
    </row>
    <row r="23" spans="1:5" ht="15.75">
      <c r="A23" s="31" t="s">
        <v>18</v>
      </c>
      <c r="B23" s="32" t="s">
        <v>19</v>
      </c>
      <c r="C23" s="33">
        <f>_REKAPITULACIJA!E20</f>
        <v>0</v>
      </c>
      <c r="D23" s="34">
        <f t="shared" ref="D23:D25" si="0">C23*0.22</f>
        <v>0</v>
      </c>
      <c r="E23" s="35">
        <f t="shared" ref="E23:E25" si="1">C23+D23</f>
        <v>0</v>
      </c>
    </row>
    <row r="24" spans="1:5" ht="15.75">
      <c r="A24" s="291" t="s">
        <v>20</v>
      </c>
      <c r="B24" s="292" t="s">
        <v>21</v>
      </c>
      <c r="C24" s="293">
        <f>'Kabelska kanalizacija'!F25</f>
        <v>0</v>
      </c>
      <c r="D24" s="294">
        <f t="shared" si="0"/>
        <v>0</v>
      </c>
      <c r="E24" s="295">
        <f t="shared" si="1"/>
        <v>0</v>
      </c>
    </row>
    <row r="25" spans="1:5" ht="15.75">
      <c r="A25" s="22" t="s">
        <v>22</v>
      </c>
      <c r="B25" s="296" t="s">
        <v>23</v>
      </c>
      <c r="C25" s="23">
        <f>'JR '!G26</f>
        <v>0</v>
      </c>
      <c r="D25" s="24">
        <f t="shared" si="0"/>
        <v>0</v>
      </c>
      <c r="E25" s="25">
        <f t="shared" si="1"/>
        <v>0</v>
      </c>
    </row>
    <row r="26" spans="1:5" ht="15.75">
      <c r="A26" s="36" t="s">
        <v>24</v>
      </c>
      <c r="B26" s="37" t="s">
        <v>25</v>
      </c>
      <c r="C26" s="38"/>
      <c r="D26" s="39"/>
      <c r="E26" s="39"/>
    </row>
    <row r="27" spans="1:5" ht="15.75">
      <c r="A27" s="36" t="s">
        <v>26</v>
      </c>
      <c r="B27" s="37" t="s">
        <v>27</v>
      </c>
      <c r="C27" s="38"/>
      <c r="D27" s="39"/>
      <c r="E27" s="39"/>
    </row>
    <row r="28" spans="1:5" ht="15.75">
      <c r="A28" s="40" t="s">
        <v>28</v>
      </c>
      <c r="B28" s="41" t="s">
        <v>1585</v>
      </c>
      <c r="C28" s="42">
        <f>SUM(C17:C26)*0.05</f>
        <v>0</v>
      </c>
      <c r="D28" s="43">
        <f>+C28*0.22</f>
        <v>0</v>
      </c>
      <c r="E28" s="44">
        <f>+C28+D28</f>
        <v>0</v>
      </c>
    </row>
    <row r="29" spans="1:5" ht="16.5" thickBot="1">
      <c r="A29" s="45"/>
      <c r="B29" s="46"/>
      <c r="C29" s="47"/>
      <c r="D29" s="48"/>
      <c r="E29" s="48"/>
    </row>
    <row r="30" spans="1:5" ht="17.25" thickTop="1" thickBot="1">
      <c r="A30" s="49"/>
      <c r="B30" s="50" t="s">
        <v>29</v>
      </c>
      <c r="C30" s="51">
        <f>SUM(C17:C29)</f>
        <v>0</v>
      </c>
      <c r="D30" s="51">
        <f>SUM(D17:D29)</f>
        <v>0</v>
      </c>
      <c r="E30" s="51">
        <f>SUM(E17:E29)</f>
        <v>0</v>
      </c>
    </row>
    <row r="31" spans="1:5" ht="13.5" thickTop="1">
      <c r="A31" s="52"/>
      <c r="B31" s="52"/>
      <c r="C31" s="52"/>
      <c r="D31" s="52"/>
      <c r="E31" s="52"/>
    </row>
    <row r="32" spans="1:5" ht="15.75" thickBot="1">
      <c r="A32" s="1"/>
      <c r="B32" s="2"/>
      <c r="C32" s="3"/>
      <c r="D32" s="4"/>
      <c r="E32" s="4"/>
    </row>
    <row r="33" spans="1:5" ht="17.25" thickTop="1" thickBot="1">
      <c r="A33" s="298"/>
      <c r="B33" s="299" t="s">
        <v>1593</v>
      </c>
      <c r="C33" s="300"/>
      <c r="D33" s="300"/>
      <c r="E33" s="300">
        <f>C30</f>
        <v>0</v>
      </c>
    </row>
    <row r="34" spans="1:5" ht="17.25" thickTop="1" thickBot="1">
      <c r="A34" s="298"/>
      <c r="B34" s="299" t="s">
        <v>1594</v>
      </c>
      <c r="C34" s="300"/>
      <c r="D34" s="300"/>
      <c r="E34" s="301">
        <v>0</v>
      </c>
    </row>
    <row r="35" spans="1:5" ht="33" thickTop="1" thickBot="1">
      <c r="A35" s="298"/>
      <c r="B35" s="299" t="s">
        <v>1595</v>
      </c>
      <c r="C35" s="300"/>
      <c r="D35" s="300"/>
      <c r="E35" s="300">
        <f>ROUND((E33-(E33*E34%)),2)</f>
        <v>0</v>
      </c>
    </row>
    <row r="36" spans="1:5" ht="17.25" thickTop="1" thickBot="1">
      <c r="A36" s="298"/>
      <c r="B36" s="299" t="s">
        <v>1596</v>
      </c>
      <c r="C36" s="300"/>
      <c r="D36" s="300"/>
      <c r="E36" s="300">
        <f>E35*0.22</f>
        <v>0</v>
      </c>
    </row>
    <row r="37" spans="1:5" ht="17.25" thickTop="1" thickBot="1">
      <c r="A37" s="298"/>
      <c r="B37" s="299" t="s">
        <v>1597</v>
      </c>
      <c r="C37" s="300"/>
      <c r="D37" s="300"/>
      <c r="E37" s="300">
        <f>E35+E36</f>
        <v>0</v>
      </c>
    </row>
    <row r="38" spans="1:5" ht="15.75" thickTop="1">
      <c r="A38" s="1"/>
      <c r="B38" s="2"/>
      <c r="C38" s="3"/>
      <c r="D38" s="4"/>
      <c r="E38" s="4"/>
    </row>
  </sheetData>
  <pageMargins left="0.51181102362204722" right="0" top="0.55118110236220474" bottom="0.55118110236220474" header="0.31496062992125984" footer="0.31496062992125984"/>
  <pageSetup paperSize="9" orientation="portrait" r:id="rId1"/>
  <headerFooter>
    <oddHeader>&amp;L&amp;"-,Krepko"&amp;8KUC Ivančna Gorica&amp;R&amp;"Arial,Navadno"&amp;8EL dela</oddHeader>
    <oddFooter>&amp;R&amp;P/&amp;N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9EA78-918D-4F71-A2E6-B47C47AD04F7}">
  <sheetPr>
    <tabColor theme="4" tint="-0.249977111117893"/>
  </sheetPr>
  <dimension ref="A2:F26"/>
  <sheetViews>
    <sheetView view="pageBreakPreview" zoomScaleNormal="85" zoomScaleSheetLayoutView="100" workbookViewId="0"/>
  </sheetViews>
  <sheetFormatPr defaultRowHeight="14.25"/>
  <cols>
    <col min="1" max="1" width="4.28515625" style="69" customWidth="1"/>
    <col min="2" max="2" width="55.85546875" style="74" customWidth="1"/>
    <col min="3" max="3" width="4.85546875" style="243" customWidth="1"/>
    <col min="4" max="4" width="8.28515625" style="69" customWidth="1"/>
    <col min="5" max="5" width="9" style="72" customWidth="1"/>
    <col min="6" max="6" width="12.85546875" style="72" customWidth="1"/>
    <col min="7" max="16384" width="9.140625" style="69"/>
  </cols>
  <sheetData>
    <row r="2" spans="1:6" ht="18">
      <c r="B2" s="272" t="s">
        <v>21</v>
      </c>
    </row>
    <row r="3" spans="1:6" s="267" customFormat="1" ht="30">
      <c r="A3" s="269" t="s">
        <v>1529</v>
      </c>
      <c r="B3" s="271" t="s">
        <v>1528</v>
      </c>
      <c r="C3" s="270" t="s">
        <v>1527</v>
      </c>
      <c r="D3" s="269" t="s">
        <v>1526</v>
      </c>
      <c r="E3" s="268" t="s">
        <v>1525</v>
      </c>
      <c r="F3" s="268" t="s">
        <v>1524</v>
      </c>
    </row>
    <row r="4" spans="1:6">
      <c r="A4" s="266"/>
      <c r="B4" s="265" t="s">
        <v>1523</v>
      </c>
      <c r="C4" s="264"/>
      <c r="D4" s="263"/>
      <c r="E4" s="262"/>
      <c r="F4" s="262"/>
    </row>
    <row r="5" spans="1:6" ht="69.75" customHeight="1">
      <c r="A5" s="260"/>
      <c r="B5" s="259" t="s">
        <v>1522</v>
      </c>
      <c r="C5" s="258"/>
      <c r="D5" s="257"/>
      <c r="E5" s="261"/>
      <c r="F5" s="261"/>
    </row>
    <row r="6" spans="1:6" ht="101.1" customHeight="1">
      <c r="A6" s="260">
        <v>1</v>
      </c>
      <c r="B6" s="259" t="s">
        <v>1521</v>
      </c>
      <c r="C6" s="258" t="s">
        <v>1518</v>
      </c>
      <c r="D6" s="257">
        <v>14</v>
      </c>
      <c r="E6" s="261"/>
      <c r="F6" s="261">
        <f t="shared" ref="F6:F18" si="0">D6*E6</f>
        <v>0</v>
      </c>
    </row>
    <row r="7" spans="1:6" ht="117.75" customHeight="1">
      <c r="A7" s="260">
        <v>2</v>
      </c>
      <c r="B7" s="259" t="s">
        <v>1520</v>
      </c>
      <c r="C7" s="258" t="s">
        <v>1518</v>
      </c>
      <c r="D7" s="257">
        <v>3</v>
      </c>
      <c r="E7" s="261"/>
      <c r="F7" s="261">
        <f t="shared" si="0"/>
        <v>0</v>
      </c>
    </row>
    <row r="8" spans="1:6" ht="117.75" customHeight="1">
      <c r="A8" s="260">
        <v>3</v>
      </c>
      <c r="B8" s="259" t="s">
        <v>1519</v>
      </c>
      <c r="C8" s="258" t="s">
        <v>1518</v>
      </c>
      <c r="D8" s="257">
        <v>28</v>
      </c>
      <c r="E8" s="261"/>
      <c r="F8" s="261">
        <f t="shared" si="0"/>
        <v>0</v>
      </c>
    </row>
    <row r="9" spans="1:6" ht="28.5">
      <c r="A9" s="260">
        <v>4</v>
      </c>
      <c r="B9" s="259" t="s">
        <v>1517</v>
      </c>
      <c r="C9" s="258" t="s">
        <v>1515</v>
      </c>
      <c r="D9" s="257">
        <v>20</v>
      </c>
      <c r="E9" s="261"/>
      <c r="F9" s="261">
        <f t="shared" si="0"/>
        <v>0</v>
      </c>
    </row>
    <row r="10" spans="1:6" ht="28.5">
      <c r="A10" s="260">
        <v>5</v>
      </c>
      <c r="B10" s="259" t="s">
        <v>1516</v>
      </c>
      <c r="C10" s="258" t="s">
        <v>1515</v>
      </c>
      <c r="D10" s="257">
        <v>20</v>
      </c>
      <c r="E10" s="261"/>
      <c r="F10" s="261">
        <f t="shared" si="0"/>
        <v>0</v>
      </c>
    </row>
    <row r="11" spans="1:6" ht="42.75">
      <c r="A11" s="260">
        <v>6</v>
      </c>
      <c r="B11" s="259" t="s">
        <v>1514</v>
      </c>
      <c r="C11" s="258" t="s">
        <v>1502</v>
      </c>
      <c r="D11" s="257">
        <v>1</v>
      </c>
      <c r="E11" s="261"/>
      <c r="F11" s="261">
        <f t="shared" si="0"/>
        <v>0</v>
      </c>
    </row>
    <row r="12" spans="1:6" ht="57">
      <c r="A12" s="260">
        <v>7</v>
      </c>
      <c r="B12" s="259" t="s">
        <v>1513</v>
      </c>
      <c r="C12" s="258" t="s">
        <v>1512</v>
      </c>
      <c r="D12" s="257">
        <v>1</v>
      </c>
      <c r="E12" s="261"/>
      <c r="F12" s="261">
        <f t="shared" si="0"/>
        <v>0</v>
      </c>
    </row>
    <row r="13" spans="1:6" ht="99.75">
      <c r="A13" s="260">
        <v>8</v>
      </c>
      <c r="B13" s="259" t="s">
        <v>1511</v>
      </c>
      <c r="C13" s="258" t="s">
        <v>1497</v>
      </c>
      <c r="D13" s="257">
        <v>2</v>
      </c>
      <c r="E13" s="261"/>
      <c r="F13" s="261">
        <f t="shared" si="0"/>
        <v>0</v>
      </c>
    </row>
    <row r="14" spans="1:6" ht="28.5">
      <c r="A14" s="260">
        <v>9</v>
      </c>
      <c r="B14" s="259" t="s">
        <v>1510</v>
      </c>
      <c r="C14" s="258" t="s">
        <v>1497</v>
      </c>
      <c r="D14" s="257">
        <v>2</v>
      </c>
      <c r="E14" s="261"/>
      <c r="F14" s="261">
        <f t="shared" si="0"/>
        <v>0</v>
      </c>
    </row>
    <row r="15" spans="1:6">
      <c r="A15" s="260">
        <v>10</v>
      </c>
      <c r="B15" s="259" t="s">
        <v>1509</v>
      </c>
      <c r="C15" s="258" t="s">
        <v>1505</v>
      </c>
      <c r="D15" s="257">
        <v>118</v>
      </c>
      <c r="E15" s="261"/>
      <c r="F15" s="261">
        <f t="shared" si="0"/>
        <v>0</v>
      </c>
    </row>
    <row r="16" spans="1:6">
      <c r="A16" s="260">
        <v>11</v>
      </c>
      <c r="B16" s="259" t="s">
        <v>1508</v>
      </c>
      <c r="C16" s="258" t="s">
        <v>1505</v>
      </c>
      <c r="D16" s="257">
        <v>118</v>
      </c>
      <c r="E16" s="261"/>
      <c r="F16" s="261">
        <f t="shared" si="0"/>
        <v>0</v>
      </c>
    </row>
    <row r="17" spans="1:6" ht="28.5">
      <c r="A17" s="260">
        <v>12</v>
      </c>
      <c r="B17" s="259" t="s">
        <v>1507</v>
      </c>
      <c r="C17" s="258" t="s">
        <v>1497</v>
      </c>
      <c r="D17" s="257">
        <v>2</v>
      </c>
      <c r="E17" s="261"/>
      <c r="F17" s="261">
        <f t="shared" si="0"/>
        <v>0</v>
      </c>
    </row>
    <row r="18" spans="1:6" ht="61.5" customHeight="1">
      <c r="A18" s="260">
        <v>13</v>
      </c>
      <c r="B18" s="259" t="s">
        <v>1506</v>
      </c>
      <c r="C18" s="258" t="s">
        <v>1505</v>
      </c>
      <c r="D18" s="257">
        <v>56</v>
      </c>
      <c r="E18" s="261"/>
      <c r="F18" s="261">
        <f t="shared" si="0"/>
        <v>0</v>
      </c>
    </row>
    <row r="19" spans="1:6" ht="42.75">
      <c r="A19" s="260">
        <v>14</v>
      </c>
      <c r="B19" s="259" t="s">
        <v>1504</v>
      </c>
      <c r="C19" s="258" t="s">
        <v>1497</v>
      </c>
      <c r="D19" s="257">
        <v>1</v>
      </c>
      <c r="E19" s="256" t="s">
        <v>1496</v>
      </c>
      <c r="F19" s="255">
        <v>0</v>
      </c>
    </row>
    <row r="20" spans="1:6" ht="28.5">
      <c r="A20" s="260">
        <v>15</v>
      </c>
      <c r="B20" s="259" t="s">
        <v>1503</v>
      </c>
      <c r="C20" s="258" t="s">
        <v>1502</v>
      </c>
      <c r="D20" s="257">
        <v>1</v>
      </c>
      <c r="E20" s="256" t="s">
        <v>1496</v>
      </c>
      <c r="F20" s="255">
        <v>0</v>
      </c>
    </row>
    <row r="21" spans="1:6">
      <c r="A21" s="260">
        <v>16</v>
      </c>
      <c r="B21" s="259" t="s">
        <v>1501</v>
      </c>
      <c r="C21" s="258" t="s">
        <v>1497</v>
      </c>
      <c r="D21" s="257">
        <v>1</v>
      </c>
      <c r="E21" s="261"/>
      <c r="F21" s="255">
        <f>D21*E21</f>
        <v>0</v>
      </c>
    </row>
    <row r="22" spans="1:6">
      <c r="A22" s="260">
        <v>17</v>
      </c>
      <c r="B22" s="259" t="s">
        <v>1500</v>
      </c>
      <c r="C22" s="258" t="s">
        <v>1499</v>
      </c>
      <c r="D22" s="257">
        <v>6</v>
      </c>
      <c r="E22" s="261"/>
      <c r="F22" s="255">
        <f>D22*E22</f>
        <v>0</v>
      </c>
    </row>
    <row r="23" spans="1:6" ht="28.5">
      <c r="A23" s="260">
        <v>18</v>
      </c>
      <c r="B23" s="259" t="s">
        <v>1498</v>
      </c>
      <c r="C23" s="258" t="s">
        <v>1497</v>
      </c>
      <c r="D23" s="257">
        <v>1</v>
      </c>
      <c r="E23" s="256" t="s">
        <v>1496</v>
      </c>
      <c r="F23" s="255">
        <v>0</v>
      </c>
    </row>
    <row r="24" spans="1:6" ht="29.25" thickBot="1">
      <c r="A24" s="254">
        <v>19</v>
      </c>
      <c r="B24" s="253" t="s">
        <v>1495</v>
      </c>
      <c r="C24" s="252" t="s">
        <v>31</v>
      </c>
      <c r="D24" s="251">
        <v>6</v>
      </c>
      <c r="E24" s="250"/>
      <c r="F24" s="249">
        <f>SUM(F6:F23)*0.06</f>
        <v>0</v>
      </c>
    </row>
    <row r="25" spans="1:6" ht="15.75" thickBot="1">
      <c r="A25" s="248"/>
      <c r="B25" s="247" t="s">
        <v>1494</v>
      </c>
      <c r="C25" s="246"/>
      <c r="D25" s="245"/>
      <c r="E25" s="244" t="s">
        <v>1493</v>
      </c>
      <c r="F25" s="244">
        <f>SUM(F6:F24)</f>
        <v>0</v>
      </c>
    </row>
    <row r="26" spans="1:6" ht="15" thickTop="1"/>
  </sheetData>
  <pageMargins left="0.51181102362204722" right="0" top="0.55118110236220474" bottom="0.55118110236220474" header="0.31496062992125984" footer="0.31496062992125984"/>
  <pageSetup paperSize="9" orientation="portrait" r:id="rId1"/>
  <headerFooter>
    <oddHeader>&amp;L&amp;"-,Krepko"&amp;8KUC Ivančna Gorica&amp;R&amp;"Arial,Navadno"&amp;8EL dela</oddHeader>
    <oddFooter>&amp;R&amp;P/&amp;N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A6440-E95F-493D-B17F-EBD536BDA970}">
  <sheetPr>
    <tabColor theme="7" tint="0.39997558519241921"/>
  </sheetPr>
  <dimension ref="A1:G35"/>
  <sheetViews>
    <sheetView view="pageBreakPreview" zoomScaleNormal="100" zoomScaleSheetLayoutView="100" workbookViewId="0">
      <selection sqref="A1:G1"/>
    </sheetView>
  </sheetViews>
  <sheetFormatPr defaultRowHeight="12.75"/>
  <cols>
    <col min="1" max="2" width="9.140625" style="52"/>
    <col min="3" max="3" width="28.85546875" style="52" customWidth="1"/>
    <col min="4" max="5" width="9.140625" style="52"/>
    <col min="6" max="6" width="10.5703125" style="52" customWidth="1"/>
    <col min="7" max="7" width="13.7109375" style="52" customWidth="1"/>
    <col min="8" max="16384" width="9.140625" style="52"/>
  </cols>
  <sheetData>
    <row r="1" spans="1:7" ht="21" customHeight="1">
      <c r="A1" s="409" t="s">
        <v>23</v>
      </c>
      <c r="B1" s="410"/>
      <c r="C1" s="410"/>
      <c r="D1" s="410"/>
      <c r="E1" s="410"/>
      <c r="F1" s="410"/>
      <c r="G1" s="410"/>
    </row>
    <row r="2" spans="1:7">
      <c r="A2" s="286" t="s">
        <v>1566</v>
      </c>
      <c r="B2" s="411" t="s">
        <v>1565</v>
      </c>
      <c r="C2" s="411"/>
      <c r="D2" s="285" t="s">
        <v>1526</v>
      </c>
      <c r="E2" s="286" t="s">
        <v>1527</v>
      </c>
      <c r="F2" s="286" t="s">
        <v>1525</v>
      </c>
      <c r="G2" s="285" t="s">
        <v>1564</v>
      </c>
    </row>
    <row r="3" spans="1:7" ht="19.5" customHeight="1">
      <c r="A3" s="284" t="s">
        <v>1563</v>
      </c>
      <c r="B3" s="284"/>
      <c r="C3" s="284"/>
      <c r="D3" s="284"/>
      <c r="E3" s="284"/>
      <c r="F3" s="284"/>
      <c r="G3" s="284"/>
    </row>
    <row r="4" spans="1:7" ht="40.5" customHeight="1">
      <c r="A4" s="170" t="s">
        <v>1539</v>
      </c>
      <c r="B4" s="406" t="s">
        <v>1562</v>
      </c>
      <c r="C4" s="406"/>
      <c r="D4" s="55">
        <v>2</v>
      </c>
      <c r="E4" s="61" t="s">
        <v>62</v>
      </c>
      <c r="F4" s="273"/>
      <c r="G4" s="281">
        <f t="shared" ref="G4:G11" si="0">D4*F4</f>
        <v>0</v>
      </c>
    </row>
    <row r="5" spans="1:7" ht="27.75" customHeight="1">
      <c r="A5" s="170" t="s">
        <v>1537</v>
      </c>
      <c r="B5" s="406" t="s">
        <v>1561</v>
      </c>
      <c r="C5" s="406"/>
      <c r="D5" s="55">
        <v>160</v>
      </c>
      <c r="E5" s="61" t="s">
        <v>1552</v>
      </c>
      <c r="F5" s="273"/>
      <c r="G5" s="281">
        <f t="shared" si="0"/>
        <v>0</v>
      </c>
    </row>
    <row r="6" spans="1:7" ht="27" customHeight="1">
      <c r="A6" s="170" t="s">
        <v>1535</v>
      </c>
      <c r="B6" s="406" t="s">
        <v>1560</v>
      </c>
      <c r="C6" s="406"/>
      <c r="D6" s="55">
        <v>170</v>
      </c>
      <c r="E6" s="61" t="s">
        <v>1552</v>
      </c>
      <c r="F6" s="273"/>
      <c r="G6" s="281">
        <f t="shared" si="0"/>
        <v>0</v>
      </c>
    </row>
    <row r="7" spans="1:7" ht="26.25" customHeight="1">
      <c r="A7" s="170" t="s">
        <v>1532</v>
      </c>
      <c r="B7" s="406" t="s">
        <v>1559</v>
      </c>
      <c r="C7" s="406"/>
      <c r="D7" s="55">
        <v>170</v>
      </c>
      <c r="E7" s="61" t="s">
        <v>1552</v>
      </c>
      <c r="F7" s="273"/>
      <c r="G7" s="281">
        <f t="shared" si="0"/>
        <v>0</v>
      </c>
    </row>
    <row r="8" spans="1:7" ht="26.25" customHeight="1">
      <c r="A8" s="170" t="s">
        <v>1548</v>
      </c>
      <c r="B8" s="406" t="s">
        <v>1558</v>
      </c>
      <c r="C8" s="406"/>
      <c r="D8" s="55">
        <v>170</v>
      </c>
      <c r="E8" s="61" t="s">
        <v>1552</v>
      </c>
      <c r="F8" s="273"/>
      <c r="G8" s="281">
        <f t="shared" si="0"/>
        <v>0</v>
      </c>
    </row>
    <row r="9" spans="1:7" s="282" customFormat="1" ht="39" customHeight="1">
      <c r="A9" s="170" t="s">
        <v>1546</v>
      </c>
      <c r="B9" s="407" t="s">
        <v>1557</v>
      </c>
      <c r="C9" s="407"/>
      <c r="D9" s="55">
        <v>3</v>
      </c>
      <c r="E9" s="61" t="s">
        <v>66</v>
      </c>
      <c r="F9" s="273"/>
      <c r="G9" s="281">
        <f t="shared" si="0"/>
        <v>0</v>
      </c>
    </row>
    <row r="10" spans="1:7" s="282" customFormat="1" ht="44.25" customHeight="1">
      <c r="A10" s="170" t="s">
        <v>1544</v>
      </c>
      <c r="B10" s="407" t="s">
        <v>1556</v>
      </c>
      <c r="C10" s="407"/>
      <c r="D10" s="55">
        <v>3</v>
      </c>
      <c r="E10" s="61" t="s">
        <v>66</v>
      </c>
      <c r="F10" s="273"/>
      <c r="G10" s="281">
        <f t="shared" si="0"/>
        <v>0</v>
      </c>
    </row>
    <row r="11" spans="1:7" s="282" customFormat="1" ht="50.25" customHeight="1">
      <c r="A11" s="170" t="s">
        <v>1542</v>
      </c>
      <c r="B11" s="407" t="s">
        <v>1555</v>
      </c>
      <c r="C11" s="407"/>
      <c r="D11" s="55">
        <v>3</v>
      </c>
      <c r="E11" s="61" t="s">
        <v>66</v>
      </c>
      <c r="F11" s="273"/>
      <c r="G11" s="281">
        <f t="shared" si="0"/>
        <v>0</v>
      </c>
    </row>
    <row r="12" spans="1:7" s="282" customFormat="1" ht="19.5" customHeight="1">
      <c r="A12" s="284" t="s">
        <v>1554</v>
      </c>
      <c r="B12" s="284"/>
      <c r="C12" s="284"/>
      <c r="D12" s="284"/>
      <c r="E12" s="284"/>
      <c r="F12" s="283"/>
      <c r="G12" s="283"/>
    </row>
    <row r="13" spans="1:7" s="282" customFormat="1" ht="39.75" customHeight="1">
      <c r="A13" s="170" t="s">
        <v>1539</v>
      </c>
      <c r="B13" s="408" t="s">
        <v>1553</v>
      </c>
      <c r="C13" s="408"/>
      <c r="D13" s="55">
        <v>240</v>
      </c>
      <c r="E13" s="61" t="s">
        <v>1552</v>
      </c>
      <c r="F13" s="273"/>
      <c r="G13" s="281">
        <f t="shared" ref="G13:G20" si="1">D13*F13</f>
        <v>0</v>
      </c>
    </row>
    <row r="14" spans="1:7" s="282" customFormat="1" ht="28.5" customHeight="1">
      <c r="A14" s="170" t="s">
        <v>1537</v>
      </c>
      <c r="B14" s="408" t="s">
        <v>1551</v>
      </c>
      <c r="C14" s="408"/>
      <c r="D14" s="55">
        <v>3</v>
      </c>
      <c r="E14" s="61" t="s">
        <v>66</v>
      </c>
      <c r="F14" s="273"/>
      <c r="G14" s="281">
        <f t="shared" si="1"/>
        <v>0</v>
      </c>
    </row>
    <row r="15" spans="1:7" s="282" customFormat="1" ht="82.5" customHeight="1">
      <c r="A15" s="170" t="s">
        <v>1535</v>
      </c>
      <c r="B15" s="408" t="s">
        <v>1550</v>
      </c>
      <c r="C15" s="408"/>
      <c r="D15" s="55">
        <v>3</v>
      </c>
      <c r="E15" s="61" t="s">
        <v>66</v>
      </c>
      <c r="F15" s="273"/>
      <c r="G15" s="281">
        <f t="shared" si="1"/>
        <v>0</v>
      </c>
    </row>
    <row r="16" spans="1:7" s="282" customFormat="1" ht="27" customHeight="1">
      <c r="A16" s="170" t="s">
        <v>1532</v>
      </c>
      <c r="B16" s="408" t="s">
        <v>1549</v>
      </c>
      <c r="C16" s="408"/>
      <c r="D16" s="55">
        <v>3</v>
      </c>
      <c r="E16" s="61" t="s">
        <v>66</v>
      </c>
      <c r="F16" s="273"/>
      <c r="G16" s="281">
        <f t="shared" si="1"/>
        <v>0</v>
      </c>
    </row>
    <row r="17" spans="1:7" s="282" customFormat="1" ht="28.5" customHeight="1">
      <c r="A17" s="170" t="s">
        <v>1548</v>
      </c>
      <c r="B17" s="408" t="s">
        <v>1547</v>
      </c>
      <c r="C17" s="408"/>
      <c r="D17" s="55">
        <v>3</v>
      </c>
      <c r="E17" s="61" t="s">
        <v>66</v>
      </c>
      <c r="F17" s="273"/>
      <c r="G17" s="281">
        <f t="shared" si="1"/>
        <v>0</v>
      </c>
    </row>
    <row r="18" spans="1:7" s="282" customFormat="1" ht="27.75" customHeight="1">
      <c r="A18" s="170" t="s">
        <v>1546</v>
      </c>
      <c r="B18" s="408" t="s">
        <v>1545</v>
      </c>
      <c r="C18" s="408"/>
      <c r="D18" s="55">
        <v>36</v>
      </c>
      <c r="E18" s="61" t="s">
        <v>51</v>
      </c>
      <c r="F18" s="273"/>
      <c r="G18" s="281">
        <f t="shared" si="1"/>
        <v>0</v>
      </c>
    </row>
    <row r="19" spans="1:7" s="282" customFormat="1" ht="18.75" customHeight="1">
      <c r="A19" s="61" t="s">
        <v>1544</v>
      </c>
      <c r="B19" s="406" t="s">
        <v>1543</v>
      </c>
      <c r="C19" s="406"/>
      <c r="D19" s="55">
        <v>3</v>
      </c>
      <c r="E19" s="61" t="s">
        <v>62</v>
      </c>
      <c r="F19" s="273"/>
      <c r="G19" s="281">
        <f t="shared" si="1"/>
        <v>0</v>
      </c>
    </row>
    <row r="20" spans="1:7" s="282" customFormat="1" ht="15.75" customHeight="1">
      <c r="A20" s="61" t="s">
        <v>1542</v>
      </c>
      <c r="B20" s="406" t="s">
        <v>1541</v>
      </c>
      <c r="C20" s="406"/>
      <c r="D20" s="55">
        <v>1</v>
      </c>
      <c r="E20" s="61" t="s">
        <v>62</v>
      </c>
      <c r="F20" s="273"/>
      <c r="G20" s="281">
        <f t="shared" si="1"/>
        <v>0</v>
      </c>
    </row>
    <row r="21" spans="1:7" s="282" customFormat="1" ht="21" customHeight="1">
      <c r="A21" s="284" t="s">
        <v>1540</v>
      </c>
      <c r="B21" s="284"/>
      <c r="C21" s="284"/>
      <c r="D21" s="284"/>
      <c r="E21" s="284"/>
      <c r="F21" s="283"/>
      <c r="G21" s="283"/>
    </row>
    <row r="22" spans="1:7" s="282" customFormat="1" ht="27.75" customHeight="1">
      <c r="A22" s="170" t="s">
        <v>1539</v>
      </c>
      <c r="B22" s="408" t="s">
        <v>1538</v>
      </c>
      <c r="C22" s="408"/>
      <c r="D22" s="55">
        <v>1</v>
      </c>
      <c r="E22" s="61" t="s">
        <v>62</v>
      </c>
      <c r="F22" s="273"/>
      <c r="G22" s="281">
        <f>D22*F22</f>
        <v>0</v>
      </c>
    </row>
    <row r="23" spans="1:7" ht="20.25" customHeight="1">
      <c r="A23" s="61" t="s">
        <v>1537</v>
      </c>
      <c r="B23" s="406" t="s">
        <v>1536</v>
      </c>
      <c r="C23" s="406"/>
      <c r="D23" s="55">
        <v>1</v>
      </c>
      <c r="E23" s="61" t="s">
        <v>62</v>
      </c>
      <c r="F23" s="273"/>
      <c r="G23" s="281">
        <f>D23*F23</f>
        <v>0</v>
      </c>
    </row>
    <row r="24" spans="1:7" ht="21" customHeight="1">
      <c r="A24" s="61" t="s">
        <v>1535</v>
      </c>
      <c r="B24" s="414" t="s">
        <v>1534</v>
      </c>
      <c r="C24" s="414"/>
      <c r="D24" s="55">
        <v>1</v>
      </c>
      <c r="E24" s="61" t="s">
        <v>1533</v>
      </c>
      <c r="F24" s="273"/>
      <c r="G24" s="281">
        <f>D24*F24</f>
        <v>0</v>
      </c>
    </row>
    <row r="25" spans="1:7" ht="21.75" customHeight="1">
      <c r="A25" s="61" t="s">
        <v>1532</v>
      </c>
      <c r="B25" s="412" t="s">
        <v>1531</v>
      </c>
      <c r="C25" s="412"/>
      <c r="D25" s="59">
        <v>1</v>
      </c>
      <c r="E25" s="280" t="s">
        <v>62</v>
      </c>
      <c r="F25" s="279"/>
      <c r="G25" s="278">
        <f>D25*F25</f>
        <v>0</v>
      </c>
    </row>
    <row r="26" spans="1:7" ht="23.25" customHeight="1" thickBot="1">
      <c r="A26" s="61"/>
      <c r="B26" s="413" t="s">
        <v>1530</v>
      </c>
      <c r="C26" s="413"/>
      <c r="D26" s="277"/>
      <c r="E26" s="276"/>
      <c r="F26" s="275"/>
      <c r="G26" s="274">
        <f>SUM(G4:G25)</f>
        <v>0</v>
      </c>
    </row>
    <row r="27" spans="1:7" ht="13.5" thickTop="1">
      <c r="F27" s="273"/>
      <c r="G27" s="273"/>
    </row>
    <row r="28" spans="1:7">
      <c r="F28" s="273"/>
      <c r="G28" s="273"/>
    </row>
    <row r="29" spans="1:7">
      <c r="F29" s="273"/>
      <c r="G29" s="273"/>
    </row>
    <row r="30" spans="1:7">
      <c r="F30" s="273"/>
      <c r="G30" s="273"/>
    </row>
    <row r="31" spans="1:7">
      <c r="F31" s="273"/>
      <c r="G31" s="273"/>
    </row>
    <row r="32" spans="1:7">
      <c r="F32" s="273"/>
      <c r="G32" s="273"/>
    </row>
    <row r="33" spans="6:7">
      <c r="F33" s="273"/>
      <c r="G33" s="273"/>
    </row>
    <row r="34" spans="6:7">
      <c r="F34" s="273"/>
      <c r="G34" s="273"/>
    </row>
    <row r="35" spans="6:7">
      <c r="F35" s="273"/>
      <c r="G35" s="273"/>
    </row>
  </sheetData>
  <mergeCells count="23">
    <mergeCell ref="B25:C25"/>
    <mergeCell ref="B26:C26"/>
    <mergeCell ref="B23:C23"/>
    <mergeCell ref="B24:C24"/>
    <mergeCell ref="B19:C19"/>
    <mergeCell ref="B22:C22"/>
    <mergeCell ref="B20:C20"/>
    <mergeCell ref="B14:C14"/>
    <mergeCell ref="B15:C15"/>
    <mergeCell ref="B16:C16"/>
    <mergeCell ref="B17:C17"/>
    <mergeCell ref="B18:C18"/>
    <mergeCell ref="B7:C7"/>
    <mergeCell ref="B10:C10"/>
    <mergeCell ref="B11:C11"/>
    <mergeCell ref="B13:C13"/>
    <mergeCell ref="A1:G1"/>
    <mergeCell ref="B2:C2"/>
    <mergeCell ref="B4:C4"/>
    <mergeCell ref="B6:C6"/>
    <mergeCell ref="B8:C8"/>
    <mergeCell ref="B5:C5"/>
    <mergeCell ref="B9:C9"/>
  </mergeCells>
  <pageMargins left="0.51181102362204722" right="0" top="0.55118110236220474" bottom="0.55118110236220474" header="0.31496062992125984" footer="0.31496062992125984"/>
  <pageSetup paperSize="9" orientation="portrait" r:id="rId1"/>
  <headerFooter>
    <oddHeader>&amp;L&amp;"-,Krepko"&amp;8KUC Ivančna Gorica&amp;R&amp;"Arial,Navadno"&amp;8EL dela</oddHeader>
    <oddFooter>&amp;R&amp;P/&amp;N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3131E-F5C4-4939-8D9A-F6826CF996E6}">
  <sheetPr>
    <tabColor theme="5" tint="-0.249977111117893"/>
  </sheetPr>
  <dimension ref="A1:F3704"/>
  <sheetViews>
    <sheetView view="pageBreakPreview" zoomScaleNormal="100" zoomScaleSheetLayoutView="100" workbookViewId="0"/>
  </sheetViews>
  <sheetFormatPr defaultRowHeight="12.75"/>
  <cols>
    <col min="1" max="1" width="2.85546875" style="53" customWidth="1"/>
    <col min="2" max="2" width="52.140625" style="53" customWidth="1"/>
    <col min="3" max="3" width="4.42578125" style="52" customWidth="1"/>
    <col min="4" max="4" width="10" style="303" customWidth="1"/>
    <col min="5" max="5" width="11.85546875" style="304" customWidth="1"/>
    <col min="6" max="6" width="14" style="55" customWidth="1"/>
    <col min="7" max="16384" width="9.140625" style="52"/>
  </cols>
  <sheetData>
    <row r="1" spans="1:6" ht="13.5" customHeight="1">
      <c r="A1" s="302"/>
      <c r="B1" s="302"/>
    </row>
    <row r="2" spans="1:6">
      <c r="A2" s="302"/>
      <c r="B2" s="302"/>
    </row>
    <row r="3" spans="1:6" ht="23.25">
      <c r="A3" s="302"/>
      <c r="B3" s="92" t="s">
        <v>1337</v>
      </c>
    </row>
    <row r="4" spans="1:6">
      <c r="A4" s="302"/>
      <c r="B4" s="302"/>
    </row>
    <row r="5" spans="1:6">
      <c r="A5" s="302"/>
      <c r="B5" s="302"/>
    </row>
    <row r="6" spans="1:6" ht="15" customHeight="1">
      <c r="A6" s="357" t="s">
        <v>1336</v>
      </c>
      <c r="B6" s="357"/>
      <c r="C6" s="357"/>
      <c r="D6" s="357"/>
      <c r="E6" s="357"/>
      <c r="F6" s="357"/>
    </row>
    <row r="7" spans="1:6" ht="15" customHeight="1">
      <c r="A7" s="80"/>
      <c r="B7" s="305"/>
      <c r="C7" s="80"/>
      <c r="D7" s="91"/>
      <c r="E7" s="90"/>
      <c r="F7" s="306"/>
    </row>
    <row r="8" spans="1:6" s="62" customFormat="1" ht="18" customHeight="1">
      <c r="A8" s="87"/>
      <c r="B8" s="307"/>
      <c r="C8" s="87"/>
      <c r="D8" s="79"/>
      <c r="E8" s="78"/>
      <c r="F8" s="308"/>
    </row>
    <row r="9" spans="1:6" s="58" customFormat="1" ht="87.75" customHeight="1">
      <c r="A9" s="88"/>
      <c r="B9" s="358" t="s">
        <v>1606</v>
      </c>
      <c r="C9" s="358"/>
      <c r="D9" s="358"/>
      <c r="E9" s="358"/>
      <c r="F9" s="358"/>
    </row>
    <row r="10" spans="1:6" s="62" customFormat="1" ht="18" customHeight="1">
      <c r="A10" s="87"/>
      <c r="B10" s="307"/>
      <c r="C10" s="87"/>
      <c r="D10" s="79"/>
      <c r="E10" s="78"/>
      <c r="F10" s="308"/>
    </row>
    <row r="11" spans="1:6" s="62" customFormat="1" ht="18" customHeight="1">
      <c r="A11" s="87"/>
      <c r="B11" s="358" t="s">
        <v>1335</v>
      </c>
      <c r="C11" s="358"/>
      <c r="D11" s="358"/>
      <c r="E11" s="358"/>
      <c r="F11" s="358"/>
    </row>
    <row r="12" spans="1:6" s="62" customFormat="1" ht="18" customHeight="1">
      <c r="A12" s="87"/>
      <c r="B12" s="309"/>
      <c r="C12" s="88"/>
      <c r="D12" s="89"/>
      <c r="E12" s="88"/>
      <c r="F12" s="309"/>
    </row>
    <row r="13" spans="1:6" s="62" customFormat="1" ht="18" customHeight="1">
      <c r="A13" s="87"/>
      <c r="B13" s="358" t="s">
        <v>1334</v>
      </c>
      <c r="C13" s="358"/>
      <c r="D13" s="358"/>
      <c r="E13" s="358"/>
      <c r="F13" s="358"/>
    </row>
    <row r="14" spans="1:6" s="62" customFormat="1" ht="18" customHeight="1">
      <c r="A14" s="87"/>
      <c r="B14" s="309"/>
      <c r="C14" s="88"/>
      <c r="D14" s="89"/>
      <c r="E14" s="88"/>
      <c r="F14" s="309"/>
    </row>
    <row r="15" spans="1:6" s="62" customFormat="1" ht="18" customHeight="1">
      <c r="A15" s="87"/>
      <c r="B15" s="358" t="s">
        <v>1333</v>
      </c>
      <c r="C15" s="358"/>
      <c r="D15" s="358"/>
      <c r="E15" s="358"/>
      <c r="F15" s="358"/>
    </row>
    <row r="16" spans="1:6" s="62" customFormat="1" ht="18" customHeight="1">
      <c r="A16" s="87"/>
      <c r="B16" s="309"/>
      <c r="C16" s="88"/>
      <c r="D16" s="89"/>
      <c r="E16" s="88"/>
      <c r="F16" s="309"/>
    </row>
    <row r="17" spans="1:6" s="62" customFormat="1" ht="18" customHeight="1">
      <c r="A17" s="87"/>
      <c r="B17" s="358" t="s">
        <v>1332</v>
      </c>
      <c r="C17" s="358"/>
      <c r="D17" s="358"/>
      <c r="E17" s="358"/>
      <c r="F17" s="358"/>
    </row>
    <row r="18" spans="1:6" s="62" customFormat="1" ht="18" customHeight="1">
      <c r="A18" s="87"/>
      <c r="B18" s="309"/>
      <c r="C18" s="88"/>
      <c r="D18" s="89"/>
      <c r="E18" s="88"/>
      <c r="F18" s="309"/>
    </row>
    <row r="19" spans="1:6" s="62" customFormat="1" ht="36" customHeight="1">
      <c r="A19" s="87"/>
      <c r="B19" s="358" t="s">
        <v>1331</v>
      </c>
      <c r="C19" s="358"/>
      <c r="D19" s="358"/>
      <c r="E19" s="358"/>
      <c r="F19" s="358"/>
    </row>
    <row r="20" spans="1:6" s="62" customFormat="1" ht="18" customHeight="1">
      <c r="A20" s="87"/>
      <c r="B20" s="309"/>
      <c r="C20" s="88"/>
      <c r="D20" s="89"/>
      <c r="E20" s="88"/>
      <c r="F20" s="309"/>
    </row>
    <row r="21" spans="1:6" s="62" customFormat="1" ht="35.25" customHeight="1">
      <c r="A21" s="87"/>
      <c r="B21" s="358" t="s">
        <v>1330</v>
      </c>
      <c r="C21" s="358"/>
      <c r="D21" s="358"/>
      <c r="E21" s="358"/>
      <c r="F21" s="358"/>
    </row>
    <row r="22" spans="1:6">
      <c r="A22" s="302"/>
      <c r="B22" s="302"/>
    </row>
    <row r="23" spans="1:6">
      <c r="A23" s="302"/>
      <c r="B23" s="302"/>
    </row>
    <row r="24" spans="1:6" s="62" customFormat="1" ht="18" customHeight="1">
      <c r="A24" s="87"/>
      <c r="B24" s="307"/>
      <c r="C24" s="87"/>
      <c r="D24" s="79"/>
      <c r="E24" s="78"/>
      <c r="F24" s="308"/>
    </row>
    <row r="25" spans="1:6" s="62" customFormat="1" ht="18" customHeight="1">
      <c r="A25" s="87"/>
      <c r="B25" s="307"/>
      <c r="C25" s="87"/>
      <c r="D25" s="79"/>
      <c r="E25" s="78"/>
      <c r="F25" s="308"/>
    </row>
    <row r="26" spans="1:6" s="62" customFormat="1" ht="18" customHeight="1">
      <c r="A26" s="87"/>
      <c r="B26" s="307"/>
      <c r="C26" s="87"/>
      <c r="D26" s="79"/>
      <c r="E26" s="78"/>
      <c r="F26" s="308"/>
    </row>
    <row r="27" spans="1:6">
      <c r="B27" s="302"/>
      <c r="D27" s="62"/>
      <c r="E27" s="55"/>
    </row>
    <row r="28" spans="1:6" s="63" customFormat="1">
      <c r="A28" s="62"/>
      <c r="B28" s="63" t="s">
        <v>50</v>
      </c>
      <c r="C28" s="62"/>
      <c r="D28" s="62"/>
      <c r="E28" s="304"/>
      <c r="F28" s="310"/>
    </row>
    <row r="29" spans="1:6">
      <c r="B29" s="302"/>
      <c r="D29" s="62"/>
      <c r="E29" s="55"/>
    </row>
    <row r="30" spans="1:6">
      <c r="B30" s="302"/>
      <c r="D30" s="62"/>
      <c r="E30" s="55"/>
    </row>
    <row r="32" spans="1:6">
      <c r="B32" s="53" t="s">
        <v>49</v>
      </c>
      <c r="D32" s="303" t="s">
        <v>32</v>
      </c>
      <c r="E32" s="304">
        <f>F229</f>
        <v>0</v>
      </c>
    </row>
    <row r="33" spans="2:5">
      <c r="B33" s="53" t="s">
        <v>48</v>
      </c>
      <c r="D33" s="303" t="s">
        <v>32</v>
      </c>
      <c r="E33" s="304">
        <f>F525</f>
        <v>0</v>
      </c>
    </row>
    <row r="34" spans="2:5">
      <c r="B34" s="53" t="s">
        <v>47</v>
      </c>
      <c r="D34" s="303" t="s">
        <v>32</v>
      </c>
      <c r="E34" s="304">
        <f>F578</f>
        <v>0</v>
      </c>
    </row>
    <row r="35" spans="2:5">
      <c r="B35" s="53" t="s">
        <v>46</v>
      </c>
      <c r="D35" s="303" t="s">
        <v>32</v>
      </c>
      <c r="E35" s="304">
        <f>F2211</f>
        <v>0</v>
      </c>
    </row>
    <row r="36" spans="2:5">
      <c r="B36" s="53" t="s">
        <v>45</v>
      </c>
      <c r="D36" s="303" t="s">
        <v>32</v>
      </c>
      <c r="E36" s="304">
        <f>F2291</f>
        <v>0</v>
      </c>
    </row>
    <row r="37" spans="2:5">
      <c r="B37" s="53" t="s">
        <v>44</v>
      </c>
      <c r="D37" s="303" t="s">
        <v>32</v>
      </c>
      <c r="E37" s="304">
        <f>F2354</f>
        <v>0</v>
      </c>
    </row>
    <row r="38" spans="2:5">
      <c r="B38" s="53" t="s">
        <v>43</v>
      </c>
      <c r="D38" s="303" t="s">
        <v>32</v>
      </c>
      <c r="E38" s="304">
        <f>F2417</f>
        <v>0</v>
      </c>
    </row>
    <row r="39" spans="2:5">
      <c r="B39" s="53" t="s">
        <v>42</v>
      </c>
      <c r="D39" s="303" t="s">
        <v>32</v>
      </c>
      <c r="E39" s="304">
        <f>F2688</f>
        <v>0</v>
      </c>
    </row>
    <row r="40" spans="2:5">
      <c r="B40" s="53" t="s">
        <v>41</v>
      </c>
      <c r="D40" s="303" t="s">
        <v>32</v>
      </c>
      <c r="E40" s="304">
        <f>F2799</f>
        <v>0</v>
      </c>
    </row>
    <row r="41" spans="2:5">
      <c r="B41" s="53" t="s">
        <v>40</v>
      </c>
      <c r="D41" s="303" t="s">
        <v>32</v>
      </c>
      <c r="E41" s="304">
        <f>F2862</f>
        <v>0</v>
      </c>
    </row>
    <row r="42" spans="2:5">
      <c r="B42" s="53" t="s">
        <v>39</v>
      </c>
      <c r="D42" s="303" t="s">
        <v>32</v>
      </c>
      <c r="E42" s="304">
        <f>F2984</f>
        <v>0</v>
      </c>
    </row>
    <row r="43" spans="2:5">
      <c r="B43" s="53" t="s">
        <v>38</v>
      </c>
      <c r="D43" s="303" t="s">
        <v>32</v>
      </c>
      <c r="E43" s="304">
        <f>F3054</f>
        <v>0</v>
      </c>
    </row>
    <row r="44" spans="2:5">
      <c r="B44" s="53" t="s">
        <v>37</v>
      </c>
      <c r="D44" s="303" t="s">
        <v>32</v>
      </c>
      <c r="E44" s="304">
        <f>F3320</f>
        <v>0</v>
      </c>
    </row>
    <row r="45" spans="2:5">
      <c r="B45" s="53" t="s">
        <v>36</v>
      </c>
      <c r="D45" s="303" t="s">
        <v>32</v>
      </c>
      <c r="E45" s="304">
        <f>F3355</f>
        <v>0</v>
      </c>
    </row>
    <row r="46" spans="2:5">
      <c r="B46" s="53" t="s">
        <v>35</v>
      </c>
      <c r="D46" s="303" t="s">
        <v>32</v>
      </c>
      <c r="E46" s="304">
        <f>F3563</f>
        <v>0</v>
      </c>
    </row>
    <row r="47" spans="2:5">
      <c r="B47" s="53" t="s">
        <v>34</v>
      </c>
      <c r="D47" s="303" t="s">
        <v>32</v>
      </c>
      <c r="E47" s="304">
        <f>F3593</f>
        <v>0</v>
      </c>
    </row>
    <row r="48" spans="2:5">
      <c r="B48" s="53" t="s">
        <v>33</v>
      </c>
      <c r="D48" s="303" t="s">
        <v>32</v>
      </c>
      <c r="E48" s="304">
        <f>F3703</f>
        <v>0</v>
      </c>
    </row>
    <row r="49" spans="1:6">
      <c r="D49" s="311"/>
      <c r="E49" s="312"/>
      <c r="F49" s="59"/>
    </row>
    <row r="51" spans="1:6" s="60" customFormat="1">
      <c r="A51" s="61"/>
      <c r="C51" s="61"/>
      <c r="D51" s="313" t="s">
        <v>32</v>
      </c>
      <c r="E51" s="304">
        <f>SUM(E32:E49)</f>
        <v>0</v>
      </c>
      <c r="F51" s="314"/>
    </row>
    <row r="52" spans="1:6">
      <c r="D52" s="313"/>
      <c r="E52" s="55"/>
    </row>
    <row r="53" spans="1:6">
      <c r="A53" s="315"/>
      <c r="C53" s="316"/>
      <c r="D53" s="317"/>
      <c r="E53" s="318"/>
      <c r="F53" s="319"/>
    </row>
    <row r="54" spans="1:6">
      <c r="D54" s="320"/>
      <c r="E54" s="59"/>
      <c r="F54" s="59"/>
    </row>
    <row r="55" spans="1:6">
      <c r="D55" s="313"/>
      <c r="E55" s="55"/>
    </row>
    <row r="56" spans="1:6" s="54" customFormat="1">
      <c r="A56" s="58"/>
      <c r="B56" s="58" t="s">
        <v>30</v>
      </c>
      <c r="D56" s="57"/>
      <c r="E56" s="56">
        <f>SUM(E51:E53)</f>
        <v>0</v>
      </c>
      <c r="F56" s="56"/>
    </row>
    <row r="57" spans="1:6">
      <c r="D57" s="313"/>
      <c r="E57" s="55"/>
    </row>
    <row r="58" spans="1:6">
      <c r="D58" s="313"/>
      <c r="E58" s="55"/>
    </row>
    <row r="59" spans="1:6" s="62" customFormat="1" ht="18" customHeight="1">
      <c r="A59" s="87"/>
      <c r="B59" s="307"/>
      <c r="C59" s="87"/>
      <c r="D59" s="79"/>
      <c r="E59" s="78"/>
      <c r="F59" s="308"/>
    </row>
    <row r="60" spans="1:6" s="62" customFormat="1" ht="18" customHeight="1">
      <c r="A60" s="87"/>
      <c r="B60" s="307"/>
      <c r="C60" s="87"/>
      <c r="D60" s="79"/>
      <c r="E60" s="78"/>
      <c r="F60" s="308"/>
    </row>
    <row r="61" spans="1:6" s="71" customFormat="1" ht="15" customHeight="1">
      <c r="A61" s="83"/>
      <c r="B61" s="321" t="s">
        <v>1329</v>
      </c>
      <c r="C61" s="83"/>
      <c r="D61" s="82"/>
      <c r="E61" s="81"/>
      <c r="F61" s="322"/>
    </row>
    <row r="62" spans="1:6" s="71" customFormat="1" ht="15" customHeight="1">
      <c r="A62" s="83"/>
      <c r="B62" s="321"/>
      <c r="C62" s="83"/>
      <c r="D62" s="82"/>
      <c r="E62" s="81"/>
      <c r="F62" s="322"/>
    </row>
    <row r="63" spans="1:6" s="53" customFormat="1" ht="222" customHeight="1">
      <c r="A63" s="323" t="s">
        <v>56</v>
      </c>
      <c r="B63" s="84" t="s">
        <v>1598</v>
      </c>
      <c r="C63" s="323" t="s">
        <v>66</v>
      </c>
      <c r="D63" s="324">
        <v>5</v>
      </c>
      <c r="E63" s="325"/>
      <c r="F63" s="318">
        <f>+D63*E63</f>
        <v>0</v>
      </c>
    </row>
    <row r="64" spans="1:6" s="71" customFormat="1" ht="15" customHeight="1">
      <c r="A64" s="83"/>
      <c r="B64" s="321"/>
      <c r="C64" s="83"/>
      <c r="D64" s="82"/>
      <c r="E64" s="81"/>
      <c r="F64" s="322"/>
    </row>
    <row r="65" spans="1:6" s="71" customFormat="1" ht="216" customHeight="1">
      <c r="A65" s="83" t="s">
        <v>56</v>
      </c>
      <c r="B65" s="326" t="s">
        <v>1599</v>
      </c>
      <c r="C65" s="83" t="s">
        <v>66</v>
      </c>
      <c r="D65" s="82">
        <v>12</v>
      </c>
      <c r="E65" s="81"/>
      <c r="F65" s="318">
        <f>+D65*E65</f>
        <v>0</v>
      </c>
    </row>
    <row r="66" spans="1:6" s="71" customFormat="1" ht="15" customHeight="1">
      <c r="A66" s="83"/>
      <c r="B66" s="321"/>
      <c r="C66" s="83"/>
      <c r="D66" s="82"/>
      <c r="E66" s="81"/>
      <c r="F66" s="322"/>
    </row>
    <row r="67" spans="1:6" s="71" customFormat="1" ht="212.25" customHeight="1">
      <c r="A67" s="83" t="s">
        <v>56</v>
      </c>
      <c r="B67" s="326" t="s">
        <v>1600</v>
      </c>
      <c r="C67" s="83" t="s">
        <v>66</v>
      </c>
      <c r="D67" s="82">
        <v>6</v>
      </c>
      <c r="E67" s="81"/>
      <c r="F67" s="318">
        <f>+D67*E67</f>
        <v>0</v>
      </c>
    </row>
    <row r="68" spans="1:6" s="71" customFormat="1" ht="15" customHeight="1">
      <c r="A68" s="83"/>
      <c r="B68" s="321"/>
      <c r="C68" s="83"/>
      <c r="D68" s="82"/>
      <c r="E68" s="81"/>
      <c r="F68" s="322"/>
    </row>
    <row r="69" spans="1:6" s="71" customFormat="1" ht="212.25" customHeight="1">
      <c r="A69" s="83" t="s">
        <v>56</v>
      </c>
      <c r="B69" s="327" t="s">
        <v>1601</v>
      </c>
      <c r="C69" s="83" t="s">
        <v>66</v>
      </c>
      <c r="D69" s="82">
        <v>7</v>
      </c>
      <c r="E69" s="81"/>
      <c r="F69" s="318">
        <f>+D69*E69</f>
        <v>0</v>
      </c>
    </row>
    <row r="70" spans="1:6" s="71" customFormat="1" ht="15" customHeight="1">
      <c r="A70" s="83"/>
      <c r="B70" s="321"/>
      <c r="C70" s="83"/>
      <c r="D70" s="82"/>
      <c r="E70" s="81"/>
      <c r="F70" s="322"/>
    </row>
    <row r="71" spans="1:6" s="53" customFormat="1" ht="197.25" customHeight="1">
      <c r="A71" s="323" t="s">
        <v>56</v>
      </c>
      <c r="B71" s="84" t="s">
        <v>1328</v>
      </c>
      <c r="C71" s="323" t="s">
        <v>66</v>
      </c>
      <c r="D71" s="324">
        <v>1</v>
      </c>
      <c r="E71" s="325"/>
      <c r="F71" s="318">
        <f>+D71*E71</f>
        <v>0</v>
      </c>
    </row>
    <row r="72" spans="1:6" s="71" customFormat="1" ht="15" customHeight="1">
      <c r="A72" s="83"/>
      <c r="B72" s="321"/>
      <c r="C72" s="83"/>
      <c r="D72" s="82"/>
      <c r="E72" s="81"/>
      <c r="F72" s="322"/>
    </row>
    <row r="73" spans="1:6" s="53" customFormat="1" ht="210" customHeight="1">
      <c r="A73" s="323" t="s">
        <v>56</v>
      </c>
      <c r="B73" s="84" t="s">
        <v>1327</v>
      </c>
      <c r="C73" s="323" t="s">
        <v>66</v>
      </c>
      <c r="D73" s="324">
        <v>4</v>
      </c>
      <c r="E73" s="325"/>
      <c r="F73" s="318">
        <f>+D73*E73</f>
        <v>0</v>
      </c>
    </row>
    <row r="74" spans="1:6" s="71" customFormat="1" ht="15" customHeight="1">
      <c r="A74" s="83"/>
      <c r="B74" s="321"/>
      <c r="C74" s="83"/>
      <c r="D74" s="82"/>
      <c r="E74" s="81"/>
      <c r="F74" s="322"/>
    </row>
    <row r="75" spans="1:6" s="53" customFormat="1" ht="202.5" customHeight="1">
      <c r="A75" s="323" t="s">
        <v>56</v>
      </c>
      <c r="B75" s="84" t="s">
        <v>1326</v>
      </c>
      <c r="C75" s="323" t="s">
        <v>66</v>
      </c>
      <c r="D75" s="324">
        <v>2</v>
      </c>
      <c r="E75" s="325"/>
      <c r="F75" s="318">
        <f>+D75*E75</f>
        <v>0</v>
      </c>
    </row>
    <row r="76" spans="1:6" s="71" customFormat="1" ht="15" customHeight="1">
      <c r="A76" s="83"/>
      <c r="B76" s="321"/>
      <c r="C76" s="83"/>
      <c r="D76" s="82"/>
      <c r="E76" s="81"/>
      <c r="F76" s="322"/>
    </row>
    <row r="77" spans="1:6" s="53" customFormat="1" ht="210.75" customHeight="1">
      <c r="A77" s="323" t="s">
        <v>56</v>
      </c>
      <c r="B77" s="86" t="s">
        <v>1325</v>
      </c>
      <c r="C77" s="323" t="s">
        <v>66</v>
      </c>
      <c r="D77" s="324">
        <v>4</v>
      </c>
      <c r="E77" s="325"/>
      <c r="F77" s="318">
        <f>+D77*E77</f>
        <v>0</v>
      </c>
    </row>
    <row r="78" spans="1:6" s="71" customFormat="1" ht="15" customHeight="1">
      <c r="A78" s="83"/>
      <c r="B78" s="321"/>
      <c r="C78" s="83"/>
      <c r="D78" s="82"/>
      <c r="E78" s="81"/>
      <c r="F78" s="322"/>
    </row>
    <row r="79" spans="1:6" s="71" customFormat="1" ht="15" customHeight="1">
      <c r="A79" s="83"/>
      <c r="B79" s="321"/>
      <c r="C79" s="83"/>
      <c r="D79" s="82"/>
      <c r="E79" s="81"/>
      <c r="F79" s="322"/>
    </row>
    <row r="80" spans="1:6" s="53" customFormat="1" ht="198.75" customHeight="1">
      <c r="A80" s="323" t="s">
        <v>56</v>
      </c>
      <c r="B80" s="84" t="s">
        <v>1324</v>
      </c>
      <c r="C80" s="323" t="s">
        <v>66</v>
      </c>
      <c r="D80" s="324">
        <v>15</v>
      </c>
      <c r="E80" s="325"/>
      <c r="F80" s="318">
        <f>+D80*E80</f>
        <v>0</v>
      </c>
    </row>
    <row r="81" spans="1:6" s="71" customFormat="1" ht="15" customHeight="1">
      <c r="A81" s="83"/>
      <c r="B81" s="321"/>
      <c r="C81" s="83"/>
      <c r="D81" s="82"/>
      <c r="E81" s="81"/>
      <c r="F81" s="322"/>
    </row>
    <row r="82" spans="1:6" s="53" customFormat="1" ht="199.5" customHeight="1">
      <c r="A82" s="323" t="s">
        <v>56</v>
      </c>
      <c r="B82" s="84" t="s">
        <v>1323</v>
      </c>
      <c r="C82" s="323" t="s">
        <v>66</v>
      </c>
      <c r="D82" s="324">
        <v>2</v>
      </c>
      <c r="E82" s="325"/>
      <c r="F82" s="318">
        <f>+D82*E82</f>
        <v>0</v>
      </c>
    </row>
    <row r="83" spans="1:6" s="71" customFormat="1" ht="15" customHeight="1">
      <c r="A83" s="83"/>
      <c r="B83" s="321"/>
      <c r="C83" s="83"/>
      <c r="D83" s="82"/>
      <c r="E83" s="81"/>
      <c r="F83" s="322"/>
    </row>
    <row r="84" spans="1:6" s="53" customFormat="1" ht="198.75" customHeight="1">
      <c r="A84" s="323" t="s">
        <v>56</v>
      </c>
      <c r="B84" s="85" t="s">
        <v>1322</v>
      </c>
      <c r="C84" s="323" t="s">
        <v>66</v>
      </c>
      <c r="D84" s="324">
        <v>1</v>
      </c>
      <c r="E84" s="325"/>
      <c r="F84" s="318">
        <f>+D84*E84</f>
        <v>0</v>
      </c>
    </row>
    <row r="85" spans="1:6" s="71" customFormat="1" ht="15" customHeight="1">
      <c r="A85" s="83"/>
      <c r="B85" s="321"/>
      <c r="C85" s="83"/>
      <c r="D85" s="82"/>
      <c r="E85" s="81"/>
      <c r="F85" s="322"/>
    </row>
    <row r="86" spans="1:6" s="53" customFormat="1" ht="144.75" customHeight="1">
      <c r="A86" s="323" t="s">
        <v>56</v>
      </c>
      <c r="B86" s="84" t="s">
        <v>1321</v>
      </c>
      <c r="C86" s="323" t="s">
        <v>66</v>
      </c>
      <c r="D86" s="324">
        <v>21</v>
      </c>
      <c r="E86" s="325"/>
      <c r="F86" s="318">
        <f>+D86*E86</f>
        <v>0</v>
      </c>
    </row>
    <row r="87" spans="1:6" s="71" customFormat="1" ht="15" customHeight="1">
      <c r="A87" s="83"/>
      <c r="B87" s="321"/>
      <c r="C87" s="83"/>
      <c r="D87" s="82"/>
      <c r="E87" s="81"/>
      <c r="F87" s="322"/>
    </row>
    <row r="88" spans="1:6" s="53" customFormat="1" ht="201" customHeight="1">
      <c r="A88" s="323" t="s">
        <v>56</v>
      </c>
      <c r="B88" s="84" t="s">
        <v>1320</v>
      </c>
      <c r="C88" s="323" t="s">
        <v>66</v>
      </c>
      <c r="D88" s="324">
        <v>41</v>
      </c>
      <c r="E88" s="325"/>
      <c r="F88" s="318">
        <f>+D88*E88</f>
        <v>0</v>
      </c>
    </row>
    <row r="89" spans="1:6" s="53" customFormat="1" ht="15.75" customHeight="1">
      <c r="A89" s="323"/>
      <c r="B89" s="84"/>
      <c r="C89" s="323"/>
      <c r="D89" s="324"/>
      <c r="E89" s="325"/>
      <c r="F89" s="318"/>
    </row>
    <row r="90" spans="1:6" s="315" customFormat="1" ht="200.45" customHeight="1">
      <c r="A90" s="323" t="s">
        <v>56</v>
      </c>
      <c r="B90" s="84" t="s">
        <v>1319</v>
      </c>
      <c r="C90" s="323" t="s">
        <v>66</v>
      </c>
      <c r="D90" s="324">
        <v>4</v>
      </c>
      <c r="E90" s="325"/>
      <c r="F90" s="318">
        <f>+D90*E90</f>
        <v>0</v>
      </c>
    </row>
    <row r="91" spans="1:6" s="53" customFormat="1" ht="15.75" customHeight="1">
      <c r="A91" s="323"/>
      <c r="B91" s="84"/>
      <c r="C91" s="323"/>
      <c r="D91" s="324"/>
      <c r="E91" s="325"/>
      <c r="F91" s="318"/>
    </row>
    <row r="92" spans="1:6" s="315" customFormat="1" ht="200.25" customHeight="1">
      <c r="A92" s="323" t="s">
        <v>56</v>
      </c>
      <c r="B92" s="84" t="s">
        <v>1318</v>
      </c>
      <c r="C92" s="323" t="s">
        <v>66</v>
      </c>
      <c r="D92" s="324">
        <v>55</v>
      </c>
      <c r="E92" s="325"/>
      <c r="F92" s="318">
        <f>+D92*E92</f>
        <v>0</v>
      </c>
    </row>
    <row r="93" spans="1:6" s="53" customFormat="1" ht="15.75" customHeight="1">
      <c r="A93" s="323"/>
      <c r="B93" s="84"/>
      <c r="C93" s="323"/>
      <c r="D93" s="324"/>
      <c r="E93" s="325"/>
      <c r="F93" s="318"/>
    </row>
    <row r="94" spans="1:6" s="71" customFormat="1" ht="15" customHeight="1">
      <c r="A94" s="83"/>
      <c r="B94" s="321"/>
      <c r="C94" s="83"/>
      <c r="D94" s="82"/>
      <c r="E94" s="81"/>
      <c r="F94" s="322"/>
    </row>
    <row r="95" spans="1:6" s="53" customFormat="1" ht="201.75" customHeight="1">
      <c r="A95" s="323" t="s">
        <v>56</v>
      </c>
      <c r="B95" s="84" t="s">
        <v>1317</v>
      </c>
      <c r="C95" s="323" t="s">
        <v>66</v>
      </c>
      <c r="D95" s="324">
        <v>12</v>
      </c>
      <c r="E95" s="325"/>
      <c r="F95" s="318">
        <f>+D95*E95</f>
        <v>0</v>
      </c>
    </row>
    <row r="96" spans="1:6" s="71" customFormat="1" ht="15" customHeight="1">
      <c r="A96" s="83"/>
      <c r="B96" s="321"/>
      <c r="C96" s="83"/>
      <c r="D96" s="82"/>
      <c r="E96" s="81"/>
      <c r="F96" s="322"/>
    </row>
    <row r="97" spans="1:6" s="53" customFormat="1" ht="124.5" customHeight="1">
      <c r="A97" s="323" t="s">
        <v>56</v>
      </c>
      <c r="B97" s="84" t="s">
        <v>1316</v>
      </c>
      <c r="C97" s="323" t="s">
        <v>66</v>
      </c>
      <c r="D97" s="324">
        <v>2</v>
      </c>
      <c r="E97" s="325"/>
      <c r="F97" s="318">
        <f>+D97*E97</f>
        <v>0</v>
      </c>
    </row>
    <row r="98" spans="1:6" s="71" customFormat="1" ht="15" customHeight="1">
      <c r="A98" s="83"/>
      <c r="B98" s="321"/>
      <c r="C98" s="83"/>
      <c r="D98" s="82"/>
      <c r="E98" s="81"/>
      <c r="F98" s="322"/>
    </row>
    <row r="99" spans="1:6" s="53" customFormat="1" ht="154.15" customHeight="1">
      <c r="A99" s="323" t="s">
        <v>56</v>
      </c>
      <c r="B99" s="84" t="s">
        <v>1315</v>
      </c>
      <c r="C99" s="323" t="s">
        <v>66</v>
      </c>
      <c r="D99" s="324">
        <v>1</v>
      </c>
      <c r="E99" s="325"/>
      <c r="F99" s="318">
        <f>+D99*E99</f>
        <v>0</v>
      </c>
    </row>
    <row r="100" spans="1:6" s="71" customFormat="1" ht="15" customHeight="1">
      <c r="A100" s="83"/>
      <c r="B100" s="321"/>
      <c r="C100" s="83"/>
      <c r="D100" s="82"/>
      <c r="E100" s="81"/>
      <c r="F100" s="322"/>
    </row>
    <row r="101" spans="1:6" s="71" customFormat="1" ht="15" customHeight="1">
      <c r="A101" s="83"/>
      <c r="B101" s="321"/>
      <c r="C101" s="83"/>
      <c r="D101" s="82"/>
      <c r="E101" s="81"/>
      <c r="F101" s="322"/>
    </row>
    <row r="102" spans="1:6" s="53" customFormat="1" ht="212.25" customHeight="1">
      <c r="A102" s="323" t="s">
        <v>56</v>
      </c>
      <c r="B102" s="84" t="s">
        <v>1314</v>
      </c>
      <c r="C102" s="323" t="s">
        <v>66</v>
      </c>
      <c r="D102" s="324">
        <v>122</v>
      </c>
      <c r="E102" s="325"/>
      <c r="F102" s="318">
        <f>+D102*E102</f>
        <v>0</v>
      </c>
    </row>
    <row r="103" spans="1:6" s="71" customFormat="1" ht="15" customHeight="1">
      <c r="A103" s="83"/>
      <c r="B103" s="321"/>
      <c r="C103" s="83"/>
      <c r="D103" s="82"/>
      <c r="E103" s="81"/>
      <c r="F103" s="322"/>
    </row>
    <row r="104" spans="1:6" s="53" customFormat="1" ht="223.5" customHeight="1">
      <c r="A104" s="323" t="s">
        <v>56</v>
      </c>
      <c r="B104" s="84" t="s">
        <v>1313</v>
      </c>
      <c r="C104" s="323" t="s">
        <v>66</v>
      </c>
      <c r="D104" s="324">
        <v>8</v>
      </c>
      <c r="E104" s="325"/>
      <c r="F104" s="318">
        <f>+D104*E104</f>
        <v>0</v>
      </c>
    </row>
    <row r="105" spans="1:6" s="71" customFormat="1" ht="15" customHeight="1">
      <c r="A105" s="83"/>
      <c r="B105" s="321"/>
      <c r="C105" s="83"/>
      <c r="D105" s="82"/>
      <c r="E105" s="81"/>
      <c r="F105" s="322"/>
    </row>
    <row r="106" spans="1:6" s="53" customFormat="1" ht="205.15" customHeight="1">
      <c r="A106" s="323" t="s">
        <v>56</v>
      </c>
      <c r="B106" s="84" t="s">
        <v>1312</v>
      </c>
      <c r="C106" s="323" t="s">
        <v>66</v>
      </c>
      <c r="D106" s="324">
        <v>49</v>
      </c>
      <c r="E106" s="325"/>
      <c r="F106" s="318">
        <f>+D106*E106</f>
        <v>0</v>
      </c>
    </row>
    <row r="107" spans="1:6" s="71" customFormat="1" ht="15" customHeight="1">
      <c r="A107" s="83"/>
      <c r="B107" s="321"/>
      <c r="C107" s="83"/>
      <c r="D107" s="82"/>
      <c r="E107" s="81"/>
      <c r="F107" s="322"/>
    </row>
    <row r="108" spans="1:6" s="315" customFormat="1" ht="186.75" customHeight="1">
      <c r="A108" s="323" t="s">
        <v>56</v>
      </c>
      <c r="B108" s="85" t="s">
        <v>1311</v>
      </c>
      <c r="C108" s="323" t="s">
        <v>66</v>
      </c>
      <c r="D108" s="324">
        <v>8</v>
      </c>
      <c r="E108" s="325"/>
      <c r="F108" s="318">
        <f>+D108*E108</f>
        <v>0</v>
      </c>
    </row>
    <row r="109" spans="1:6" s="71" customFormat="1" ht="15" customHeight="1">
      <c r="A109" s="83"/>
      <c r="B109" s="321"/>
      <c r="C109" s="83"/>
      <c r="D109" s="82"/>
      <c r="E109" s="81"/>
      <c r="F109" s="322"/>
    </row>
    <row r="110" spans="1:6" s="53" customFormat="1" ht="155.44999999999999" customHeight="1">
      <c r="A110" s="323" t="s">
        <v>56</v>
      </c>
      <c r="B110" s="85" t="s">
        <v>1310</v>
      </c>
      <c r="C110" s="323" t="s">
        <v>66</v>
      </c>
      <c r="D110" s="324">
        <v>10</v>
      </c>
      <c r="E110" s="325"/>
      <c r="F110" s="318">
        <f>+D110*E110</f>
        <v>0</v>
      </c>
    </row>
    <row r="111" spans="1:6" s="71" customFormat="1" ht="15" customHeight="1">
      <c r="A111" s="83"/>
      <c r="B111" s="321"/>
      <c r="C111" s="83"/>
      <c r="D111" s="82"/>
      <c r="E111" s="81"/>
      <c r="F111" s="322"/>
    </row>
    <row r="112" spans="1:6" s="53" customFormat="1" ht="110.25" customHeight="1">
      <c r="A112" s="323" t="s">
        <v>56</v>
      </c>
      <c r="B112" s="84" t="s">
        <v>1309</v>
      </c>
      <c r="C112" s="323" t="s">
        <v>66</v>
      </c>
      <c r="D112" s="324">
        <v>2</v>
      </c>
      <c r="E112" s="325"/>
      <c r="F112" s="318">
        <f>+D112*E112</f>
        <v>0</v>
      </c>
    </row>
    <row r="113" spans="1:6" s="71" customFormat="1" ht="15" customHeight="1">
      <c r="A113" s="83"/>
      <c r="B113" s="321"/>
      <c r="C113" s="83"/>
      <c r="D113" s="82"/>
      <c r="E113" s="81"/>
      <c r="F113" s="322"/>
    </row>
    <row r="114" spans="1:6" s="53" customFormat="1" ht="111.75" customHeight="1">
      <c r="A114" s="323" t="s">
        <v>56</v>
      </c>
      <c r="B114" s="84" t="s">
        <v>1308</v>
      </c>
      <c r="C114" s="323" t="s">
        <v>66</v>
      </c>
      <c r="D114" s="324">
        <v>1</v>
      </c>
      <c r="E114" s="325"/>
      <c r="F114" s="318">
        <f>+D114*E114</f>
        <v>0</v>
      </c>
    </row>
    <row r="115" spans="1:6" s="71" customFormat="1" ht="15" customHeight="1">
      <c r="A115" s="83"/>
      <c r="B115" s="321"/>
      <c r="C115" s="83"/>
      <c r="D115" s="82"/>
      <c r="E115" s="81"/>
      <c r="F115" s="322"/>
    </row>
    <row r="116" spans="1:6" s="53" customFormat="1" ht="127.9" customHeight="1">
      <c r="A116" s="323" t="s">
        <v>56</v>
      </c>
      <c r="B116" s="84" t="s">
        <v>1307</v>
      </c>
      <c r="C116" s="323" t="s">
        <v>66</v>
      </c>
      <c r="D116" s="324">
        <v>1</v>
      </c>
      <c r="E116" s="325"/>
      <c r="F116" s="318">
        <f>+D116*E116</f>
        <v>0</v>
      </c>
    </row>
    <row r="117" spans="1:6" s="71" customFormat="1" ht="15" customHeight="1">
      <c r="A117" s="83"/>
      <c r="B117" s="321"/>
      <c r="C117" s="83"/>
      <c r="D117" s="82"/>
      <c r="E117" s="81"/>
      <c r="F117" s="322"/>
    </row>
    <row r="118" spans="1:6" s="53" customFormat="1" ht="244.15" customHeight="1">
      <c r="A118" s="323" t="s">
        <v>56</v>
      </c>
      <c r="B118" s="84" t="s">
        <v>1306</v>
      </c>
      <c r="C118" s="323" t="s">
        <v>66</v>
      </c>
      <c r="D118" s="324">
        <v>10</v>
      </c>
      <c r="E118" s="325"/>
      <c r="F118" s="318">
        <f>+D118*E118</f>
        <v>0</v>
      </c>
    </row>
    <row r="119" spans="1:6" s="71" customFormat="1" ht="15" customHeight="1">
      <c r="A119" s="83"/>
      <c r="B119" s="321"/>
      <c r="C119" s="83"/>
      <c r="D119" s="82"/>
      <c r="E119" s="81"/>
      <c r="F119" s="322"/>
    </row>
    <row r="120" spans="1:6" s="53" customFormat="1" ht="188.25" customHeight="1">
      <c r="A120" s="323" t="s">
        <v>56</v>
      </c>
      <c r="B120" s="84" t="s">
        <v>1305</v>
      </c>
      <c r="C120" s="323" t="s">
        <v>66</v>
      </c>
      <c r="D120" s="324">
        <v>9</v>
      </c>
      <c r="E120" s="325"/>
      <c r="F120" s="318">
        <f>+D120*E120</f>
        <v>0</v>
      </c>
    </row>
    <row r="121" spans="1:6" s="71" customFormat="1" ht="15" customHeight="1">
      <c r="A121" s="83"/>
      <c r="B121" s="321"/>
      <c r="C121" s="83"/>
      <c r="D121" s="82"/>
      <c r="E121" s="81"/>
      <c r="F121" s="322"/>
    </row>
    <row r="122" spans="1:6" s="53" customFormat="1" ht="151.9" customHeight="1">
      <c r="A122" s="323" t="s">
        <v>56</v>
      </c>
      <c r="B122" s="84" t="s">
        <v>1304</v>
      </c>
      <c r="C122" s="323" t="s">
        <v>66</v>
      </c>
      <c r="D122" s="324">
        <v>75</v>
      </c>
      <c r="E122" s="325"/>
      <c r="F122" s="318">
        <f>+D122*E122</f>
        <v>0</v>
      </c>
    </row>
    <row r="123" spans="1:6" s="71" customFormat="1" ht="15" customHeight="1">
      <c r="A123" s="83"/>
      <c r="B123" s="321"/>
      <c r="C123" s="83"/>
      <c r="D123" s="82"/>
      <c r="E123" s="81"/>
      <c r="F123" s="322"/>
    </row>
    <row r="124" spans="1:6" s="53" customFormat="1" ht="179.45" customHeight="1">
      <c r="A124" s="323" t="s">
        <v>56</v>
      </c>
      <c r="B124" s="84" t="s">
        <v>1303</v>
      </c>
      <c r="C124" s="323" t="s">
        <v>66</v>
      </c>
      <c r="D124" s="324">
        <v>1</v>
      </c>
      <c r="E124" s="325"/>
      <c r="F124" s="318">
        <f>+D124*E124</f>
        <v>0</v>
      </c>
    </row>
    <row r="125" spans="1:6" s="71" customFormat="1" ht="15" customHeight="1">
      <c r="A125" s="83"/>
      <c r="B125" s="321"/>
      <c r="C125" s="83"/>
      <c r="D125" s="82"/>
      <c r="E125" s="81"/>
      <c r="F125" s="322"/>
    </row>
    <row r="126" spans="1:6" s="53" customFormat="1" ht="179.45" customHeight="1">
      <c r="A126" s="323" t="s">
        <v>56</v>
      </c>
      <c r="B126" s="84" t="s">
        <v>1302</v>
      </c>
      <c r="C126" s="323" t="s">
        <v>66</v>
      </c>
      <c r="D126" s="324">
        <v>5</v>
      </c>
      <c r="E126" s="325"/>
      <c r="F126" s="318">
        <f>+D126*E126</f>
        <v>0</v>
      </c>
    </row>
    <row r="127" spans="1:6" s="71" customFormat="1" ht="15" customHeight="1">
      <c r="A127" s="83"/>
      <c r="B127" s="321"/>
      <c r="C127" s="83"/>
      <c r="D127" s="82"/>
      <c r="E127" s="81"/>
      <c r="F127" s="322"/>
    </row>
    <row r="128" spans="1:6" s="53" customFormat="1" ht="178.9" customHeight="1">
      <c r="A128" s="323" t="s">
        <v>56</v>
      </c>
      <c r="B128" s="84" t="s">
        <v>1301</v>
      </c>
      <c r="C128" s="323" t="s">
        <v>66</v>
      </c>
      <c r="D128" s="324">
        <v>9</v>
      </c>
      <c r="E128" s="325"/>
      <c r="F128" s="318">
        <f>+D128*E128</f>
        <v>0</v>
      </c>
    </row>
    <row r="129" spans="1:6" s="71" customFormat="1" ht="15" customHeight="1">
      <c r="A129" s="83"/>
      <c r="B129" s="321"/>
      <c r="C129" s="83"/>
      <c r="D129" s="82"/>
      <c r="E129" s="81"/>
      <c r="F129" s="322"/>
    </row>
    <row r="130" spans="1:6" s="53" customFormat="1" ht="177.6" customHeight="1">
      <c r="A130" s="323" t="s">
        <v>56</v>
      </c>
      <c r="B130" s="84" t="s">
        <v>1300</v>
      </c>
      <c r="C130" s="323" t="s">
        <v>66</v>
      </c>
      <c r="D130" s="324">
        <v>0</v>
      </c>
      <c r="E130" s="325"/>
      <c r="F130" s="318">
        <f>+D130*E130</f>
        <v>0</v>
      </c>
    </row>
    <row r="131" spans="1:6" s="71" customFormat="1" ht="15" customHeight="1">
      <c r="A131" s="83"/>
      <c r="B131" s="321"/>
      <c r="C131" s="83"/>
      <c r="D131" s="82"/>
      <c r="E131" s="81"/>
      <c r="F131" s="322"/>
    </row>
    <row r="132" spans="1:6" s="53" customFormat="1" ht="162" customHeight="1">
      <c r="A132" s="323" t="s">
        <v>56</v>
      </c>
      <c r="B132" s="84" t="s">
        <v>1299</v>
      </c>
      <c r="C132" s="323" t="s">
        <v>66</v>
      </c>
      <c r="D132" s="324">
        <v>0</v>
      </c>
      <c r="E132" s="325"/>
      <c r="F132" s="318">
        <f>+D132*E132</f>
        <v>0</v>
      </c>
    </row>
    <row r="133" spans="1:6" s="71" customFormat="1" ht="15" customHeight="1">
      <c r="A133" s="83"/>
      <c r="B133" s="321"/>
      <c r="C133" s="83"/>
      <c r="D133" s="82"/>
      <c r="E133" s="81"/>
      <c r="F133" s="322"/>
    </row>
    <row r="134" spans="1:6" s="53" customFormat="1" ht="123.75" customHeight="1">
      <c r="A134" s="323" t="s">
        <v>56</v>
      </c>
      <c r="B134" s="84" t="s">
        <v>1298</v>
      </c>
      <c r="C134" s="323" t="s">
        <v>66</v>
      </c>
      <c r="D134" s="324">
        <v>34</v>
      </c>
      <c r="E134" s="325"/>
      <c r="F134" s="318">
        <f>+D134*E134</f>
        <v>0</v>
      </c>
    </row>
    <row r="135" spans="1:6" s="71" customFormat="1" ht="15" customHeight="1">
      <c r="A135" s="83"/>
      <c r="B135" s="321"/>
      <c r="C135" s="83"/>
      <c r="D135" s="82"/>
      <c r="E135" s="81"/>
      <c r="F135" s="322"/>
    </row>
    <row r="136" spans="1:6" s="53" customFormat="1" ht="160.5" customHeight="1">
      <c r="A136" s="323" t="s">
        <v>56</v>
      </c>
      <c r="B136" s="84" t="s">
        <v>1297</v>
      </c>
      <c r="C136" s="323" t="s">
        <v>66</v>
      </c>
      <c r="D136" s="324">
        <v>4</v>
      </c>
      <c r="E136" s="325"/>
      <c r="F136" s="318">
        <f>+D136*E136</f>
        <v>0</v>
      </c>
    </row>
    <row r="137" spans="1:6" s="71" customFormat="1" ht="15" customHeight="1">
      <c r="A137" s="83"/>
      <c r="B137" s="321"/>
      <c r="C137" s="83"/>
      <c r="D137" s="82"/>
      <c r="E137" s="81"/>
      <c r="F137" s="322"/>
    </row>
    <row r="138" spans="1:6" s="53" customFormat="1" ht="108" customHeight="1">
      <c r="A138" s="323" t="s">
        <v>56</v>
      </c>
      <c r="B138" s="328" t="s">
        <v>1602</v>
      </c>
      <c r="C138" s="323" t="s">
        <v>66</v>
      </c>
      <c r="D138" s="324">
        <v>2</v>
      </c>
      <c r="E138" s="325"/>
      <c r="F138" s="318">
        <f>+D138*E138</f>
        <v>0</v>
      </c>
    </row>
    <row r="139" spans="1:6" s="71" customFormat="1" ht="15" customHeight="1">
      <c r="A139" s="83"/>
      <c r="B139" s="321"/>
      <c r="C139" s="83"/>
      <c r="D139" s="82"/>
      <c r="E139" s="81"/>
      <c r="F139" s="322"/>
    </row>
    <row r="140" spans="1:6" s="53" customFormat="1" ht="186.75" customHeight="1">
      <c r="A140" s="323" t="s">
        <v>56</v>
      </c>
      <c r="B140" s="84" t="s">
        <v>1296</v>
      </c>
      <c r="C140" s="323" t="s">
        <v>66</v>
      </c>
      <c r="D140" s="324">
        <v>1</v>
      </c>
      <c r="E140" s="325"/>
      <c r="F140" s="318">
        <f>+D140*E140</f>
        <v>0</v>
      </c>
    </row>
    <row r="141" spans="1:6" s="71" customFormat="1" ht="15" customHeight="1">
      <c r="A141" s="83"/>
      <c r="B141" s="321"/>
      <c r="C141" s="83"/>
      <c r="D141" s="82"/>
      <c r="E141" s="81"/>
      <c r="F141" s="322"/>
    </row>
    <row r="142" spans="1:6" s="53" customFormat="1" ht="188.25" customHeight="1">
      <c r="A142" s="323" t="s">
        <v>56</v>
      </c>
      <c r="B142" s="84" t="s">
        <v>1603</v>
      </c>
      <c r="C142" s="323" t="s">
        <v>66</v>
      </c>
      <c r="D142" s="324">
        <v>2</v>
      </c>
      <c r="E142" s="325"/>
      <c r="F142" s="318">
        <f>+D142*E142</f>
        <v>0</v>
      </c>
    </row>
    <row r="143" spans="1:6" s="71" customFormat="1" ht="15" customHeight="1">
      <c r="A143" s="83"/>
      <c r="B143" s="321"/>
      <c r="C143" s="83"/>
      <c r="D143" s="82"/>
      <c r="E143" s="81"/>
      <c r="F143" s="322"/>
    </row>
    <row r="144" spans="1:6" s="53" customFormat="1" ht="188.25" customHeight="1">
      <c r="A144" s="323" t="s">
        <v>56</v>
      </c>
      <c r="B144" s="84" t="s">
        <v>1604</v>
      </c>
      <c r="C144" s="323" t="s">
        <v>66</v>
      </c>
      <c r="D144" s="324">
        <v>1</v>
      </c>
      <c r="E144" s="325"/>
      <c r="F144" s="318">
        <f>+D144*E144</f>
        <v>0</v>
      </c>
    </row>
    <row r="145" spans="1:6" s="71" customFormat="1" ht="15" customHeight="1">
      <c r="A145" s="83"/>
      <c r="B145" s="321"/>
      <c r="C145" s="83"/>
      <c r="D145" s="82"/>
      <c r="E145" s="81"/>
      <c r="F145" s="322"/>
    </row>
    <row r="146" spans="1:6" s="53" customFormat="1" ht="186.75" customHeight="1">
      <c r="A146" s="323" t="s">
        <v>56</v>
      </c>
      <c r="B146" s="329" t="s">
        <v>1605</v>
      </c>
      <c r="C146" s="323" t="s">
        <v>66</v>
      </c>
      <c r="D146" s="324">
        <v>2</v>
      </c>
      <c r="E146" s="325"/>
      <c r="F146" s="318">
        <f>+D146*E146</f>
        <v>0</v>
      </c>
    </row>
    <row r="147" spans="1:6" s="71" customFormat="1" ht="15" customHeight="1">
      <c r="A147" s="83"/>
      <c r="B147" s="321"/>
      <c r="C147" s="83"/>
      <c r="D147" s="82"/>
      <c r="E147" s="81"/>
      <c r="F147" s="322"/>
    </row>
    <row r="148" spans="1:6" s="53" customFormat="1" ht="186" customHeight="1">
      <c r="A148" s="323" t="s">
        <v>56</v>
      </c>
      <c r="B148" s="84" t="s">
        <v>1295</v>
      </c>
      <c r="C148" s="323" t="s">
        <v>66</v>
      </c>
      <c r="D148" s="324">
        <v>2</v>
      </c>
      <c r="E148" s="325"/>
      <c r="F148" s="318">
        <f>+D148*E148</f>
        <v>0</v>
      </c>
    </row>
    <row r="149" spans="1:6" s="71" customFormat="1" ht="15" customHeight="1">
      <c r="A149" s="83"/>
      <c r="B149" s="321"/>
      <c r="C149" s="83"/>
      <c r="D149" s="82"/>
      <c r="E149" s="81"/>
      <c r="F149" s="322"/>
    </row>
    <row r="150" spans="1:6" s="53" customFormat="1" ht="186" customHeight="1">
      <c r="A150" s="323" t="s">
        <v>56</v>
      </c>
      <c r="B150" s="84" t="s">
        <v>1294</v>
      </c>
      <c r="C150" s="323" t="s">
        <v>66</v>
      </c>
      <c r="D150" s="324">
        <v>2</v>
      </c>
      <c r="E150" s="325"/>
      <c r="F150" s="318">
        <f>+D150*E150</f>
        <v>0</v>
      </c>
    </row>
    <row r="151" spans="1:6" s="71" customFormat="1" ht="15" customHeight="1">
      <c r="A151" s="83"/>
      <c r="B151" s="321"/>
      <c r="C151" s="83"/>
      <c r="D151" s="82"/>
      <c r="E151" s="81"/>
      <c r="F151" s="322"/>
    </row>
    <row r="152" spans="1:6" s="53" customFormat="1" ht="198" customHeight="1">
      <c r="A152" s="323" t="s">
        <v>56</v>
      </c>
      <c r="B152" s="84" t="s">
        <v>1293</v>
      </c>
      <c r="C152" s="323" t="s">
        <v>66</v>
      </c>
      <c r="D152" s="324">
        <v>0</v>
      </c>
      <c r="E152" s="325"/>
      <c r="F152" s="318">
        <f>+D152*E152</f>
        <v>0</v>
      </c>
    </row>
    <row r="153" spans="1:6" s="71" customFormat="1" ht="15" customHeight="1">
      <c r="A153" s="83"/>
      <c r="B153" s="321"/>
      <c r="C153" s="83"/>
      <c r="D153" s="82"/>
      <c r="E153" s="81"/>
      <c r="F153" s="322"/>
    </row>
    <row r="154" spans="1:6" s="53" customFormat="1" ht="204.75" customHeight="1">
      <c r="A154" s="323" t="s">
        <v>56</v>
      </c>
      <c r="B154" s="84" t="s">
        <v>1292</v>
      </c>
      <c r="C154" s="323" t="s">
        <v>66</v>
      </c>
      <c r="D154" s="324">
        <v>12</v>
      </c>
      <c r="E154" s="325"/>
      <c r="F154" s="318">
        <f>+D154*E154</f>
        <v>0</v>
      </c>
    </row>
    <row r="155" spans="1:6" s="71" customFormat="1" ht="15" customHeight="1">
      <c r="A155" s="83"/>
      <c r="B155" s="321"/>
      <c r="C155" s="83"/>
      <c r="D155" s="82"/>
      <c r="E155" s="81"/>
      <c r="F155" s="322"/>
    </row>
    <row r="156" spans="1:6" s="315" customFormat="1" ht="201" customHeight="1">
      <c r="A156" s="323" t="s">
        <v>56</v>
      </c>
      <c r="B156" s="84" t="s">
        <v>1291</v>
      </c>
      <c r="C156" s="323" t="s">
        <v>66</v>
      </c>
      <c r="D156" s="324">
        <v>1</v>
      </c>
      <c r="E156" s="325"/>
      <c r="F156" s="318">
        <f>+D156*E156</f>
        <v>0</v>
      </c>
    </row>
    <row r="157" spans="1:6" s="71" customFormat="1" ht="15" customHeight="1">
      <c r="A157" s="83"/>
      <c r="B157" s="321"/>
      <c r="C157" s="83"/>
      <c r="D157" s="82"/>
      <c r="E157" s="81"/>
      <c r="F157" s="322"/>
    </row>
    <row r="158" spans="1:6" s="53" customFormat="1" ht="211.15" customHeight="1">
      <c r="A158" s="323" t="s">
        <v>56</v>
      </c>
      <c r="B158" s="84" t="s">
        <v>1290</v>
      </c>
      <c r="C158" s="323" t="s">
        <v>66</v>
      </c>
      <c r="D158" s="324">
        <v>1</v>
      </c>
      <c r="E158" s="325"/>
      <c r="F158" s="318">
        <f>+D158*E158</f>
        <v>0</v>
      </c>
    </row>
    <row r="159" spans="1:6" s="71" customFormat="1" ht="15" customHeight="1">
      <c r="A159" s="83"/>
      <c r="B159" s="321"/>
      <c r="C159" s="83"/>
      <c r="D159" s="82"/>
      <c r="E159" s="81"/>
      <c r="F159" s="322"/>
    </row>
    <row r="160" spans="1:6" s="71" customFormat="1" ht="15" customHeight="1">
      <c r="A160" s="83"/>
      <c r="B160" s="321"/>
      <c r="C160" s="83"/>
      <c r="D160" s="82"/>
      <c r="E160" s="81"/>
      <c r="F160" s="322"/>
    </row>
    <row r="161" spans="1:6" s="53" customFormat="1" ht="132.75" customHeight="1">
      <c r="A161" s="323" t="s">
        <v>56</v>
      </c>
      <c r="B161" s="84" t="s">
        <v>1289</v>
      </c>
      <c r="C161" s="323" t="s">
        <v>66</v>
      </c>
      <c r="D161" s="324">
        <v>3</v>
      </c>
      <c r="E161" s="325"/>
      <c r="F161" s="318">
        <f>+D161*E161</f>
        <v>0</v>
      </c>
    </row>
    <row r="162" spans="1:6" s="71" customFormat="1" ht="15" customHeight="1">
      <c r="A162" s="83"/>
      <c r="B162" s="321"/>
      <c r="C162" s="83"/>
      <c r="D162" s="82"/>
      <c r="E162" s="81"/>
      <c r="F162" s="322"/>
    </row>
    <row r="163" spans="1:6" s="53" customFormat="1" ht="155.44999999999999" customHeight="1">
      <c r="A163" s="323"/>
      <c r="B163" s="84" t="s">
        <v>1288</v>
      </c>
      <c r="C163" s="323" t="s">
        <v>66</v>
      </c>
      <c r="D163" s="324">
        <v>2</v>
      </c>
      <c r="E163" s="325"/>
      <c r="F163" s="318">
        <f>+D163*E163</f>
        <v>0</v>
      </c>
    </row>
    <row r="164" spans="1:6" s="71" customFormat="1" ht="15" customHeight="1">
      <c r="A164" s="83"/>
      <c r="B164" s="321"/>
      <c r="C164" s="83"/>
      <c r="D164" s="82"/>
      <c r="E164" s="81"/>
      <c r="F164" s="322"/>
    </row>
    <row r="165" spans="1:6" s="53" customFormat="1" ht="144" customHeight="1">
      <c r="A165" s="323" t="s">
        <v>56</v>
      </c>
      <c r="B165" s="84" t="s">
        <v>1287</v>
      </c>
      <c r="C165" s="323" t="s">
        <v>66</v>
      </c>
      <c r="D165" s="324">
        <v>3</v>
      </c>
      <c r="E165" s="325"/>
      <c r="F165" s="318">
        <f>+D165*E165</f>
        <v>0</v>
      </c>
    </row>
    <row r="166" spans="1:6" s="71" customFormat="1" ht="15" customHeight="1">
      <c r="A166" s="83"/>
      <c r="B166" s="321"/>
      <c r="C166" s="83"/>
      <c r="D166" s="82"/>
      <c r="E166" s="81"/>
      <c r="F166" s="322"/>
    </row>
    <row r="167" spans="1:6" s="53" customFormat="1" ht="129" customHeight="1">
      <c r="A167" s="323" t="s">
        <v>56</v>
      </c>
      <c r="B167" s="84" t="s">
        <v>1286</v>
      </c>
      <c r="C167" s="323" t="s">
        <v>66</v>
      </c>
      <c r="D167" s="324">
        <v>8</v>
      </c>
      <c r="E167" s="325"/>
      <c r="F167" s="318">
        <f>+D167*E167</f>
        <v>0</v>
      </c>
    </row>
    <row r="168" spans="1:6" s="71" customFormat="1" ht="15" customHeight="1">
      <c r="A168" s="83"/>
      <c r="B168" s="321"/>
      <c r="C168" s="83"/>
      <c r="D168" s="82"/>
      <c r="E168" s="81"/>
      <c r="F168" s="322"/>
    </row>
    <row r="169" spans="1:6" s="53" customFormat="1" ht="133.9" customHeight="1">
      <c r="A169" s="323" t="s">
        <v>56</v>
      </c>
      <c r="B169" s="84" t="s">
        <v>1285</v>
      </c>
      <c r="C169" s="323" t="s">
        <v>66</v>
      </c>
      <c r="D169" s="324">
        <v>11</v>
      </c>
      <c r="E169" s="325"/>
      <c r="F169" s="318">
        <f>+D169*E169</f>
        <v>0</v>
      </c>
    </row>
    <row r="170" spans="1:6" s="71" customFormat="1" ht="15" customHeight="1">
      <c r="A170" s="83"/>
      <c r="B170" s="321"/>
      <c r="C170" s="83"/>
      <c r="D170" s="82"/>
      <c r="E170" s="81"/>
      <c r="F170" s="322"/>
    </row>
    <row r="171" spans="1:6" s="53" customFormat="1" ht="129.6" customHeight="1">
      <c r="A171" s="323" t="s">
        <v>56</v>
      </c>
      <c r="B171" s="84" t="s">
        <v>1284</v>
      </c>
      <c r="C171" s="323" t="s">
        <v>66</v>
      </c>
      <c r="D171" s="324">
        <v>1</v>
      </c>
      <c r="E171" s="325"/>
      <c r="F171" s="318">
        <f>+D171*E171</f>
        <v>0</v>
      </c>
    </row>
    <row r="172" spans="1:6" s="71" customFormat="1" ht="15" customHeight="1">
      <c r="A172" s="83"/>
      <c r="B172" s="321"/>
      <c r="C172" s="83"/>
      <c r="D172" s="82"/>
      <c r="E172" s="81"/>
      <c r="F172" s="322"/>
    </row>
    <row r="173" spans="1:6" s="53" customFormat="1" ht="148.15" customHeight="1">
      <c r="A173" s="323" t="s">
        <v>56</v>
      </c>
      <c r="B173" s="84" t="s">
        <v>1283</v>
      </c>
      <c r="C173" s="323" t="s">
        <v>66</v>
      </c>
      <c r="D173" s="324">
        <v>3</v>
      </c>
      <c r="E173" s="325"/>
      <c r="F173" s="318">
        <f>+D173*E173</f>
        <v>0</v>
      </c>
    </row>
    <row r="174" spans="1:6" s="71" customFormat="1" ht="15" customHeight="1">
      <c r="A174" s="83"/>
      <c r="B174" s="321"/>
      <c r="C174" s="83"/>
      <c r="D174" s="82"/>
      <c r="E174" s="81"/>
      <c r="F174" s="322"/>
    </row>
    <row r="175" spans="1:6" s="53" customFormat="1" ht="145.15" customHeight="1">
      <c r="A175" s="323" t="s">
        <v>56</v>
      </c>
      <c r="B175" s="84" t="s">
        <v>1282</v>
      </c>
      <c r="C175" s="323" t="s">
        <v>66</v>
      </c>
      <c r="D175" s="324">
        <v>2</v>
      </c>
      <c r="E175" s="325"/>
      <c r="F175" s="318">
        <f>+D175*E175</f>
        <v>0</v>
      </c>
    </row>
    <row r="176" spans="1:6" s="71" customFormat="1" ht="15" customHeight="1">
      <c r="A176" s="83"/>
      <c r="B176" s="321"/>
      <c r="C176" s="83"/>
      <c r="D176" s="82"/>
      <c r="E176" s="81"/>
      <c r="F176" s="322"/>
    </row>
    <row r="177" spans="1:6" s="53" customFormat="1" ht="143.44999999999999" customHeight="1">
      <c r="A177" s="323" t="s">
        <v>56</v>
      </c>
      <c r="B177" s="84" t="s">
        <v>1281</v>
      </c>
      <c r="C177" s="323" t="s">
        <v>66</v>
      </c>
      <c r="D177" s="324">
        <v>13</v>
      </c>
      <c r="E177" s="325"/>
      <c r="F177" s="318">
        <f>+D177*E177</f>
        <v>0</v>
      </c>
    </row>
    <row r="178" spans="1:6" s="71" customFormat="1" ht="15" customHeight="1">
      <c r="A178" s="83"/>
      <c r="B178" s="321"/>
      <c r="C178" s="83"/>
      <c r="D178" s="82"/>
      <c r="E178" s="81"/>
      <c r="F178" s="322"/>
    </row>
    <row r="179" spans="1:6" s="53" customFormat="1" ht="141.6" customHeight="1">
      <c r="A179" s="323" t="s">
        <v>56</v>
      </c>
      <c r="B179" s="84" t="s">
        <v>1280</v>
      </c>
      <c r="C179" s="323" t="s">
        <v>66</v>
      </c>
      <c r="D179" s="324">
        <v>2</v>
      </c>
      <c r="E179" s="325"/>
      <c r="F179" s="318">
        <f>+D179*E179</f>
        <v>0</v>
      </c>
    </row>
    <row r="180" spans="1:6" s="71" customFormat="1" ht="15" customHeight="1">
      <c r="A180" s="83"/>
      <c r="B180" s="321"/>
      <c r="C180" s="83"/>
      <c r="D180" s="82"/>
      <c r="E180" s="81"/>
      <c r="F180" s="322"/>
    </row>
    <row r="181" spans="1:6" s="53" customFormat="1" ht="142.9" customHeight="1">
      <c r="A181" s="323" t="s">
        <v>56</v>
      </c>
      <c r="B181" s="84" t="s">
        <v>1279</v>
      </c>
      <c r="C181" s="323" t="s">
        <v>66</v>
      </c>
      <c r="D181" s="324">
        <v>4</v>
      </c>
      <c r="E181" s="325"/>
      <c r="F181" s="318">
        <f>+D181*E181</f>
        <v>0</v>
      </c>
    </row>
    <row r="182" spans="1:6" s="71" customFormat="1" ht="15" customHeight="1">
      <c r="A182" s="83"/>
      <c r="B182" s="321"/>
      <c r="C182" s="83"/>
      <c r="D182" s="82"/>
      <c r="E182" s="81"/>
      <c r="F182" s="322"/>
    </row>
    <row r="183" spans="1:6" s="71" customFormat="1" ht="15" customHeight="1">
      <c r="A183" s="83"/>
      <c r="B183" s="321"/>
      <c r="C183" s="83"/>
      <c r="D183" s="82"/>
      <c r="E183" s="81"/>
      <c r="F183" s="322"/>
    </row>
    <row r="184" spans="1:6" s="53" customFormat="1" ht="123" customHeight="1">
      <c r="A184" s="323" t="s">
        <v>56</v>
      </c>
      <c r="B184" s="85" t="s">
        <v>1278</v>
      </c>
      <c r="C184" s="323" t="s">
        <v>66</v>
      </c>
      <c r="D184" s="324">
        <v>90</v>
      </c>
      <c r="E184" s="325"/>
      <c r="F184" s="318">
        <f>+D184*E184</f>
        <v>0</v>
      </c>
    </row>
    <row r="185" spans="1:6" s="71" customFormat="1" ht="15" customHeight="1">
      <c r="A185" s="83"/>
      <c r="B185" s="321"/>
      <c r="C185" s="83"/>
      <c r="D185" s="82"/>
      <c r="E185" s="81"/>
      <c r="F185" s="322"/>
    </row>
    <row r="186" spans="1:6" s="53" customFormat="1" ht="121.5" customHeight="1">
      <c r="A186" s="323" t="s">
        <v>56</v>
      </c>
      <c r="B186" s="84" t="s">
        <v>1277</v>
      </c>
      <c r="C186" s="323" t="s">
        <v>66</v>
      </c>
      <c r="D186" s="324">
        <v>82</v>
      </c>
      <c r="E186" s="325"/>
      <c r="F186" s="318">
        <f>+D186*E186</f>
        <v>0</v>
      </c>
    </row>
    <row r="187" spans="1:6" s="71" customFormat="1" ht="15" customHeight="1">
      <c r="A187" s="83"/>
      <c r="B187" s="321"/>
      <c r="C187" s="83"/>
      <c r="D187" s="82"/>
      <c r="E187" s="81"/>
      <c r="F187" s="322"/>
    </row>
    <row r="188" spans="1:6" s="53" customFormat="1" ht="122.25" customHeight="1">
      <c r="A188" s="323" t="s">
        <v>56</v>
      </c>
      <c r="B188" s="84" t="s">
        <v>1276</v>
      </c>
      <c r="C188" s="323" t="s">
        <v>66</v>
      </c>
      <c r="D188" s="324">
        <v>101</v>
      </c>
      <c r="E188" s="325"/>
      <c r="F188" s="318">
        <f>+D188*E188</f>
        <v>0</v>
      </c>
    </row>
    <row r="189" spans="1:6" s="71" customFormat="1" ht="15" customHeight="1">
      <c r="A189" s="83"/>
      <c r="B189" s="321"/>
      <c r="C189" s="83"/>
      <c r="D189" s="82"/>
      <c r="E189" s="81"/>
      <c r="F189" s="322"/>
    </row>
    <row r="190" spans="1:6" s="53" customFormat="1" ht="123.75" customHeight="1">
      <c r="A190" s="323" t="s">
        <v>56</v>
      </c>
      <c r="B190" s="84" t="s">
        <v>1275</v>
      </c>
      <c r="C190" s="323" t="s">
        <v>66</v>
      </c>
      <c r="D190" s="324">
        <v>28</v>
      </c>
      <c r="E190" s="325"/>
      <c r="F190" s="318">
        <f>+D190*E190</f>
        <v>0</v>
      </c>
    </row>
    <row r="191" spans="1:6" s="71" customFormat="1" ht="15" customHeight="1">
      <c r="A191" s="83"/>
      <c r="B191" s="321"/>
      <c r="C191" s="83"/>
      <c r="D191" s="82"/>
      <c r="E191" s="81"/>
      <c r="F191" s="322"/>
    </row>
    <row r="192" spans="1:6" s="53" customFormat="1" ht="205.9" customHeight="1">
      <c r="A192" s="323" t="s">
        <v>56</v>
      </c>
      <c r="B192" s="84" t="s">
        <v>1274</v>
      </c>
      <c r="C192" s="323" t="s">
        <v>66</v>
      </c>
      <c r="D192" s="324">
        <v>2</v>
      </c>
      <c r="E192" s="325"/>
      <c r="F192" s="318">
        <f>+D192*E192</f>
        <v>0</v>
      </c>
    </row>
    <row r="193" spans="1:6" s="71" customFormat="1" ht="15" customHeight="1">
      <c r="A193" s="83"/>
      <c r="B193" s="321"/>
      <c r="C193" s="83"/>
      <c r="D193" s="82"/>
      <c r="E193" s="81"/>
      <c r="F193" s="322"/>
    </row>
    <row r="194" spans="1:6" s="71" customFormat="1" ht="15" customHeight="1">
      <c r="A194" s="83"/>
      <c r="B194" s="321"/>
      <c r="C194" s="83"/>
      <c r="D194" s="82"/>
      <c r="E194" s="81"/>
      <c r="F194" s="322"/>
    </row>
    <row r="195" spans="1:6" s="53" customFormat="1" ht="183.6" customHeight="1">
      <c r="A195" s="323"/>
      <c r="B195" s="84" t="s">
        <v>1273</v>
      </c>
      <c r="C195" s="323" t="s">
        <v>66</v>
      </c>
      <c r="D195" s="324">
        <v>5</v>
      </c>
      <c r="E195" s="325"/>
      <c r="F195" s="318">
        <f>+D195*E195</f>
        <v>0</v>
      </c>
    </row>
    <row r="196" spans="1:6" s="71" customFormat="1" ht="15" customHeight="1">
      <c r="A196" s="83"/>
      <c r="B196" s="321"/>
      <c r="C196" s="83"/>
      <c r="D196" s="82"/>
      <c r="E196" s="81"/>
      <c r="F196" s="322"/>
    </row>
    <row r="197" spans="1:6" s="53" customFormat="1" ht="192" customHeight="1">
      <c r="A197" s="323" t="s">
        <v>56</v>
      </c>
      <c r="B197" s="84" t="s">
        <v>1272</v>
      </c>
      <c r="C197" s="323" t="s">
        <v>66</v>
      </c>
      <c r="D197" s="324">
        <v>3</v>
      </c>
      <c r="E197" s="325"/>
      <c r="F197" s="318">
        <f>+D197*E197</f>
        <v>0</v>
      </c>
    </row>
    <row r="198" spans="1:6" s="71" customFormat="1" ht="15" customHeight="1">
      <c r="A198" s="83"/>
      <c r="B198" s="321"/>
      <c r="C198" s="83"/>
      <c r="D198" s="82"/>
      <c r="E198" s="81"/>
      <c r="F198" s="322"/>
    </row>
    <row r="199" spans="1:6" s="53" customFormat="1" ht="186" customHeight="1">
      <c r="A199" s="323" t="s">
        <v>56</v>
      </c>
      <c r="B199" s="84" t="s">
        <v>1271</v>
      </c>
      <c r="C199" s="323" t="s">
        <v>66</v>
      </c>
      <c r="D199" s="324">
        <v>8</v>
      </c>
      <c r="E199" s="325"/>
      <c r="F199" s="318">
        <f>+D199*E199</f>
        <v>0</v>
      </c>
    </row>
    <row r="200" spans="1:6" s="71" customFormat="1" ht="15" customHeight="1">
      <c r="A200" s="83"/>
      <c r="B200" s="321"/>
      <c r="C200" s="83"/>
      <c r="D200" s="82"/>
      <c r="E200" s="81"/>
      <c r="F200" s="322"/>
    </row>
    <row r="201" spans="1:6" s="53" customFormat="1" ht="200.25" customHeight="1">
      <c r="A201" s="323" t="s">
        <v>56</v>
      </c>
      <c r="B201" s="84" t="s">
        <v>1270</v>
      </c>
      <c r="C201" s="323" t="s">
        <v>66</v>
      </c>
      <c r="D201" s="324">
        <v>10</v>
      </c>
      <c r="E201" s="325"/>
      <c r="F201" s="318">
        <f>+D201*E201</f>
        <v>0</v>
      </c>
    </row>
    <row r="202" spans="1:6" s="71" customFormat="1" ht="15" customHeight="1">
      <c r="A202" s="83"/>
      <c r="B202" s="321"/>
      <c r="C202" s="83"/>
      <c r="D202" s="82"/>
      <c r="E202" s="81"/>
      <c r="F202" s="322"/>
    </row>
    <row r="203" spans="1:6" s="53" customFormat="1" ht="189.75" customHeight="1">
      <c r="A203" s="323" t="s">
        <v>56</v>
      </c>
      <c r="B203" s="84" t="s">
        <v>1269</v>
      </c>
      <c r="C203" s="323" t="s">
        <v>66</v>
      </c>
      <c r="D203" s="324">
        <v>19</v>
      </c>
      <c r="E203" s="325"/>
      <c r="F203" s="318">
        <f>+D203*E203</f>
        <v>0</v>
      </c>
    </row>
    <row r="204" spans="1:6" s="71" customFormat="1" ht="15" customHeight="1">
      <c r="A204" s="83"/>
      <c r="B204" s="321"/>
      <c r="C204" s="83"/>
      <c r="D204" s="82"/>
      <c r="E204" s="81"/>
      <c r="F204" s="322"/>
    </row>
    <row r="205" spans="1:6" s="53" customFormat="1" ht="71.45" customHeight="1">
      <c r="A205" s="323" t="s">
        <v>56</v>
      </c>
      <c r="B205" s="84" t="s">
        <v>1268</v>
      </c>
      <c r="C205" s="323" t="s">
        <v>66</v>
      </c>
      <c r="D205" s="324">
        <v>50</v>
      </c>
      <c r="E205" s="325"/>
      <c r="F205" s="318">
        <f>+D205*E205</f>
        <v>0</v>
      </c>
    </row>
    <row r="206" spans="1:6" s="71" customFormat="1" ht="15" customHeight="1">
      <c r="A206" s="83"/>
      <c r="B206" s="321"/>
      <c r="C206" s="83"/>
      <c r="D206" s="82"/>
      <c r="E206" s="81"/>
      <c r="F206" s="322"/>
    </row>
    <row r="207" spans="1:6" s="71" customFormat="1" ht="15" customHeight="1">
      <c r="A207" s="83"/>
      <c r="B207" s="321"/>
      <c r="C207" s="83"/>
      <c r="D207" s="82"/>
      <c r="E207" s="81"/>
      <c r="F207" s="322"/>
    </row>
    <row r="208" spans="1:6" s="315" customFormat="1" ht="18" customHeight="1">
      <c r="A208" s="323"/>
      <c r="B208" s="330"/>
      <c r="C208" s="323"/>
      <c r="D208" s="324"/>
      <c r="E208" s="325"/>
      <c r="F208" s="318"/>
    </row>
    <row r="209" spans="1:6" ht="15" customHeight="1">
      <c r="A209" s="53" t="s">
        <v>56</v>
      </c>
      <c r="B209" s="302" t="s">
        <v>1267</v>
      </c>
      <c r="E209" s="55"/>
    </row>
    <row r="210" spans="1:6">
      <c r="B210" s="302" t="s">
        <v>1257</v>
      </c>
      <c r="E210" s="55"/>
    </row>
    <row r="211" spans="1:6">
      <c r="B211" s="302" t="s">
        <v>1266</v>
      </c>
      <c r="E211" s="55"/>
    </row>
    <row r="212" spans="1:6" ht="16.5" customHeight="1">
      <c r="B212" s="302" t="s">
        <v>1265</v>
      </c>
      <c r="C212" s="52" t="s">
        <v>66</v>
      </c>
      <c r="D212" s="303">
        <v>249</v>
      </c>
      <c r="E212" s="55"/>
      <c r="F212" s="55">
        <f>+D212*E212</f>
        <v>0</v>
      </c>
    </row>
    <row r="213" spans="1:6">
      <c r="B213" s="302"/>
      <c r="E213" s="55"/>
    </row>
    <row r="214" spans="1:6" ht="15" customHeight="1">
      <c r="A214" s="53" t="s">
        <v>56</v>
      </c>
      <c r="B214" s="302" t="s">
        <v>1264</v>
      </c>
      <c r="E214" s="55"/>
    </row>
    <row r="215" spans="1:6">
      <c r="B215" s="302" t="s">
        <v>1263</v>
      </c>
      <c r="E215" s="55"/>
    </row>
    <row r="216" spans="1:6">
      <c r="B216" s="302" t="s">
        <v>1262</v>
      </c>
      <c r="E216" s="55"/>
    </row>
    <row r="217" spans="1:6">
      <c r="B217" s="302" t="s">
        <v>1261</v>
      </c>
      <c r="E217" s="55"/>
    </row>
    <row r="218" spans="1:6">
      <c r="B218" s="302" t="s">
        <v>1260</v>
      </c>
      <c r="E218" s="55"/>
    </row>
    <row r="219" spans="1:6">
      <c r="B219" s="302" t="s">
        <v>1259</v>
      </c>
      <c r="C219" s="52" t="s">
        <v>66</v>
      </c>
      <c r="D219" s="303">
        <v>99</v>
      </c>
      <c r="E219" s="55"/>
      <c r="F219" s="55">
        <f>+D219*E219</f>
        <v>0</v>
      </c>
    </row>
    <row r="220" spans="1:6">
      <c r="B220" s="302"/>
      <c r="E220" s="55"/>
    </row>
    <row r="221" spans="1:6">
      <c r="A221" s="53" t="s">
        <v>56</v>
      </c>
      <c r="B221" s="302" t="s">
        <v>1258</v>
      </c>
      <c r="E221" s="55"/>
    </row>
    <row r="222" spans="1:6">
      <c r="B222" s="302" t="s">
        <v>1257</v>
      </c>
      <c r="E222" s="55"/>
    </row>
    <row r="223" spans="1:6">
      <c r="B223" s="302" t="s">
        <v>1256</v>
      </c>
      <c r="E223" s="55"/>
    </row>
    <row r="224" spans="1:6">
      <c r="B224" s="302" t="s">
        <v>1255</v>
      </c>
      <c r="C224" s="52" t="s">
        <v>66</v>
      </c>
      <c r="D224" s="303">
        <v>15</v>
      </c>
      <c r="E224" s="55"/>
      <c r="F224" s="55">
        <f>+D224*E224</f>
        <v>0</v>
      </c>
    </row>
    <row r="225" spans="1:6">
      <c r="B225" s="302"/>
      <c r="D225" s="313"/>
    </row>
    <row r="226" spans="1:6" s="67" customFormat="1">
      <c r="A226" s="331" t="s">
        <v>56</v>
      </c>
      <c r="B226" s="302" t="s">
        <v>1254</v>
      </c>
      <c r="C226" s="52" t="s">
        <v>62</v>
      </c>
      <c r="D226" s="313">
        <v>1</v>
      </c>
      <c r="E226" s="304"/>
      <c r="F226" s="55">
        <f>+D226*E226</f>
        <v>0</v>
      </c>
    </row>
    <row r="227" spans="1:6">
      <c r="B227" s="302"/>
      <c r="C227" s="332"/>
      <c r="D227" s="320"/>
      <c r="E227" s="312"/>
      <c r="F227" s="59"/>
    </row>
    <row r="228" spans="1:6">
      <c r="B228" s="302"/>
      <c r="D228" s="313"/>
    </row>
    <row r="229" spans="1:6">
      <c r="B229" s="66" t="s">
        <v>1568</v>
      </c>
      <c r="D229" s="313"/>
      <c r="F229" s="56">
        <f>SUM(F63:F226)</f>
        <v>0</v>
      </c>
    </row>
    <row r="230" spans="1:6">
      <c r="B230" s="302"/>
      <c r="D230" s="313"/>
      <c r="F230" s="56"/>
    </row>
    <row r="231" spans="1:6" ht="15" customHeight="1">
      <c r="A231" s="80"/>
      <c r="B231" s="305"/>
      <c r="C231" s="80"/>
      <c r="D231" s="79"/>
      <c r="E231" s="78"/>
      <c r="F231" s="306"/>
    </row>
    <row r="232" spans="1:6" s="69" customFormat="1" ht="15">
      <c r="A232" s="71"/>
      <c r="B232" s="333" t="s">
        <v>1253</v>
      </c>
      <c r="D232" s="73"/>
      <c r="E232" s="304"/>
      <c r="F232" s="72"/>
    </row>
    <row r="233" spans="1:6">
      <c r="B233" s="302"/>
    </row>
    <row r="234" spans="1:6">
      <c r="B234" s="302" t="s">
        <v>638</v>
      </c>
      <c r="D234" s="313"/>
      <c r="E234" s="55"/>
    </row>
    <row r="235" spans="1:6" s="67" customFormat="1" ht="15" customHeight="1">
      <c r="A235" s="315"/>
      <c r="B235" s="334" t="s">
        <v>1252</v>
      </c>
      <c r="C235" s="52"/>
      <c r="D235" s="303"/>
      <c r="E235" s="304"/>
      <c r="F235" s="55"/>
    </row>
    <row r="236" spans="1:6" s="67" customFormat="1" ht="15" customHeight="1">
      <c r="A236" s="315"/>
      <c r="B236" s="334"/>
      <c r="C236" s="52"/>
      <c r="D236" s="303"/>
      <c r="E236" s="304"/>
      <c r="F236" s="55"/>
    </row>
    <row r="237" spans="1:6">
      <c r="A237" s="335" t="s">
        <v>56</v>
      </c>
      <c r="B237" s="302" t="s">
        <v>1251</v>
      </c>
      <c r="C237" s="52" t="s">
        <v>51</v>
      </c>
      <c r="D237" s="303">
        <v>1450</v>
      </c>
      <c r="F237" s="55">
        <f>+D237*E237</f>
        <v>0</v>
      </c>
    </row>
    <row r="238" spans="1:6">
      <c r="B238" s="302" t="s">
        <v>168</v>
      </c>
    </row>
    <row r="239" spans="1:6">
      <c r="A239" s="335" t="s">
        <v>56</v>
      </c>
      <c r="B239" s="302" t="s">
        <v>55</v>
      </c>
    </row>
    <row r="240" spans="1:6">
      <c r="B240" s="302" t="s">
        <v>54</v>
      </c>
      <c r="C240" s="52" t="s">
        <v>51</v>
      </c>
      <c r="D240" s="303">
        <v>180</v>
      </c>
      <c r="F240" s="55">
        <f>+D240*E240</f>
        <v>0</v>
      </c>
    </row>
    <row r="241" spans="1:6">
      <c r="B241" s="302" t="s">
        <v>1250</v>
      </c>
      <c r="C241" s="52" t="s">
        <v>51</v>
      </c>
      <c r="D241" s="303">
        <v>860</v>
      </c>
      <c r="F241" s="55">
        <f>+D241*E241</f>
        <v>0</v>
      </c>
    </row>
    <row r="242" spans="1:6">
      <c r="B242" s="302" t="s">
        <v>53</v>
      </c>
      <c r="C242" s="52" t="s">
        <v>51</v>
      </c>
      <c r="D242" s="303">
        <v>490</v>
      </c>
      <c r="F242" s="55">
        <f>+D242*E242</f>
        <v>0</v>
      </c>
    </row>
    <row r="243" spans="1:6">
      <c r="B243" s="302" t="s">
        <v>1249</v>
      </c>
      <c r="C243" s="52" t="s">
        <v>51</v>
      </c>
      <c r="D243" s="303">
        <v>1690</v>
      </c>
      <c r="F243" s="55">
        <f>+D243*E243</f>
        <v>0</v>
      </c>
    </row>
    <row r="244" spans="1:6">
      <c r="B244" s="302" t="s">
        <v>1248</v>
      </c>
      <c r="C244" s="52" t="s">
        <v>51</v>
      </c>
      <c r="D244" s="303">
        <v>120</v>
      </c>
      <c r="F244" s="55">
        <f>+D244*E244</f>
        <v>0</v>
      </c>
    </row>
    <row r="245" spans="1:6">
      <c r="B245" s="302"/>
    </row>
    <row r="246" spans="1:6" ht="14.25" customHeight="1">
      <c r="A246" s="53" t="s">
        <v>56</v>
      </c>
      <c r="B246" s="302" t="s">
        <v>1247</v>
      </c>
      <c r="E246" s="55"/>
    </row>
    <row r="247" spans="1:6" ht="14.25" customHeight="1">
      <c r="B247" s="302" t="s">
        <v>1246</v>
      </c>
      <c r="C247" s="52" t="s">
        <v>51</v>
      </c>
      <c r="D247" s="303">
        <v>180</v>
      </c>
      <c r="E247" s="55"/>
      <c r="F247" s="55">
        <f>+D247*E247</f>
        <v>0</v>
      </c>
    </row>
    <row r="248" spans="1:6" ht="14.25" customHeight="1">
      <c r="B248" s="302"/>
      <c r="E248" s="55"/>
    </row>
    <row r="249" spans="1:6">
      <c r="A249" s="335" t="s">
        <v>56</v>
      </c>
      <c r="B249" s="302" t="s">
        <v>471</v>
      </c>
      <c r="E249" s="55"/>
    </row>
    <row r="250" spans="1:6">
      <c r="A250" s="335"/>
      <c r="B250" s="302" t="s">
        <v>59</v>
      </c>
      <c r="E250" s="55"/>
    </row>
    <row r="251" spans="1:6">
      <c r="B251" s="302" t="s">
        <v>1245</v>
      </c>
      <c r="C251" s="52" t="s">
        <v>51</v>
      </c>
      <c r="D251" s="303">
        <v>90</v>
      </c>
      <c r="E251" s="55"/>
      <c r="F251" s="55">
        <f>+D251*E251</f>
        <v>0</v>
      </c>
    </row>
    <row r="252" spans="1:6">
      <c r="B252" s="302" t="s">
        <v>1244</v>
      </c>
      <c r="C252" s="52" t="s">
        <v>51</v>
      </c>
      <c r="D252" s="303">
        <v>85</v>
      </c>
      <c r="E252" s="55"/>
      <c r="F252" s="55">
        <f>+D252*E252</f>
        <v>0</v>
      </c>
    </row>
    <row r="253" spans="1:6">
      <c r="B253" s="302" t="s">
        <v>1243</v>
      </c>
      <c r="C253" s="52" t="s">
        <v>51</v>
      </c>
      <c r="D253" s="303">
        <v>230</v>
      </c>
      <c r="E253" s="55"/>
      <c r="F253" s="55">
        <f>+D253*E253</f>
        <v>0</v>
      </c>
    </row>
    <row r="254" spans="1:6">
      <c r="B254" s="302"/>
      <c r="E254" s="55"/>
    </row>
    <row r="255" spans="1:6" ht="14.25" customHeight="1">
      <c r="A255" s="335" t="s">
        <v>56</v>
      </c>
      <c r="B255" s="302" t="s">
        <v>1242</v>
      </c>
      <c r="E255" s="55"/>
    </row>
    <row r="256" spans="1:6">
      <c r="A256" s="335"/>
      <c r="B256" s="302" t="s">
        <v>59</v>
      </c>
      <c r="E256" s="55"/>
    </row>
    <row r="257" spans="1:6">
      <c r="B257" s="302" t="s">
        <v>1241</v>
      </c>
      <c r="C257" s="52" t="s">
        <v>51</v>
      </c>
      <c r="D257" s="303">
        <v>90</v>
      </c>
      <c r="E257" s="55"/>
      <c r="F257" s="55">
        <f>+D257*E257</f>
        <v>0</v>
      </c>
    </row>
    <row r="258" spans="1:6">
      <c r="B258" s="302" t="s">
        <v>1240</v>
      </c>
      <c r="C258" s="52" t="s">
        <v>51</v>
      </c>
      <c r="D258" s="303">
        <v>230</v>
      </c>
      <c r="E258" s="55"/>
      <c r="F258" s="55">
        <f>+D258*E258</f>
        <v>0</v>
      </c>
    </row>
    <row r="259" spans="1:6">
      <c r="B259" s="302"/>
      <c r="E259" s="55"/>
    </row>
    <row r="260" spans="1:6">
      <c r="A260" s="335" t="s">
        <v>56</v>
      </c>
      <c r="B260" s="302" t="s">
        <v>1239</v>
      </c>
      <c r="E260" s="55"/>
    </row>
    <row r="261" spans="1:6">
      <c r="A261" s="335"/>
      <c r="B261" s="302" t="s">
        <v>60</v>
      </c>
      <c r="E261" s="55"/>
    </row>
    <row r="262" spans="1:6">
      <c r="A262" s="335"/>
      <c r="B262" s="302" t="s">
        <v>59</v>
      </c>
      <c r="E262" s="55"/>
    </row>
    <row r="263" spans="1:6">
      <c r="B263" s="302" t="s">
        <v>1238</v>
      </c>
      <c r="C263" s="52" t="s">
        <v>51</v>
      </c>
      <c r="D263" s="303">
        <v>950</v>
      </c>
      <c r="E263" s="55"/>
      <c r="F263" s="55">
        <f>+D263*E263</f>
        <v>0</v>
      </c>
    </row>
    <row r="264" spans="1:6">
      <c r="B264" s="302" t="s">
        <v>1237</v>
      </c>
      <c r="C264" s="52" t="s">
        <v>51</v>
      </c>
      <c r="D264" s="303">
        <v>120</v>
      </c>
      <c r="E264" s="55"/>
      <c r="F264" s="55">
        <f>+D264*E264</f>
        <v>0</v>
      </c>
    </row>
    <row r="265" spans="1:6">
      <c r="B265" s="302" t="s">
        <v>440</v>
      </c>
      <c r="C265" s="52" t="s">
        <v>51</v>
      </c>
      <c r="D265" s="303">
        <v>160</v>
      </c>
      <c r="E265" s="55"/>
      <c r="F265" s="55">
        <f>+D265*E265</f>
        <v>0</v>
      </c>
    </row>
    <row r="266" spans="1:6">
      <c r="B266" s="302" t="s">
        <v>1236</v>
      </c>
      <c r="C266" s="52" t="s">
        <v>51</v>
      </c>
      <c r="D266" s="303">
        <v>450</v>
      </c>
      <c r="E266" s="55"/>
      <c r="F266" s="55">
        <f>+D266*E266</f>
        <v>0</v>
      </c>
    </row>
    <row r="267" spans="1:6">
      <c r="B267" s="302"/>
      <c r="E267" s="55"/>
    </row>
    <row r="268" spans="1:6">
      <c r="A268" s="335" t="s">
        <v>56</v>
      </c>
      <c r="B268" s="302" t="s">
        <v>61</v>
      </c>
      <c r="E268" s="55"/>
    </row>
    <row r="269" spans="1:6">
      <c r="A269" s="335"/>
      <c r="B269" s="302" t="s">
        <v>60</v>
      </c>
      <c r="E269" s="55"/>
    </row>
    <row r="270" spans="1:6">
      <c r="A270" s="335"/>
      <c r="B270" s="302" t="s">
        <v>59</v>
      </c>
      <c r="E270" s="55"/>
    </row>
    <row r="271" spans="1:6">
      <c r="B271" s="302" t="s">
        <v>58</v>
      </c>
      <c r="C271" s="52" t="s">
        <v>51</v>
      </c>
      <c r="D271" s="303">
        <v>3960</v>
      </c>
      <c r="E271" s="55"/>
      <c r="F271" s="55">
        <f t="shared" ref="F271:F289" si="0">+D271*E271</f>
        <v>0</v>
      </c>
    </row>
    <row r="272" spans="1:6">
      <c r="B272" s="302" t="s">
        <v>1235</v>
      </c>
      <c r="C272" s="52" t="s">
        <v>51</v>
      </c>
      <c r="D272" s="303">
        <v>1560</v>
      </c>
      <c r="E272" s="55"/>
      <c r="F272" s="55">
        <f t="shared" si="0"/>
        <v>0</v>
      </c>
    </row>
    <row r="273" spans="2:6">
      <c r="B273" s="302" t="s">
        <v>1234</v>
      </c>
      <c r="C273" s="52" t="s">
        <v>51</v>
      </c>
      <c r="D273" s="303">
        <v>220</v>
      </c>
      <c r="E273" s="55"/>
      <c r="F273" s="55">
        <f t="shared" si="0"/>
        <v>0</v>
      </c>
    </row>
    <row r="274" spans="2:6">
      <c r="B274" s="302" t="s">
        <v>1233</v>
      </c>
      <c r="C274" s="52" t="s">
        <v>51</v>
      </c>
      <c r="D274" s="303">
        <v>8350</v>
      </c>
      <c r="E274" s="55"/>
      <c r="F274" s="55">
        <f t="shared" si="0"/>
        <v>0</v>
      </c>
    </row>
    <row r="275" spans="2:6">
      <c r="B275" s="302" t="s">
        <v>1232</v>
      </c>
      <c r="C275" s="52" t="s">
        <v>51</v>
      </c>
      <c r="D275" s="303">
        <v>1180</v>
      </c>
      <c r="E275" s="55"/>
      <c r="F275" s="55">
        <f t="shared" si="0"/>
        <v>0</v>
      </c>
    </row>
    <row r="276" spans="2:6">
      <c r="B276" s="302" t="s">
        <v>283</v>
      </c>
      <c r="C276" s="52" t="s">
        <v>51</v>
      </c>
      <c r="D276" s="303">
        <v>8680</v>
      </c>
      <c r="E276" s="55"/>
      <c r="F276" s="55">
        <f t="shared" si="0"/>
        <v>0</v>
      </c>
    </row>
    <row r="277" spans="2:6">
      <c r="B277" s="302" t="s">
        <v>1231</v>
      </c>
      <c r="C277" s="52" t="s">
        <v>51</v>
      </c>
      <c r="D277" s="303">
        <v>320</v>
      </c>
      <c r="E277" s="55"/>
      <c r="F277" s="55">
        <f t="shared" si="0"/>
        <v>0</v>
      </c>
    </row>
    <row r="278" spans="2:6">
      <c r="B278" s="302" t="s">
        <v>1230</v>
      </c>
      <c r="C278" s="52" t="s">
        <v>51</v>
      </c>
      <c r="D278" s="303">
        <v>690</v>
      </c>
      <c r="E278" s="55"/>
      <c r="F278" s="55">
        <f t="shared" si="0"/>
        <v>0</v>
      </c>
    </row>
    <row r="279" spans="2:6">
      <c r="B279" s="302" t="s">
        <v>1229</v>
      </c>
      <c r="C279" s="52" t="s">
        <v>51</v>
      </c>
      <c r="D279" s="303">
        <v>880</v>
      </c>
      <c r="E279" s="55"/>
      <c r="F279" s="55">
        <f t="shared" si="0"/>
        <v>0</v>
      </c>
    </row>
    <row r="280" spans="2:6">
      <c r="B280" s="302" t="s">
        <v>1123</v>
      </c>
      <c r="C280" s="52" t="s">
        <v>51</v>
      </c>
      <c r="D280" s="303">
        <v>750</v>
      </c>
      <c r="E280" s="55"/>
      <c r="F280" s="55">
        <f t="shared" si="0"/>
        <v>0</v>
      </c>
    </row>
    <row r="281" spans="2:6">
      <c r="B281" s="302" t="s">
        <v>1228</v>
      </c>
      <c r="C281" s="52" t="s">
        <v>51</v>
      </c>
      <c r="D281" s="303">
        <v>290</v>
      </c>
      <c r="E281" s="55"/>
      <c r="F281" s="55">
        <f t="shared" si="0"/>
        <v>0</v>
      </c>
    </row>
    <row r="282" spans="2:6">
      <c r="B282" s="302" t="s">
        <v>1227</v>
      </c>
      <c r="C282" s="52" t="s">
        <v>51</v>
      </c>
      <c r="D282" s="303">
        <v>190</v>
      </c>
      <c r="E282" s="55"/>
      <c r="F282" s="55">
        <f t="shared" si="0"/>
        <v>0</v>
      </c>
    </row>
    <row r="283" spans="2:6">
      <c r="B283" s="302" t="s">
        <v>1226</v>
      </c>
      <c r="C283" s="52" t="s">
        <v>51</v>
      </c>
      <c r="D283" s="303">
        <v>1230</v>
      </c>
      <c r="E283" s="55"/>
      <c r="F283" s="55">
        <f t="shared" si="0"/>
        <v>0</v>
      </c>
    </row>
    <row r="284" spans="2:6">
      <c r="B284" s="302" t="s">
        <v>1225</v>
      </c>
      <c r="C284" s="52" t="s">
        <v>51</v>
      </c>
      <c r="D284" s="303">
        <v>140</v>
      </c>
      <c r="E284" s="55"/>
      <c r="F284" s="55">
        <f t="shared" si="0"/>
        <v>0</v>
      </c>
    </row>
    <row r="285" spans="2:6">
      <c r="B285" s="302" t="s">
        <v>1121</v>
      </c>
      <c r="C285" s="52" t="s">
        <v>51</v>
      </c>
      <c r="D285" s="303">
        <v>510</v>
      </c>
      <c r="E285" s="55"/>
      <c r="F285" s="55">
        <f t="shared" si="0"/>
        <v>0</v>
      </c>
    </row>
    <row r="286" spans="2:6">
      <c r="B286" s="302" t="s">
        <v>57</v>
      </c>
      <c r="C286" s="52" t="s">
        <v>51</v>
      </c>
      <c r="D286" s="303">
        <v>40</v>
      </c>
      <c r="E286" s="55"/>
      <c r="F286" s="55">
        <f t="shared" si="0"/>
        <v>0</v>
      </c>
    </row>
    <row r="287" spans="2:6">
      <c r="B287" s="302" t="s">
        <v>1224</v>
      </c>
      <c r="C287" s="52" t="s">
        <v>51</v>
      </c>
      <c r="D287" s="303">
        <v>90</v>
      </c>
      <c r="E287" s="55"/>
      <c r="F287" s="55">
        <f t="shared" si="0"/>
        <v>0</v>
      </c>
    </row>
    <row r="288" spans="2:6">
      <c r="B288" s="302" t="s">
        <v>1223</v>
      </c>
      <c r="C288" s="52" t="s">
        <v>51</v>
      </c>
      <c r="D288" s="303">
        <v>110</v>
      </c>
      <c r="E288" s="55"/>
      <c r="F288" s="55">
        <f t="shared" si="0"/>
        <v>0</v>
      </c>
    </row>
    <row r="289" spans="1:6">
      <c r="B289" s="302" t="s">
        <v>1222</v>
      </c>
      <c r="C289" s="52" t="s">
        <v>51</v>
      </c>
      <c r="D289" s="303">
        <v>110</v>
      </c>
      <c r="E289" s="55"/>
      <c r="F289" s="55">
        <f t="shared" si="0"/>
        <v>0</v>
      </c>
    </row>
    <row r="290" spans="1:6">
      <c r="B290" s="302"/>
    </row>
    <row r="291" spans="1:6">
      <c r="A291" s="335" t="s">
        <v>56</v>
      </c>
      <c r="B291" s="302" t="s">
        <v>444</v>
      </c>
      <c r="E291" s="55"/>
    </row>
    <row r="292" spans="1:6">
      <c r="A292" s="335"/>
      <c r="B292" s="302" t="s">
        <v>443</v>
      </c>
      <c r="E292" s="55"/>
    </row>
    <row r="293" spans="1:6" s="67" customFormat="1" ht="15" customHeight="1">
      <c r="A293" s="315"/>
      <c r="B293" s="334" t="s">
        <v>1221</v>
      </c>
      <c r="C293" s="52"/>
      <c r="D293" s="303"/>
      <c r="E293" s="304"/>
      <c r="F293" s="55"/>
    </row>
    <row r="294" spans="1:6">
      <c r="B294" s="302" t="s">
        <v>1220</v>
      </c>
      <c r="C294" s="52" t="s">
        <v>51</v>
      </c>
      <c r="D294" s="303">
        <v>90</v>
      </c>
      <c r="E294" s="55"/>
      <c r="F294" s="55">
        <f t="shared" ref="F294:F300" si="1">+D294*E294</f>
        <v>0</v>
      </c>
    </row>
    <row r="295" spans="1:6">
      <c r="B295" s="302" t="s">
        <v>58</v>
      </c>
      <c r="C295" s="52" t="s">
        <v>51</v>
      </c>
      <c r="D295" s="303">
        <v>720</v>
      </c>
      <c r="E295" s="55"/>
      <c r="F295" s="55">
        <f t="shared" si="1"/>
        <v>0</v>
      </c>
    </row>
    <row r="296" spans="1:6">
      <c r="B296" s="302" t="s">
        <v>439</v>
      </c>
      <c r="C296" s="52" t="s">
        <v>51</v>
      </c>
      <c r="D296" s="303">
        <v>620</v>
      </c>
      <c r="E296" s="55"/>
      <c r="F296" s="55">
        <f t="shared" si="1"/>
        <v>0</v>
      </c>
    </row>
    <row r="297" spans="1:6">
      <c r="B297" s="302" t="s">
        <v>1219</v>
      </c>
      <c r="C297" s="52" t="s">
        <v>51</v>
      </c>
      <c r="D297" s="303">
        <v>360</v>
      </c>
      <c r="E297" s="55"/>
      <c r="F297" s="55">
        <f t="shared" si="1"/>
        <v>0</v>
      </c>
    </row>
    <row r="298" spans="1:6">
      <c r="B298" s="302" t="s">
        <v>1218</v>
      </c>
      <c r="C298" s="52" t="s">
        <v>51</v>
      </c>
      <c r="D298" s="303">
        <v>180</v>
      </c>
      <c r="E298" s="55"/>
      <c r="F298" s="55">
        <f t="shared" si="1"/>
        <v>0</v>
      </c>
    </row>
    <row r="299" spans="1:6">
      <c r="B299" s="302" t="s">
        <v>1217</v>
      </c>
      <c r="C299" s="52" t="s">
        <v>51</v>
      </c>
      <c r="D299" s="303">
        <v>20</v>
      </c>
      <c r="E299" s="55"/>
      <c r="F299" s="55">
        <f t="shared" si="1"/>
        <v>0</v>
      </c>
    </row>
    <row r="300" spans="1:6">
      <c r="B300" s="302" t="s">
        <v>1216</v>
      </c>
      <c r="C300" s="52" t="s">
        <v>51</v>
      </c>
      <c r="D300" s="303">
        <v>20</v>
      </c>
      <c r="E300" s="55"/>
      <c r="F300" s="55">
        <f t="shared" si="1"/>
        <v>0</v>
      </c>
    </row>
    <row r="301" spans="1:6">
      <c r="B301" s="302"/>
    </row>
    <row r="302" spans="1:6" ht="15" customHeight="1">
      <c r="A302" s="331" t="s">
        <v>56</v>
      </c>
      <c r="B302" s="302" t="s">
        <v>1215</v>
      </c>
      <c r="E302" s="55"/>
    </row>
    <row r="303" spans="1:6">
      <c r="B303" s="302" t="s">
        <v>1214</v>
      </c>
      <c r="C303" s="52" t="s">
        <v>66</v>
      </c>
      <c r="D303" s="303">
        <v>810</v>
      </c>
      <c r="E303" s="55"/>
      <c r="F303" s="55">
        <f>+D303*E303</f>
        <v>0</v>
      </c>
    </row>
    <row r="304" spans="1:6">
      <c r="B304" s="302" t="s">
        <v>1213</v>
      </c>
      <c r="C304" s="52" t="s">
        <v>66</v>
      </c>
      <c r="D304" s="303">
        <v>980</v>
      </c>
      <c r="E304" s="55"/>
      <c r="F304" s="55">
        <f>+D304*E304</f>
        <v>0</v>
      </c>
    </row>
    <row r="305" spans="1:6">
      <c r="B305" s="302" t="s">
        <v>1212</v>
      </c>
      <c r="C305" s="52" t="s">
        <v>66</v>
      </c>
      <c r="D305" s="303">
        <v>220</v>
      </c>
      <c r="E305" s="55"/>
      <c r="F305" s="55">
        <f>+D305*E305</f>
        <v>0</v>
      </c>
    </row>
    <row r="306" spans="1:6">
      <c r="B306" s="302"/>
    </row>
    <row r="307" spans="1:6">
      <c r="A307" s="331" t="s">
        <v>56</v>
      </c>
      <c r="B307" s="302" t="s">
        <v>1211</v>
      </c>
    </row>
    <row r="308" spans="1:6">
      <c r="B308" s="302" t="s">
        <v>1210</v>
      </c>
      <c r="C308" s="52" t="s">
        <v>51</v>
      </c>
      <c r="D308" s="303">
        <v>2010</v>
      </c>
      <c r="F308" s="55">
        <f>+D308*E308</f>
        <v>0</v>
      </c>
    </row>
    <row r="309" spans="1:6">
      <c r="B309" s="302"/>
    </row>
    <row r="310" spans="1:6" ht="14.25" customHeight="1">
      <c r="A310" s="335" t="s">
        <v>56</v>
      </c>
      <c r="B310" s="302" t="s">
        <v>1209</v>
      </c>
    </row>
    <row r="311" spans="1:6" ht="14.25" customHeight="1">
      <c r="A311" s="335"/>
      <c r="B311" s="302" t="s">
        <v>1208</v>
      </c>
    </row>
    <row r="312" spans="1:6">
      <c r="B312" s="302" t="s">
        <v>1092</v>
      </c>
      <c r="C312" s="52" t="s">
        <v>51</v>
      </c>
      <c r="D312" s="303">
        <v>240</v>
      </c>
      <c r="F312" s="55">
        <f>+D312*E312</f>
        <v>0</v>
      </c>
    </row>
    <row r="313" spans="1:6">
      <c r="B313" s="302"/>
    </row>
    <row r="314" spans="1:6" ht="14.25" customHeight="1">
      <c r="A314" s="335"/>
      <c r="B314" s="302" t="s">
        <v>196</v>
      </c>
      <c r="E314" s="55"/>
    </row>
    <row r="315" spans="1:6">
      <c r="B315" s="302" t="s">
        <v>1207</v>
      </c>
      <c r="C315" s="52" t="s">
        <v>51</v>
      </c>
      <c r="D315" s="303">
        <v>210</v>
      </c>
      <c r="E315" s="55"/>
      <c r="F315" s="55">
        <f>+D315*E315</f>
        <v>0</v>
      </c>
    </row>
    <row r="316" spans="1:6">
      <c r="B316" s="302" t="s">
        <v>1092</v>
      </c>
      <c r="C316" s="52" t="s">
        <v>51</v>
      </c>
      <c r="D316" s="303">
        <v>370</v>
      </c>
      <c r="E316" s="55"/>
      <c r="F316" s="55">
        <f>+D316*E316</f>
        <v>0</v>
      </c>
    </row>
    <row r="317" spans="1:6">
      <c r="B317" s="302" t="s">
        <v>195</v>
      </c>
      <c r="C317" s="52" t="s">
        <v>51</v>
      </c>
      <c r="D317" s="303">
        <v>720</v>
      </c>
      <c r="E317" s="55"/>
      <c r="F317" s="55">
        <f>+D317*E317</f>
        <v>0</v>
      </c>
    </row>
    <row r="318" spans="1:6">
      <c r="B318" s="302" t="s">
        <v>1204</v>
      </c>
      <c r="C318" s="52" t="s">
        <v>51</v>
      </c>
      <c r="D318" s="303">
        <v>280</v>
      </c>
      <c r="E318" s="55"/>
      <c r="F318" s="55">
        <f>+D318*E318</f>
        <v>0</v>
      </c>
    </row>
    <row r="319" spans="1:6">
      <c r="B319" s="302"/>
    </row>
    <row r="320" spans="1:6" ht="14.25" customHeight="1">
      <c r="A320" s="335" t="s">
        <v>56</v>
      </c>
      <c r="B320" s="302" t="s">
        <v>1206</v>
      </c>
      <c r="E320" s="55"/>
    </row>
    <row r="321" spans="1:6" ht="14.25" customHeight="1">
      <c r="A321" s="335"/>
      <c r="B321" s="302" t="s">
        <v>1205</v>
      </c>
      <c r="E321" s="55"/>
    </row>
    <row r="322" spans="1:6">
      <c r="B322" s="302" t="s">
        <v>1204</v>
      </c>
      <c r="C322" s="52" t="s">
        <v>51</v>
      </c>
      <c r="D322" s="303">
        <v>180</v>
      </c>
      <c r="E322" s="55"/>
      <c r="F322" s="55">
        <f>+D322*E322</f>
        <v>0</v>
      </c>
    </row>
    <row r="323" spans="1:6">
      <c r="B323" s="302"/>
      <c r="E323" s="55"/>
    </row>
    <row r="324" spans="1:6" ht="13.5" customHeight="1">
      <c r="A324" s="335" t="s">
        <v>56</v>
      </c>
      <c r="B324" s="302" t="s">
        <v>194</v>
      </c>
      <c r="E324" s="55"/>
    </row>
    <row r="325" spans="1:6">
      <c r="B325" s="302" t="s">
        <v>1203</v>
      </c>
      <c r="C325" s="52" t="s">
        <v>51</v>
      </c>
      <c r="D325" s="303">
        <v>1070</v>
      </c>
      <c r="E325" s="55"/>
      <c r="F325" s="55">
        <f t="shared" ref="F325:F331" si="2">+D325*E325</f>
        <v>0</v>
      </c>
    </row>
    <row r="326" spans="1:6">
      <c r="B326" s="302" t="s">
        <v>1202</v>
      </c>
      <c r="C326" s="52" t="s">
        <v>51</v>
      </c>
      <c r="D326" s="303">
        <v>195</v>
      </c>
      <c r="E326" s="55"/>
      <c r="F326" s="55">
        <f t="shared" si="2"/>
        <v>0</v>
      </c>
    </row>
    <row r="327" spans="1:6">
      <c r="B327" s="302" t="s">
        <v>192</v>
      </c>
      <c r="C327" s="52" t="s">
        <v>51</v>
      </c>
      <c r="D327" s="303">
        <v>480</v>
      </c>
      <c r="E327" s="55"/>
      <c r="F327" s="55">
        <f t="shared" si="2"/>
        <v>0</v>
      </c>
    </row>
    <row r="328" spans="1:6">
      <c r="B328" s="302" t="s">
        <v>1201</v>
      </c>
      <c r="C328" s="52" t="s">
        <v>51</v>
      </c>
      <c r="D328" s="303">
        <v>60</v>
      </c>
      <c r="E328" s="55"/>
      <c r="F328" s="55">
        <f t="shared" si="2"/>
        <v>0</v>
      </c>
    </row>
    <row r="329" spans="1:6">
      <c r="B329" s="302" t="s">
        <v>1200</v>
      </c>
      <c r="C329" s="52" t="s">
        <v>51</v>
      </c>
      <c r="D329" s="303">
        <v>160</v>
      </c>
      <c r="E329" s="55"/>
      <c r="F329" s="55">
        <f t="shared" si="2"/>
        <v>0</v>
      </c>
    </row>
    <row r="330" spans="1:6">
      <c r="B330" s="302" t="s">
        <v>1199</v>
      </c>
      <c r="C330" s="52" t="s">
        <v>51</v>
      </c>
      <c r="D330" s="303">
        <v>120</v>
      </c>
      <c r="E330" s="55"/>
      <c r="F330" s="55">
        <f t="shared" si="2"/>
        <v>0</v>
      </c>
    </row>
    <row r="331" spans="1:6">
      <c r="B331" s="302" t="s">
        <v>1014</v>
      </c>
      <c r="C331" s="52" t="s">
        <v>51</v>
      </c>
      <c r="D331" s="303">
        <v>150</v>
      </c>
      <c r="E331" s="55"/>
      <c r="F331" s="55">
        <f t="shared" si="2"/>
        <v>0</v>
      </c>
    </row>
    <row r="332" spans="1:6">
      <c r="B332" s="302"/>
    </row>
    <row r="333" spans="1:6">
      <c r="A333" s="335" t="s">
        <v>56</v>
      </c>
      <c r="B333" s="302" t="s">
        <v>282</v>
      </c>
    </row>
    <row r="334" spans="1:6">
      <c r="B334" s="302" t="s">
        <v>124</v>
      </c>
      <c r="C334" s="52" t="s">
        <v>51</v>
      </c>
      <c r="D334" s="303">
        <v>730</v>
      </c>
      <c r="F334" s="55">
        <f>+D334*E334</f>
        <v>0</v>
      </c>
    </row>
    <row r="335" spans="1:6">
      <c r="B335" s="302" t="s">
        <v>191</v>
      </c>
    </row>
    <row r="336" spans="1:6" ht="14.25" customHeight="1">
      <c r="A336" s="335" t="s">
        <v>56</v>
      </c>
      <c r="B336" s="302" t="s">
        <v>270</v>
      </c>
    </row>
    <row r="337" spans="1:6">
      <c r="B337" s="302" t="s">
        <v>124</v>
      </c>
      <c r="C337" s="52" t="s">
        <v>51</v>
      </c>
      <c r="D337" s="303">
        <v>19720</v>
      </c>
      <c r="F337" s="55">
        <f>+D337*E337</f>
        <v>0</v>
      </c>
    </row>
    <row r="338" spans="1:6">
      <c r="B338" s="302" t="s">
        <v>190</v>
      </c>
      <c r="C338" s="52" t="s">
        <v>51</v>
      </c>
      <c r="D338" s="303">
        <v>9560</v>
      </c>
      <c r="F338" s="55">
        <f>+D338*E338</f>
        <v>0</v>
      </c>
    </row>
    <row r="339" spans="1:6">
      <c r="B339" s="302" t="s">
        <v>189</v>
      </c>
      <c r="C339" s="52" t="s">
        <v>51</v>
      </c>
      <c r="D339" s="303">
        <v>1960</v>
      </c>
      <c r="F339" s="55">
        <f>+D339*E339</f>
        <v>0</v>
      </c>
    </row>
    <row r="340" spans="1:6">
      <c r="B340" s="302" t="s">
        <v>1198</v>
      </c>
      <c r="C340" s="52" t="s">
        <v>51</v>
      </c>
      <c r="D340" s="303">
        <v>340</v>
      </c>
      <c r="F340" s="55">
        <f>+D340*E340</f>
        <v>0</v>
      </c>
    </row>
    <row r="341" spans="1:6">
      <c r="B341" s="302" t="s">
        <v>1197</v>
      </c>
      <c r="C341" s="52" t="s">
        <v>51</v>
      </c>
      <c r="D341" s="303">
        <v>680</v>
      </c>
      <c r="F341" s="55">
        <f>+D341*E341</f>
        <v>0</v>
      </c>
    </row>
    <row r="342" spans="1:6">
      <c r="B342" s="302"/>
    </row>
    <row r="343" spans="1:6">
      <c r="A343" s="335" t="s">
        <v>56</v>
      </c>
      <c r="B343" s="302" t="s">
        <v>1196</v>
      </c>
    </row>
    <row r="344" spans="1:6">
      <c r="B344" s="302" t="s">
        <v>1195</v>
      </c>
      <c r="C344" s="52" t="s">
        <v>51</v>
      </c>
      <c r="D344" s="303">
        <v>680</v>
      </c>
      <c r="F344" s="55">
        <f>+D344*E344</f>
        <v>0</v>
      </c>
    </row>
    <row r="345" spans="1:6">
      <c r="A345" s="335"/>
      <c r="B345" s="302"/>
    </row>
    <row r="346" spans="1:6" ht="15.75" customHeight="1">
      <c r="A346" s="331" t="s">
        <v>56</v>
      </c>
      <c r="B346" s="302" t="s">
        <v>1194</v>
      </c>
    </row>
    <row r="347" spans="1:6" ht="15.75" customHeight="1">
      <c r="A347" s="331"/>
      <c r="B347" s="302" t="s">
        <v>1193</v>
      </c>
    </row>
    <row r="348" spans="1:6" ht="14.25" customHeight="1">
      <c r="A348" s="331"/>
      <c r="B348" s="302" t="s">
        <v>1192</v>
      </c>
      <c r="C348" s="52" t="s">
        <v>66</v>
      </c>
      <c r="D348" s="303">
        <v>117</v>
      </c>
      <c r="F348" s="55">
        <f>+D348*E348</f>
        <v>0</v>
      </c>
    </row>
    <row r="349" spans="1:6" ht="14.25" customHeight="1">
      <c r="A349" s="331"/>
      <c r="B349" s="302"/>
    </row>
    <row r="350" spans="1:6" ht="15" customHeight="1">
      <c r="A350" s="335" t="s">
        <v>56</v>
      </c>
      <c r="B350" s="302" t="s">
        <v>1191</v>
      </c>
      <c r="C350" s="52" t="s">
        <v>66</v>
      </c>
      <c r="D350" s="303">
        <v>2</v>
      </c>
      <c r="F350" s="55">
        <f>+D350*E350</f>
        <v>0</v>
      </c>
    </row>
    <row r="351" spans="1:6">
      <c r="B351" s="302"/>
    </row>
    <row r="352" spans="1:6" ht="15" customHeight="1">
      <c r="A352" s="53" t="s">
        <v>56</v>
      </c>
      <c r="B352" s="302" t="s">
        <v>1190</v>
      </c>
      <c r="C352" s="52" t="s">
        <v>66</v>
      </c>
      <c r="D352" s="303">
        <v>52</v>
      </c>
      <c r="E352" s="55"/>
      <c r="F352" s="55">
        <f>+D352*E352</f>
        <v>0</v>
      </c>
    </row>
    <row r="353" spans="1:6" ht="15" customHeight="1">
      <c r="B353" s="302"/>
    </row>
    <row r="354" spans="1:6">
      <c r="A354" s="335" t="s">
        <v>56</v>
      </c>
      <c r="B354" s="302" t="s">
        <v>1189</v>
      </c>
      <c r="C354" s="52" t="s">
        <v>66</v>
      </c>
      <c r="D354" s="313">
        <v>45</v>
      </c>
      <c r="E354" s="55"/>
      <c r="F354" s="55">
        <f>+D354*E354</f>
        <v>0</v>
      </c>
    </row>
    <row r="355" spans="1:6">
      <c r="A355" s="335"/>
      <c r="B355" s="302"/>
      <c r="D355" s="313"/>
      <c r="E355" s="55"/>
    </row>
    <row r="356" spans="1:6">
      <c r="A356" s="335" t="s">
        <v>56</v>
      </c>
      <c r="B356" s="302" t="s">
        <v>1188</v>
      </c>
      <c r="C356" s="52" t="s">
        <v>62</v>
      </c>
      <c r="D356" s="303">
        <v>1</v>
      </c>
      <c r="E356" s="55"/>
      <c r="F356" s="55">
        <f>+D356*E356</f>
        <v>0</v>
      </c>
    </row>
    <row r="357" spans="1:6">
      <c r="A357" s="335"/>
      <c r="B357" s="302" t="s">
        <v>1187</v>
      </c>
      <c r="E357" s="55"/>
    </row>
    <row r="358" spans="1:6">
      <c r="A358" s="335"/>
      <c r="B358" s="302" t="s">
        <v>1186</v>
      </c>
      <c r="E358" s="55"/>
    </row>
    <row r="359" spans="1:6">
      <c r="A359" s="335"/>
      <c r="B359" s="302"/>
      <c r="E359" s="55"/>
    </row>
    <row r="360" spans="1:6">
      <c r="A360" s="53" t="s">
        <v>56</v>
      </c>
      <c r="B360" s="302" t="s">
        <v>1185</v>
      </c>
      <c r="C360" s="52" t="s">
        <v>66</v>
      </c>
      <c r="D360" s="303">
        <v>165</v>
      </c>
      <c r="E360" s="55"/>
      <c r="F360" s="55">
        <f>+D360*E360</f>
        <v>0</v>
      </c>
    </row>
    <row r="361" spans="1:6">
      <c r="B361" s="302" t="s">
        <v>1184</v>
      </c>
      <c r="E361" s="55"/>
    </row>
    <row r="362" spans="1:6">
      <c r="B362" s="302" t="s">
        <v>1183</v>
      </c>
      <c r="E362" s="55"/>
    </row>
    <row r="363" spans="1:6">
      <c r="B363" s="302" t="s">
        <v>1182</v>
      </c>
      <c r="E363" s="55"/>
    </row>
    <row r="364" spans="1:6">
      <c r="B364" s="302"/>
      <c r="E364" s="55"/>
    </row>
    <row r="365" spans="1:6">
      <c r="A365" s="53" t="s">
        <v>56</v>
      </c>
      <c r="B365" s="302" t="s">
        <v>1181</v>
      </c>
      <c r="C365" s="52" t="s">
        <v>66</v>
      </c>
      <c r="D365" s="303">
        <v>31</v>
      </c>
      <c r="E365" s="55"/>
      <c r="F365" s="55">
        <f>+D365*E365</f>
        <v>0</v>
      </c>
    </row>
    <row r="366" spans="1:6">
      <c r="B366" s="302" t="s">
        <v>1180</v>
      </c>
      <c r="E366" s="55"/>
    </row>
    <row r="367" spans="1:6">
      <c r="B367" s="302" t="s">
        <v>1179</v>
      </c>
      <c r="E367" s="55"/>
    </row>
    <row r="368" spans="1:6">
      <c r="B368" s="302"/>
      <c r="E368" s="55"/>
    </row>
    <row r="369" spans="1:6">
      <c r="A369" s="315" t="s">
        <v>56</v>
      </c>
      <c r="B369" s="334" t="s">
        <v>1178</v>
      </c>
      <c r="C369" s="52" t="s">
        <v>66</v>
      </c>
      <c r="D369" s="303">
        <v>3</v>
      </c>
      <c r="F369" s="55">
        <f>+D369*E369</f>
        <v>0</v>
      </c>
    </row>
    <row r="370" spans="1:6">
      <c r="A370" s="315"/>
      <c r="B370" s="334" t="s">
        <v>1177</v>
      </c>
    </row>
    <row r="371" spans="1:6">
      <c r="A371" s="335"/>
      <c r="B371" s="302"/>
    </row>
    <row r="372" spans="1:6" ht="14.25" customHeight="1">
      <c r="A372" s="335" t="s">
        <v>56</v>
      </c>
      <c r="B372" s="302" t="s">
        <v>1176</v>
      </c>
      <c r="C372" s="52" t="s">
        <v>66</v>
      </c>
      <c r="D372" s="303">
        <v>5</v>
      </c>
      <c r="E372" s="55"/>
      <c r="F372" s="55">
        <f>+D372*E372</f>
        <v>0</v>
      </c>
    </row>
    <row r="373" spans="1:6" ht="14.25" customHeight="1">
      <c r="A373" s="335"/>
      <c r="B373" s="302"/>
      <c r="E373" s="55"/>
    </row>
    <row r="374" spans="1:6">
      <c r="A374" s="53" t="s">
        <v>56</v>
      </c>
      <c r="B374" s="302" t="s">
        <v>1175</v>
      </c>
      <c r="C374" s="52" t="s">
        <v>66</v>
      </c>
      <c r="D374" s="303">
        <v>10</v>
      </c>
      <c r="E374" s="55"/>
      <c r="F374" s="55">
        <f>+D374*E374</f>
        <v>0</v>
      </c>
    </row>
    <row r="375" spans="1:6">
      <c r="B375" s="302"/>
      <c r="E375" s="55"/>
    </row>
    <row r="376" spans="1:6" ht="15" customHeight="1">
      <c r="A376" s="335" t="s">
        <v>56</v>
      </c>
      <c r="B376" s="302" t="s">
        <v>1174</v>
      </c>
      <c r="C376" s="52" t="s">
        <v>62</v>
      </c>
      <c r="D376" s="303">
        <v>3</v>
      </c>
      <c r="F376" s="55">
        <f>+D376*E376</f>
        <v>0</v>
      </c>
    </row>
    <row r="377" spans="1:6" ht="15" customHeight="1">
      <c r="A377" s="335"/>
      <c r="B377" s="302"/>
    </row>
    <row r="378" spans="1:6" s="77" customFormat="1">
      <c r="A378" s="315" t="s">
        <v>56</v>
      </c>
      <c r="B378" s="334" t="s">
        <v>1173</v>
      </c>
      <c r="C378" s="316" t="s">
        <v>66</v>
      </c>
      <c r="D378" s="303">
        <v>6</v>
      </c>
      <c r="E378" s="304"/>
      <c r="F378" s="319">
        <f>+D378*E378</f>
        <v>0</v>
      </c>
    </row>
    <row r="379" spans="1:6" s="77" customFormat="1">
      <c r="A379" s="315"/>
      <c r="B379" s="334" t="s">
        <v>1172</v>
      </c>
      <c r="C379" s="316"/>
      <c r="D379" s="303"/>
      <c r="E379" s="304"/>
      <c r="F379" s="319"/>
    </row>
    <row r="380" spans="1:6" s="77" customFormat="1">
      <c r="A380" s="315"/>
      <c r="B380" s="334"/>
      <c r="C380" s="316"/>
      <c r="D380" s="303"/>
      <c r="E380" s="304"/>
      <c r="F380" s="319"/>
    </row>
    <row r="381" spans="1:6" ht="14.25" customHeight="1">
      <c r="A381" s="315" t="s">
        <v>56</v>
      </c>
      <c r="B381" s="334" t="s">
        <v>1171</v>
      </c>
      <c r="C381" s="52" t="s">
        <v>66</v>
      </c>
      <c r="D381" s="303">
        <v>3</v>
      </c>
      <c r="E381" s="55"/>
      <c r="F381" s="55">
        <f>+D381*E381</f>
        <v>0</v>
      </c>
    </row>
    <row r="382" spans="1:6">
      <c r="A382" s="315"/>
      <c r="B382" s="334" t="s">
        <v>1170</v>
      </c>
      <c r="E382" s="55"/>
    </row>
    <row r="383" spans="1:6">
      <c r="A383" s="315"/>
      <c r="B383" s="334" t="s">
        <v>1169</v>
      </c>
      <c r="E383" s="55"/>
    </row>
    <row r="384" spans="1:6">
      <c r="B384" s="302"/>
      <c r="E384" s="55"/>
    </row>
    <row r="385" spans="1:6">
      <c r="A385" s="335" t="s">
        <v>56</v>
      </c>
      <c r="B385" s="302" t="s">
        <v>1168</v>
      </c>
      <c r="C385" s="52" t="s">
        <v>66</v>
      </c>
      <c r="D385" s="303">
        <v>330</v>
      </c>
      <c r="F385" s="55">
        <f>+D385*E385</f>
        <v>0</v>
      </c>
    </row>
    <row r="386" spans="1:6">
      <c r="B386" s="302" t="s">
        <v>1167</v>
      </c>
    </row>
    <row r="387" spans="1:6">
      <c r="A387" s="335" t="s">
        <v>56</v>
      </c>
      <c r="B387" s="302" t="s">
        <v>1166</v>
      </c>
      <c r="C387" s="52" t="s">
        <v>66</v>
      </c>
      <c r="D387" s="303">
        <v>150</v>
      </c>
      <c r="F387" s="55">
        <f>+D387*E387</f>
        <v>0</v>
      </c>
    </row>
    <row r="388" spans="1:6">
      <c r="A388" s="335"/>
      <c r="B388" s="302"/>
    </row>
    <row r="389" spans="1:6">
      <c r="A389" s="335" t="s">
        <v>56</v>
      </c>
      <c r="B389" s="302" t="s">
        <v>1165</v>
      </c>
      <c r="C389" s="52" t="s">
        <v>66</v>
      </c>
      <c r="D389" s="303">
        <v>23</v>
      </c>
      <c r="F389" s="55">
        <f>+D389*E389</f>
        <v>0</v>
      </c>
    </row>
    <row r="390" spans="1:6">
      <c r="A390" s="335"/>
      <c r="B390" s="302"/>
    </row>
    <row r="391" spans="1:6" ht="15.75" customHeight="1">
      <c r="A391" s="335" t="s">
        <v>56</v>
      </c>
      <c r="B391" s="302" t="s">
        <v>1164</v>
      </c>
    </row>
    <row r="392" spans="1:6">
      <c r="B392" s="302" t="s">
        <v>1163</v>
      </c>
      <c r="C392" s="52" t="s">
        <v>51</v>
      </c>
      <c r="D392" s="303">
        <v>550</v>
      </c>
      <c r="F392" s="55">
        <f>+D392*E392</f>
        <v>0</v>
      </c>
    </row>
    <row r="393" spans="1:6">
      <c r="B393" s="302"/>
      <c r="D393" s="313"/>
    </row>
    <row r="394" spans="1:6">
      <c r="A394" s="335" t="s">
        <v>56</v>
      </c>
      <c r="B394" s="302" t="s">
        <v>1162</v>
      </c>
    </row>
    <row r="395" spans="1:6">
      <c r="B395" s="302" t="s">
        <v>1161</v>
      </c>
      <c r="C395" s="52" t="s">
        <v>66</v>
      </c>
      <c r="D395" s="303">
        <v>221</v>
      </c>
      <c r="F395" s="55">
        <f>+D395*E395</f>
        <v>0</v>
      </c>
    </row>
    <row r="396" spans="1:6">
      <c r="B396" s="302" t="s">
        <v>1160</v>
      </c>
      <c r="C396" s="52" t="s">
        <v>66</v>
      </c>
      <c r="D396" s="303">
        <v>6</v>
      </c>
      <c r="E396" s="55"/>
      <c r="F396" s="55">
        <f>+D396*E396</f>
        <v>0</v>
      </c>
    </row>
    <row r="397" spans="1:6">
      <c r="B397" s="302"/>
    </row>
    <row r="398" spans="1:6">
      <c r="A398" s="335" t="s">
        <v>56</v>
      </c>
      <c r="B398" s="302" t="s">
        <v>1159</v>
      </c>
      <c r="D398" s="313"/>
    </row>
    <row r="399" spans="1:6">
      <c r="B399" s="302" t="s">
        <v>1158</v>
      </c>
      <c r="C399" s="52" t="s">
        <v>66</v>
      </c>
      <c r="D399" s="313">
        <v>25</v>
      </c>
      <c r="F399" s="55">
        <f>+D399*E399</f>
        <v>0</v>
      </c>
    </row>
    <row r="400" spans="1:6">
      <c r="B400" s="302"/>
      <c r="D400" s="313"/>
    </row>
    <row r="401" spans="1:6" ht="15" customHeight="1">
      <c r="A401" s="335" t="s">
        <v>56</v>
      </c>
      <c r="B401" s="302" t="s">
        <v>1157</v>
      </c>
    </row>
    <row r="402" spans="1:6">
      <c r="B402" s="302" t="s">
        <v>1156</v>
      </c>
      <c r="C402" s="52" t="s">
        <v>66</v>
      </c>
      <c r="D402" s="303">
        <v>66</v>
      </c>
      <c r="F402" s="55">
        <f>+D402*E402</f>
        <v>0</v>
      </c>
    </row>
    <row r="403" spans="1:6">
      <c r="B403" s="302" t="s">
        <v>1155</v>
      </c>
      <c r="C403" s="52" t="s">
        <v>66</v>
      </c>
      <c r="D403" s="303">
        <v>6</v>
      </c>
      <c r="E403" s="55"/>
      <c r="F403" s="55">
        <f>+D403*E403</f>
        <v>0</v>
      </c>
    </row>
    <row r="404" spans="1:6">
      <c r="B404" s="302" t="s">
        <v>1154</v>
      </c>
      <c r="C404" s="52" t="s">
        <v>66</v>
      </c>
      <c r="D404" s="303">
        <v>7</v>
      </c>
      <c r="E404" s="55"/>
      <c r="F404" s="55">
        <f>+D404*E404</f>
        <v>0</v>
      </c>
    </row>
    <row r="405" spans="1:6">
      <c r="B405" s="302" t="s">
        <v>1153</v>
      </c>
      <c r="C405" s="52" t="s">
        <v>66</v>
      </c>
      <c r="D405" s="303">
        <v>49</v>
      </c>
      <c r="E405" s="55"/>
      <c r="F405" s="55">
        <f>+D405*E405</f>
        <v>0</v>
      </c>
    </row>
    <row r="406" spans="1:6">
      <c r="B406" s="302" t="s">
        <v>1152</v>
      </c>
      <c r="C406" s="52" t="s">
        <v>66</v>
      </c>
      <c r="D406" s="303">
        <v>1</v>
      </c>
      <c r="E406" s="55"/>
      <c r="F406" s="55">
        <f>+D406*E406</f>
        <v>0</v>
      </c>
    </row>
    <row r="407" spans="1:6">
      <c r="B407" s="302"/>
    </row>
    <row r="408" spans="1:6" ht="15" customHeight="1">
      <c r="A408" s="335" t="s">
        <v>56</v>
      </c>
      <c r="B408" s="302" t="s">
        <v>1151</v>
      </c>
    </row>
    <row r="409" spans="1:6">
      <c r="B409" s="302" t="s">
        <v>1150</v>
      </c>
      <c r="C409" s="52" t="s">
        <v>66</v>
      </c>
      <c r="D409" s="303">
        <v>304</v>
      </c>
      <c r="F409" s="55">
        <f>+D409*E409</f>
        <v>0</v>
      </c>
    </row>
    <row r="410" spans="1:6">
      <c r="B410" s="302" t="s">
        <v>1149</v>
      </c>
      <c r="C410" s="52" t="s">
        <v>66</v>
      </c>
      <c r="D410" s="313">
        <v>24</v>
      </c>
      <c r="F410" s="55">
        <f>+D410*E410</f>
        <v>0</v>
      </c>
    </row>
    <row r="411" spans="1:6">
      <c r="B411" s="302"/>
      <c r="D411" s="313"/>
    </row>
    <row r="412" spans="1:6">
      <c r="A412" s="335" t="s">
        <v>56</v>
      </c>
      <c r="B412" s="302" t="s">
        <v>1148</v>
      </c>
    </row>
    <row r="413" spans="1:6">
      <c r="B413" s="302" t="s">
        <v>1147</v>
      </c>
      <c r="C413" s="52" t="s">
        <v>66</v>
      </c>
      <c r="D413" s="303">
        <v>20</v>
      </c>
      <c r="F413" s="55">
        <f>+D413*E413</f>
        <v>0</v>
      </c>
    </row>
    <row r="414" spans="1:6">
      <c r="B414" s="302" t="s">
        <v>1146</v>
      </c>
      <c r="C414" s="52" t="s">
        <v>66</v>
      </c>
      <c r="D414" s="303">
        <v>4</v>
      </c>
      <c r="F414" s="55">
        <f>+D414*E414</f>
        <v>0</v>
      </c>
    </row>
    <row r="415" spans="1:6">
      <c r="B415" s="302"/>
    </row>
    <row r="416" spans="1:6">
      <c r="A416" s="53" t="s">
        <v>56</v>
      </c>
      <c r="B416" s="302" t="s">
        <v>126</v>
      </c>
      <c r="C416" s="52" t="s">
        <v>66</v>
      </c>
      <c r="D416" s="303">
        <v>880</v>
      </c>
      <c r="E416" s="55"/>
      <c r="F416" s="55">
        <f>+D416*E416</f>
        <v>0</v>
      </c>
    </row>
    <row r="417" spans="1:6">
      <c r="B417" s="302"/>
    </row>
    <row r="418" spans="1:6">
      <c r="A418" s="53" t="s">
        <v>56</v>
      </c>
      <c r="B418" s="302" t="s">
        <v>1145</v>
      </c>
    </row>
    <row r="419" spans="1:6">
      <c r="B419" s="302" t="s">
        <v>1144</v>
      </c>
      <c r="C419" s="52" t="s">
        <v>62</v>
      </c>
      <c r="D419" s="303">
        <v>120</v>
      </c>
      <c r="F419" s="55">
        <f>+D419*E419</f>
        <v>0</v>
      </c>
    </row>
    <row r="420" spans="1:6" ht="14.25" customHeight="1">
      <c r="A420" s="335"/>
      <c r="B420" s="302"/>
    </row>
    <row r="421" spans="1:6" ht="13.5" customHeight="1">
      <c r="A421" s="335" t="s">
        <v>56</v>
      </c>
      <c r="B421" s="302" t="s">
        <v>1143</v>
      </c>
      <c r="E421" s="55"/>
    </row>
    <row r="422" spans="1:6" ht="13.5" customHeight="1">
      <c r="A422" s="335"/>
      <c r="B422" s="302" t="s">
        <v>1142</v>
      </c>
      <c r="E422" s="55"/>
    </row>
    <row r="423" spans="1:6" ht="13.5" customHeight="1">
      <c r="A423" s="335"/>
      <c r="B423" s="302" t="s">
        <v>1141</v>
      </c>
      <c r="C423" s="52" t="s">
        <v>66</v>
      </c>
      <c r="D423" s="303">
        <v>4</v>
      </c>
      <c r="E423" s="55"/>
      <c r="F423" s="55">
        <f>+D423*E423</f>
        <v>0</v>
      </c>
    </row>
    <row r="424" spans="1:6" ht="13.5" customHeight="1">
      <c r="A424" s="335"/>
      <c r="B424" s="302"/>
      <c r="E424" s="55"/>
    </row>
    <row r="425" spans="1:6">
      <c r="A425" s="335" t="s">
        <v>56</v>
      </c>
      <c r="B425" s="302" t="s">
        <v>1140</v>
      </c>
      <c r="C425" s="52" t="s">
        <v>66</v>
      </c>
      <c r="D425" s="303">
        <v>3</v>
      </c>
      <c r="E425" s="55"/>
      <c r="F425" s="55">
        <f>+D425*E425</f>
        <v>0</v>
      </c>
    </row>
    <row r="426" spans="1:6">
      <c r="A426" s="335"/>
      <c r="B426" s="302" t="s">
        <v>1139</v>
      </c>
      <c r="E426" s="55"/>
    </row>
    <row r="427" spans="1:6">
      <c r="A427" s="335"/>
      <c r="B427" s="302" t="s">
        <v>1138</v>
      </c>
      <c r="E427" s="55"/>
    </row>
    <row r="428" spans="1:6">
      <c r="A428" s="335"/>
      <c r="B428" s="302" t="s">
        <v>1137</v>
      </c>
      <c r="E428" s="55"/>
    </row>
    <row r="429" spans="1:6" ht="14.25" customHeight="1">
      <c r="A429" s="335"/>
      <c r="B429" s="302" t="s">
        <v>1136</v>
      </c>
      <c r="E429" s="55"/>
    </row>
    <row r="430" spans="1:6">
      <c r="A430" s="335"/>
      <c r="B430" s="302" t="s">
        <v>1135</v>
      </c>
      <c r="E430" s="55"/>
    </row>
    <row r="431" spans="1:6">
      <c r="A431" s="335"/>
      <c r="B431" s="302" t="s">
        <v>1134</v>
      </c>
      <c r="E431" s="55"/>
    </row>
    <row r="432" spans="1:6">
      <c r="A432" s="335"/>
      <c r="B432" s="302"/>
      <c r="E432" s="55"/>
    </row>
    <row r="433" spans="1:6" ht="14.25" customHeight="1">
      <c r="A433" s="53" t="s">
        <v>56</v>
      </c>
      <c r="B433" s="302" t="s">
        <v>67</v>
      </c>
      <c r="C433" s="52" t="s">
        <v>66</v>
      </c>
      <c r="D433" s="303">
        <v>8</v>
      </c>
      <c r="F433" s="55">
        <f>+D433*E433</f>
        <v>0</v>
      </c>
    </row>
    <row r="434" spans="1:6">
      <c r="A434" s="335"/>
      <c r="B434" s="302"/>
    </row>
    <row r="435" spans="1:6" ht="15" customHeight="1">
      <c r="A435" s="335" t="s">
        <v>56</v>
      </c>
      <c r="B435" s="302" t="s">
        <v>1133</v>
      </c>
      <c r="C435" s="52" t="s">
        <v>66</v>
      </c>
      <c r="D435" s="303">
        <v>560</v>
      </c>
      <c r="E435" s="55"/>
      <c r="F435" s="55">
        <f>+D435*E435</f>
        <v>0</v>
      </c>
    </row>
    <row r="436" spans="1:6" ht="15" customHeight="1">
      <c r="A436" s="335"/>
      <c r="B436" s="302" t="s">
        <v>1132</v>
      </c>
      <c r="E436" s="55"/>
    </row>
    <row r="437" spans="1:6">
      <c r="B437" s="302"/>
    </row>
    <row r="438" spans="1:6" ht="12.75" customHeight="1">
      <c r="A438" s="335" t="s">
        <v>56</v>
      </c>
      <c r="B438" s="302" t="s">
        <v>1131</v>
      </c>
      <c r="E438" s="55"/>
    </row>
    <row r="439" spans="1:6" ht="13.5" customHeight="1">
      <c r="B439" s="302" t="s">
        <v>1130</v>
      </c>
      <c r="C439" s="52" t="s">
        <v>238</v>
      </c>
      <c r="D439" s="303">
        <v>40</v>
      </c>
      <c r="E439" s="55"/>
      <c r="F439" s="55">
        <f>+D439*E439</f>
        <v>0</v>
      </c>
    </row>
    <row r="440" spans="1:6" hidden="1">
      <c r="B440" s="302"/>
      <c r="E440" s="55"/>
    </row>
    <row r="441" spans="1:6">
      <c r="B441" s="302" t="s">
        <v>1129</v>
      </c>
      <c r="E441" s="55"/>
    </row>
    <row r="442" spans="1:6">
      <c r="B442" s="302"/>
    </row>
    <row r="443" spans="1:6">
      <c r="A443" s="335" t="s">
        <v>56</v>
      </c>
      <c r="B443" s="302" t="s">
        <v>186</v>
      </c>
      <c r="C443" s="52" t="s">
        <v>62</v>
      </c>
      <c r="D443" s="303">
        <v>1</v>
      </c>
      <c r="F443" s="55">
        <f>+D443*E443</f>
        <v>0</v>
      </c>
    </row>
    <row r="444" spans="1:6">
      <c r="B444" s="302"/>
    </row>
    <row r="445" spans="1:6" ht="12.75" customHeight="1">
      <c r="A445" s="335" t="s">
        <v>56</v>
      </c>
      <c r="B445" s="302" t="s">
        <v>185</v>
      </c>
      <c r="C445" s="52" t="s">
        <v>62</v>
      </c>
      <c r="D445" s="303">
        <v>1</v>
      </c>
      <c r="F445" s="55">
        <f>+D445*E445</f>
        <v>0</v>
      </c>
    </row>
    <row r="446" spans="1:6">
      <c r="B446" s="302"/>
    </row>
    <row r="447" spans="1:6">
      <c r="A447" s="53" t="s">
        <v>1128</v>
      </c>
      <c r="B447" s="302" t="s">
        <v>184</v>
      </c>
      <c r="C447" s="52" t="s">
        <v>183</v>
      </c>
      <c r="D447" s="303">
        <v>350</v>
      </c>
      <c r="F447" s="55">
        <f>+D447*E447</f>
        <v>0</v>
      </c>
    </row>
    <row r="448" spans="1:6">
      <c r="B448" s="302"/>
    </row>
    <row r="449" spans="1:6" ht="15" customHeight="1">
      <c r="A449" s="335" t="s">
        <v>56</v>
      </c>
      <c r="B449" s="302" t="s">
        <v>1127</v>
      </c>
      <c r="C449" s="52" t="s">
        <v>51</v>
      </c>
      <c r="D449" s="303">
        <v>90</v>
      </c>
      <c r="F449" s="55">
        <f>+D449*E449</f>
        <v>0</v>
      </c>
    </row>
    <row r="450" spans="1:6">
      <c r="A450" s="335"/>
      <c r="B450" s="302"/>
    </row>
    <row r="451" spans="1:6">
      <c r="A451" s="53" t="s">
        <v>56</v>
      </c>
      <c r="B451" s="302" t="s">
        <v>182</v>
      </c>
      <c r="C451" s="52" t="s">
        <v>62</v>
      </c>
      <c r="D451" s="303">
        <v>1</v>
      </c>
      <c r="F451" s="55">
        <f>+D451*E451</f>
        <v>0</v>
      </c>
    </row>
    <row r="452" spans="1:6">
      <c r="B452" s="302"/>
    </row>
    <row r="453" spans="1:6" s="54" customFormat="1">
      <c r="A453" s="315"/>
      <c r="B453" s="66" t="s">
        <v>1126</v>
      </c>
      <c r="C453" s="316"/>
      <c r="D453" s="317"/>
      <c r="E453" s="318"/>
      <c r="F453" s="319"/>
    </row>
    <row r="454" spans="1:6">
      <c r="A454" s="315"/>
      <c r="B454" s="302" t="s">
        <v>1125</v>
      </c>
      <c r="C454" s="316"/>
      <c r="D454" s="317"/>
      <c r="E454" s="318"/>
      <c r="F454" s="319"/>
    </row>
    <row r="455" spans="1:6">
      <c r="A455" s="315"/>
      <c r="B455" s="302"/>
      <c r="C455" s="316"/>
      <c r="D455" s="317"/>
      <c r="E455" s="318"/>
      <c r="F455" s="319"/>
    </row>
    <row r="456" spans="1:6">
      <c r="A456" s="331" t="s">
        <v>56</v>
      </c>
      <c r="B456" s="302" t="s">
        <v>200</v>
      </c>
      <c r="C456" s="316"/>
      <c r="D456" s="317"/>
      <c r="E456" s="319"/>
      <c r="F456" s="319"/>
    </row>
    <row r="457" spans="1:6">
      <c r="A457" s="331"/>
      <c r="B457" s="302" t="s">
        <v>60</v>
      </c>
      <c r="C457" s="316"/>
      <c r="D457" s="317"/>
      <c r="E457" s="319"/>
      <c r="F457" s="319"/>
    </row>
    <row r="458" spans="1:6">
      <c r="A458" s="331"/>
      <c r="B458" s="302" t="s">
        <v>59</v>
      </c>
      <c r="C458" s="316"/>
      <c r="D458" s="317"/>
      <c r="E458" s="319"/>
      <c r="F458" s="319"/>
    </row>
    <row r="459" spans="1:6">
      <c r="A459" s="315"/>
      <c r="B459" s="302" t="s">
        <v>1124</v>
      </c>
      <c r="C459" s="316" t="s">
        <v>51</v>
      </c>
      <c r="D459" s="317">
        <v>190</v>
      </c>
      <c r="E459" s="319"/>
      <c r="F459" s="319">
        <f t="shared" ref="F459:F466" si="3">+D459*E459</f>
        <v>0</v>
      </c>
    </row>
    <row r="460" spans="1:6">
      <c r="A460" s="315"/>
      <c r="B460" s="302" t="s">
        <v>283</v>
      </c>
      <c r="C460" s="316" t="s">
        <v>51</v>
      </c>
      <c r="D460" s="317">
        <v>9750</v>
      </c>
      <c r="E460" s="319"/>
      <c r="F460" s="319">
        <f t="shared" si="3"/>
        <v>0</v>
      </c>
    </row>
    <row r="461" spans="1:6">
      <c r="A461" s="315"/>
      <c r="B461" s="302" t="s">
        <v>1123</v>
      </c>
      <c r="C461" s="316" t="s">
        <v>51</v>
      </c>
      <c r="D461" s="317">
        <v>120</v>
      </c>
      <c r="E461" s="319"/>
      <c r="F461" s="319">
        <f t="shared" si="3"/>
        <v>0</v>
      </c>
    </row>
    <row r="462" spans="1:6">
      <c r="A462" s="315"/>
      <c r="B462" s="302" t="s">
        <v>1122</v>
      </c>
      <c r="C462" s="316" t="s">
        <v>51</v>
      </c>
      <c r="D462" s="317">
        <v>60</v>
      </c>
      <c r="E462" s="319"/>
      <c r="F462" s="319">
        <f t="shared" si="3"/>
        <v>0</v>
      </c>
    </row>
    <row r="463" spans="1:6">
      <c r="A463" s="315"/>
      <c r="B463" s="302" t="s">
        <v>1121</v>
      </c>
      <c r="C463" s="316" t="s">
        <v>51</v>
      </c>
      <c r="D463" s="317">
        <v>90</v>
      </c>
      <c r="E463" s="319"/>
      <c r="F463" s="319">
        <f t="shared" si="3"/>
        <v>0</v>
      </c>
    </row>
    <row r="464" spans="1:6">
      <c r="A464" s="315"/>
      <c r="B464" s="302" t="s">
        <v>1120</v>
      </c>
      <c r="C464" s="316" t="s">
        <v>51</v>
      </c>
      <c r="D464" s="317">
        <v>90</v>
      </c>
      <c r="E464" s="319"/>
      <c r="F464" s="319">
        <f t="shared" si="3"/>
        <v>0</v>
      </c>
    </row>
    <row r="465" spans="1:6">
      <c r="A465" s="315"/>
      <c r="B465" s="302" t="s">
        <v>1119</v>
      </c>
      <c r="C465" s="316" t="s">
        <v>51</v>
      </c>
      <c r="D465" s="317">
        <v>90</v>
      </c>
      <c r="E465" s="319"/>
      <c r="F465" s="319">
        <f t="shared" si="3"/>
        <v>0</v>
      </c>
    </row>
    <row r="466" spans="1:6">
      <c r="A466" s="315"/>
      <c r="B466" s="302" t="s">
        <v>1118</v>
      </c>
      <c r="C466" s="316" t="s">
        <v>51</v>
      </c>
      <c r="D466" s="317">
        <v>90</v>
      </c>
      <c r="E466" s="319"/>
      <c r="F466" s="319">
        <f t="shared" si="3"/>
        <v>0</v>
      </c>
    </row>
    <row r="467" spans="1:6">
      <c r="A467" s="315"/>
      <c r="B467" s="302"/>
      <c r="C467" s="316"/>
      <c r="D467" s="317"/>
      <c r="E467" s="318"/>
      <c r="F467" s="319"/>
    </row>
    <row r="468" spans="1:6">
      <c r="A468" s="331" t="s">
        <v>56</v>
      </c>
      <c r="B468" s="302" t="s">
        <v>1117</v>
      </c>
      <c r="C468" s="316" t="s">
        <v>51</v>
      </c>
      <c r="D468" s="317">
        <v>180</v>
      </c>
      <c r="E468" s="318"/>
      <c r="F468" s="319">
        <f>+D468*E468</f>
        <v>0</v>
      </c>
    </row>
    <row r="469" spans="1:6">
      <c r="A469" s="315"/>
      <c r="B469" s="302"/>
      <c r="C469" s="316"/>
      <c r="D469" s="317"/>
      <c r="E469" s="318"/>
      <c r="F469" s="319"/>
    </row>
    <row r="470" spans="1:6">
      <c r="A470" s="331" t="s">
        <v>56</v>
      </c>
      <c r="B470" s="302" t="s">
        <v>1116</v>
      </c>
      <c r="C470" s="316" t="s">
        <v>51</v>
      </c>
      <c r="D470" s="317">
        <v>5360</v>
      </c>
      <c r="E470" s="318"/>
      <c r="F470" s="319">
        <f>+D470*E470</f>
        <v>0</v>
      </c>
    </row>
    <row r="471" spans="1:6">
      <c r="A471" s="315"/>
      <c r="B471" s="302"/>
      <c r="C471" s="316"/>
      <c r="D471" s="317"/>
      <c r="E471" s="318"/>
      <c r="F471" s="319"/>
    </row>
    <row r="472" spans="1:6">
      <c r="A472" s="331" t="s">
        <v>56</v>
      </c>
      <c r="B472" s="302" t="s">
        <v>1115</v>
      </c>
      <c r="C472" s="316" t="s">
        <v>51</v>
      </c>
      <c r="D472" s="317">
        <v>180</v>
      </c>
      <c r="E472" s="318"/>
      <c r="F472" s="319">
        <f>+D472*E472</f>
        <v>0</v>
      </c>
    </row>
    <row r="473" spans="1:6">
      <c r="A473" s="315"/>
      <c r="B473" s="302"/>
      <c r="C473" s="316"/>
      <c r="D473" s="317"/>
      <c r="E473" s="318"/>
      <c r="F473" s="319"/>
    </row>
    <row r="474" spans="1:6">
      <c r="A474" s="331" t="s">
        <v>56</v>
      </c>
      <c r="B474" s="302" t="s">
        <v>1114</v>
      </c>
      <c r="C474" s="316" t="s">
        <v>51</v>
      </c>
      <c r="D474" s="317">
        <v>80</v>
      </c>
      <c r="E474" s="318"/>
      <c r="F474" s="319">
        <f>+D474*E474</f>
        <v>0</v>
      </c>
    </row>
    <row r="475" spans="1:6">
      <c r="A475" s="331"/>
      <c r="B475" s="302"/>
      <c r="C475" s="316"/>
      <c r="D475" s="317"/>
      <c r="E475" s="318"/>
      <c r="F475" s="319"/>
    </row>
    <row r="476" spans="1:6">
      <c r="A476" s="331" t="s">
        <v>56</v>
      </c>
      <c r="B476" s="302" t="s">
        <v>1113</v>
      </c>
      <c r="C476" s="316"/>
      <c r="D476" s="317"/>
      <c r="E476" s="319"/>
      <c r="F476" s="319"/>
    </row>
    <row r="477" spans="1:6">
      <c r="A477" s="331"/>
      <c r="B477" s="302" t="s">
        <v>1112</v>
      </c>
      <c r="C477" s="316"/>
      <c r="D477" s="317"/>
      <c r="E477" s="319"/>
      <c r="F477" s="319"/>
    </row>
    <row r="478" spans="1:6">
      <c r="A478" s="315"/>
      <c r="B478" s="302" t="s">
        <v>1111</v>
      </c>
      <c r="C478" s="316" t="s">
        <v>51</v>
      </c>
      <c r="D478" s="317">
        <v>1890</v>
      </c>
      <c r="E478" s="319"/>
      <c r="F478" s="319">
        <f>+D478*E478</f>
        <v>0</v>
      </c>
    </row>
    <row r="479" spans="1:6">
      <c r="A479" s="315"/>
      <c r="B479" s="302"/>
      <c r="C479" s="316"/>
      <c r="D479" s="317"/>
      <c r="E479" s="318"/>
      <c r="F479" s="319"/>
    </row>
    <row r="480" spans="1:6">
      <c r="A480" s="331" t="s">
        <v>56</v>
      </c>
      <c r="B480" s="302" t="s">
        <v>1110</v>
      </c>
      <c r="C480" s="316" t="s">
        <v>51</v>
      </c>
      <c r="D480" s="336">
        <v>580</v>
      </c>
      <c r="E480" s="318"/>
      <c r="F480" s="319">
        <f>+D480*E480</f>
        <v>0</v>
      </c>
    </row>
    <row r="481" spans="1:6">
      <c r="A481" s="331"/>
      <c r="B481" s="302"/>
      <c r="C481" s="316"/>
      <c r="D481" s="336"/>
      <c r="E481" s="318"/>
      <c r="F481" s="319"/>
    </row>
    <row r="482" spans="1:6">
      <c r="A482" s="331" t="s">
        <v>56</v>
      </c>
      <c r="B482" s="302" t="s">
        <v>1109</v>
      </c>
      <c r="C482" s="316" t="s">
        <v>51</v>
      </c>
      <c r="D482" s="336">
        <v>320</v>
      </c>
      <c r="E482" s="318"/>
      <c r="F482" s="319">
        <f>+D482*E482</f>
        <v>0</v>
      </c>
    </row>
    <row r="483" spans="1:6">
      <c r="A483" s="315"/>
      <c r="B483" s="302"/>
      <c r="C483" s="316"/>
      <c r="D483" s="317"/>
      <c r="E483" s="318"/>
      <c r="F483" s="319"/>
    </row>
    <row r="484" spans="1:6">
      <c r="A484" s="331" t="s">
        <v>56</v>
      </c>
      <c r="B484" s="302" t="s">
        <v>1108</v>
      </c>
      <c r="C484" s="316" t="s">
        <v>51</v>
      </c>
      <c r="D484" s="336">
        <v>2240</v>
      </c>
      <c r="E484" s="318"/>
      <c r="F484" s="319">
        <f>+D484*E484</f>
        <v>0</v>
      </c>
    </row>
    <row r="485" spans="1:6">
      <c r="A485" s="331"/>
      <c r="B485" s="302"/>
      <c r="C485" s="316"/>
      <c r="D485" s="336"/>
      <c r="E485" s="318"/>
      <c r="F485" s="319"/>
    </row>
    <row r="486" spans="1:6">
      <c r="A486" s="331" t="s">
        <v>56</v>
      </c>
      <c r="B486" s="302" t="s">
        <v>1107</v>
      </c>
      <c r="C486" s="316" t="s">
        <v>51</v>
      </c>
      <c r="D486" s="336">
        <v>290</v>
      </c>
      <c r="E486" s="318"/>
      <c r="F486" s="319">
        <f>+D486*E486</f>
        <v>0</v>
      </c>
    </row>
    <row r="487" spans="1:6">
      <c r="A487" s="331"/>
      <c r="B487" s="302"/>
      <c r="C487" s="316"/>
      <c r="D487" s="336"/>
      <c r="E487" s="318"/>
      <c r="F487" s="319"/>
    </row>
    <row r="488" spans="1:6">
      <c r="A488" s="331" t="s">
        <v>56</v>
      </c>
      <c r="B488" s="302" t="s">
        <v>1106</v>
      </c>
      <c r="C488" s="316" t="s">
        <v>51</v>
      </c>
      <c r="D488" s="336">
        <v>1150</v>
      </c>
      <c r="E488" s="318"/>
      <c r="F488" s="319">
        <f>+D488*E488</f>
        <v>0</v>
      </c>
    </row>
    <row r="489" spans="1:6">
      <c r="A489" s="331"/>
      <c r="B489" s="302"/>
      <c r="C489" s="316"/>
      <c r="D489" s="336"/>
      <c r="E489" s="318"/>
      <c r="F489" s="319"/>
    </row>
    <row r="490" spans="1:6">
      <c r="A490" s="331" t="s">
        <v>56</v>
      </c>
      <c r="B490" s="302" t="s">
        <v>1105</v>
      </c>
      <c r="C490" s="316" t="s">
        <v>51</v>
      </c>
      <c r="D490" s="336">
        <v>240</v>
      </c>
      <c r="E490" s="318"/>
      <c r="F490" s="319">
        <f>+D490*E490</f>
        <v>0</v>
      </c>
    </row>
    <row r="491" spans="1:6">
      <c r="A491" s="331"/>
      <c r="B491" s="302"/>
      <c r="C491" s="316"/>
      <c r="D491" s="336"/>
      <c r="E491" s="318"/>
      <c r="F491" s="319"/>
    </row>
    <row r="492" spans="1:6">
      <c r="A492" s="331" t="s">
        <v>56</v>
      </c>
      <c r="B492" s="302" t="s">
        <v>1104</v>
      </c>
      <c r="C492" s="316" t="s">
        <v>51</v>
      </c>
      <c r="D492" s="336">
        <v>1920</v>
      </c>
      <c r="E492" s="318"/>
      <c r="F492" s="319">
        <f>+D492*E492</f>
        <v>0</v>
      </c>
    </row>
    <row r="493" spans="1:6">
      <c r="A493" s="331"/>
      <c r="B493" s="302"/>
      <c r="C493" s="316"/>
      <c r="D493" s="336"/>
      <c r="E493" s="318"/>
      <c r="F493" s="319"/>
    </row>
    <row r="494" spans="1:6">
      <c r="A494" s="331" t="s">
        <v>56</v>
      </c>
      <c r="B494" s="302" t="s">
        <v>1104</v>
      </c>
      <c r="C494" s="316" t="s">
        <v>51</v>
      </c>
      <c r="D494" s="336">
        <v>480</v>
      </c>
      <c r="E494" s="318"/>
      <c r="F494" s="319">
        <f>+D494*E494</f>
        <v>0</v>
      </c>
    </row>
    <row r="495" spans="1:6">
      <c r="A495" s="331"/>
      <c r="B495" s="302"/>
      <c r="C495" s="316"/>
      <c r="D495" s="336"/>
      <c r="E495" s="318"/>
      <c r="F495" s="319"/>
    </row>
    <row r="496" spans="1:6">
      <c r="A496" s="331" t="s">
        <v>56</v>
      </c>
      <c r="B496" s="302" t="s">
        <v>1103</v>
      </c>
      <c r="C496" s="316" t="s">
        <v>51</v>
      </c>
      <c r="D496" s="336">
        <v>100</v>
      </c>
      <c r="E496" s="318"/>
      <c r="F496" s="319">
        <f>+D496*E496</f>
        <v>0</v>
      </c>
    </row>
    <row r="497" spans="1:6">
      <c r="A497" s="331"/>
      <c r="B497" s="302"/>
      <c r="C497" s="316"/>
      <c r="D497" s="336"/>
      <c r="E497" s="318"/>
      <c r="F497" s="319"/>
    </row>
    <row r="498" spans="1:6">
      <c r="A498" s="331" t="s">
        <v>56</v>
      </c>
      <c r="B498" s="302" t="s">
        <v>1102</v>
      </c>
      <c r="C498" s="316" t="s">
        <v>51</v>
      </c>
      <c r="D498" s="336">
        <v>150</v>
      </c>
      <c r="E498" s="318"/>
      <c r="F498" s="319">
        <f>+D498*E498</f>
        <v>0</v>
      </c>
    </row>
    <row r="499" spans="1:6">
      <c r="A499" s="331"/>
      <c r="B499" s="302"/>
      <c r="C499" s="316"/>
      <c r="D499" s="336"/>
      <c r="E499" s="318"/>
      <c r="F499" s="319"/>
    </row>
    <row r="500" spans="1:6">
      <c r="A500" s="331" t="s">
        <v>56</v>
      </c>
      <c r="B500" s="302" t="s">
        <v>1101</v>
      </c>
      <c r="C500" s="316" t="s">
        <v>51</v>
      </c>
      <c r="D500" s="336">
        <v>80</v>
      </c>
      <c r="E500" s="318"/>
      <c r="F500" s="319">
        <f>+D500*E500</f>
        <v>0</v>
      </c>
    </row>
    <row r="501" spans="1:6">
      <c r="A501" s="331"/>
      <c r="B501" s="302"/>
      <c r="C501" s="316"/>
      <c r="D501" s="336"/>
      <c r="E501" s="318"/>
      <c r="F501" s="319"/>
    </row>
    <row r="502" spans="1:6">
      <c r="A502" s="331" t="s">
        <v>56</v>
      </c>
      <c r="B502" s="302" t="s">
        <v>1100</v>
      </c>
      <c r="C502" s="316" t="s">
        <v>51</v>
      </c>
      <c r="D502" s="336">
        <v>110</v>
      </c>
      <c r="E502" s="318"/>
      <c r="F502" s="319">
        <f>+D502*E502</f>
        <v>0</v>
      </c>
    </row>
    <row r="503" spans="1:6">
      <c r="A503" s="331"/>
      <c r="B503" s="302"/>
      <c r="C503" s="316"/>
      <c r="D503" s="336"/>
      <c r="E503" s="318"/>
      <c r="F503" s="319"/>
    </row>
    <row r="504" spans="1:6">
      <c r="A504" s="331" t="s">
        <v>56</v>
      </c>
      <c r="B504" s="302" t="s">
        <v>1099</v>
      </c>
      <c r="C504" s="316" t="s">
        <v>51</v>
      </c>
      <c r="D504" s="336">
        <v>80</v>
      </c>
      <c r="E504" s="318"/>
      <c r="F504" s="319">
        <f>+D504*E504</f>
        <v>0</v>
      </c>
    </row>
    <row r="505" spans="1:6">
      <c r="A505" s="331"/>
      <c r="B505" s="302"/>
      <c r="C505" s="316"/>
      <c r="D505" s="336"/>
      <c r="E505" s="318"/>
      <c r="F505" s="319"/>
    </row>
    <row r="506" spans="1:6">
      <c r="A506" s="331" t="s">
        <v>56</v>
      </c>
      <c r="B506" s="302" t="s">
        <v>1098</v>
      </c>
      <c r="C506" s="316" t="s">
        <v>51</v>
      </c>
      <c r="D506" s="336">
        <v>320</v>
      </c>
      <c r="E506" s="318"/>
      <c r="F506" s="319">
        <f>+D506*E506</f>
        <v>0</v>
      </c>
    </row>
    <row r="507" spans="1:6">
      <c r="A507" s="331"/>
      <c r="B507" s="302"/>
      <c r="C507" s="316"/>
      <c r="D507" s="336"/>
      <c r="E507" s="318"/>
      <c r="F507" s="319"/>
    </row>
    <row r="508" spans="1:6" ht="15" customHeight="1">
      <c r="A508" s="331" t="s">
        <v>56</v>
      </c>
      <c r="B508" s="302" t="s">
        <v>1097</v>
      </c>
      <c r="C508" s="316"/>
      <c r="E508" s="55"/>
    </row>
    <row r="509" spans="1:6" ht="13.5" customHeight="1">
      <c r="A509" s="315"/>
      <c r="B509" s="302" t="s">
        <v>891</v>
      </c>
      <c r="C509" s="316" t="s">
        <v>66</v>
      </c>
      <c r="D509" s="303">
        <v>247</v>
      </c>
      <c r="E509" s="55"/>
      <c r="F509" s="55">
        <f>+D509*E509</f>
        <v>0</v>
      </c>
    </row>
    <row r="510" spans="1:6" ht="13.5" customHeight="1">
      <c r="A510" s="315"/>
      <c r="B510" s="302"/>
      <c r="C510" s="316"/>
      <c r="E510" s="55"/>
    </row>
    <row r="511" spans="1:6">
      <c r="A511" s="331" t="s">
        <v>56</v>
      </c>
      <c r="B511" s="302" t="s">
        <v>1096</v>
      </c>
      <c r="C511" s="316" t="s">
        <v>62</v>
      </c>
      <c r="D511" s="317">
        <v>2</v>
      </c>
      <c r="E511" s="319"/>
      <c r="F511" s="319">
        <f>+D511*E511</f>
        <v>0</v>
      </c>
    </row>
    <row r="512" spans="1:6">
      <c r="A512" s="331"/>
      <c r="B512" s="302" t="s">
        <v>1095</v>
      </c>
      <c r="C512" s="316"/>
      <c r="D512" s="336"/>
      <c r="E512" s="337"/>
      <c r="F512" s="319"/>
    </row>
    <row r="513" spans="1:6" ht="13.5" customHeight="1">
      <c r="A513" s="315"/>
      <c r="B513" s="302" t="s">
        <v>1094</v>
      </c>
      <c r="C513" s="316"/>
      <c r="D513" s="317"/>
      <c r="E513" s="319"/>
      <c r="F513" s="319"/>
    </row>
    <row r="514" spans="1:6">
      <c r="A514" s="315"/>
      <c r="B514" s="302" t="s">
        <v>1093</v>
      </c>
      <c r="C514" s="316"/>
      <c r="D514" s="317"/>
      <c r="E514" s="319"/>
      <c r="F514" s="319"/>
    </row>
    <row r="515" spans="1:6">
      <c r="A515" s="315"/>
      <c r="B515" s="302"/>
      <c r="C515" s="316"/>
      <c r="D515" s="317"/>
      <c r="E515" s="319"/>
      <c r="F515" s="319"/>
    </row>
    <row r="516" spans="1:6" ht="14.25" customHeight="1">
      <c r="A516" s="331" t="s">
        <v>56</v>
      </c>
      <c r="B516" s="302" t="s">
        <v>196</v>
      </c>
      <c r="C516" s="316"/>
      <c r="D516" s="317"/>
      <c r="E516" s="319"/>
      <c r="F516" s="319"/>
    </row>
    <row r="517" spans="1:6">
      <c r="A517" s="315"/>
      <c r="B517" s="302" t="s">
        <v>1092</v>
      </c>
      <c r="C517" s="316" t="s">
        <v>51</v>
      </c>
      <c r="D517" s="317">
        <v>200</v>
      </c>
      <c r="E517" s="319"/>
      <c r="F517" s="319">
        <f>+D517*E517</f>
        <v>0</v>
      </c>
    </row>
    <row r="518" spans="1:6">
      <c r="A518" s="315"/>
      <c r="B518" s="302" t="s">
        <v>195</v>
      </c>
      <c r="C518" s="316" t="s">
        <v>51</v>
      </c>
      <c r="D518" s="317">
        <v>120</v>
      </c>
      <c r="E518" s="319"/>
      <c r="F518" s="319">
        <f>+D518*E518</f>
        <v>0</v>
      </c>
    </row>
    <row r="519" spans="1:6">
      <c r="A519" s="315"/>
      <c r="B519" s="302" t="s">
        <v>1091</v>
      </c>
      <c r="C519" s="316" t="s">
        <v>51</v>
      </c>
      <c r="D519" s="317">
        <v>90</v>
      </c>
      <c r="E519" s="319"/>
      <c r="F519" s="319">
        <f>+D519*E519</f>
        <v>0</v>
      </c>
    </row>
    <row r="520" spans="1:6">
      <c r="A520" s="315"/>
      <c r="B520" s="302"/>
      <c r="C520" s="316"/>
      <c r="D520" s="317"/>
      <c r="E520" s="318"/>
      <c r="F520" s="319"/>
    </row>
    <row r="521" spans="1:6" ht="14.25" customHeight="1">
      <c r="A521" s="331" t="s">
        <v>56</v>
      </c>
      <c r="B521" s="302" t="s">
        <v>270</v>
      </c>
      <c r="C521" s="316"/>
      <c r="D521" s="317"/>
      <c r="E521" s="318"/>
      <c r="F521" s="319"/>
    </row>
    <row r="522" spans="1:6">
      <c r="A522" s="315"/>
      <c r="B522" s="302" t="s">
        <v>124</v>
      </c>
      <c r="C522" s="316" t="s">
        <v>51</v>
      </c>
      <c r="D522" s="317">
        <v>5500</v>
      </c>
      <c r="E522" s="318"/>
      <c r="F522" s="319">
        <f>+D522*E522</f>
        <v>0</v>
      </c>
    </row>
    <row r="523" spans="1:6">
      <c r="B523" s="302"/>
      <c r="C523" s="332"/>
      <c r="D523" s="311"/>
      <c r="E523" s="312"/>
      <c r="F523" s="59"/>
    </row>
    <row r="524" spans="1:6">
      <c r="B524" s="302"/>
    </row>
    <row r="525" spans="1:6" s="54" customFormat="1">
      <c r="A525" s="53"/>
      <c r="B525" s="66" t="s">
        <v>1569</v>
      </c>
      <c r="C525" s="52"/>
      <c r="D525" s="303"/>
      <c r="E525" s="304"/>
      <c r="F525" s="56">
        <f>SUM(F236:F522)</f>
        <v>0</v>
      </c>
    </row>
    <row r="526" spans="1:6" s="54" customFormat="1">
      <c r="A526" s="53"/>
      <c r="B526" s="66"/>
      <c r="C526" s="52"/>
      <c r="D526" s="303"/>
      <c r="E526" s="304"/>
      <c r="F526" s="56"/>
    </row>
    <row r="527" spans="1:6" s="54" customFormat="1">
      <c r="A527" s="53"/>
      <c r="B527" s="66"/>
      <c r="C527" s="52"/>
      <c r="D527" s="303"/>
      <c r="E527" s="304"/>
      <c r="F527" s="56"/>
    </row>
    <row r="528" spans="1:6" s="54" customFormat="1">
      <c r="A528" s="53"/>
      <c r="B528" s="66"/>
      <c r="C528" s="52"/>
      <c r="D528" s="303"/>
      <c r="E528" s="304"/>
      <c r="F528" s="56"/>
    </row>
    <row r="529" spans="1:6">
      <c r="B529" s="302"/>
    </row>
    <row r="530" spans="1:6" ht="15">
      <c r="B530" s="333" t="s">
        <v>1090</v>
      </c>
    </row>
    <row r="531" spans="1:6">
      <c r="B531" s="302"/>
    </row>
    <row r="532" spans="1:6" ht="15" customHeight="1">
      <c r="A532" s="335" t="s">
        <v>56</v>
      </c>
      <c r="B532" s="302" t="s">
        <v>1089</v>
      </c>
    </row>
    <row r="533" spans="1:6">
      <c r="B533" s="302" t="s">
        <v>1088</v>
      </c>
      <c r="C533" s="52" t="s">
        <v>66</v>
      </c>
      <c r="D533" s="303">
        <v>21</v>
      </c>
      <c r="E533" s="55"/>
      <c r="F533" s="55">
        <f t="shared" ref="F533:F539" si="4">+D533*E533</f>
        <v>0</v>
      </c>
    </row>
    <row r="534" spans="1:6">
      <c r="B534" s="302" t="s">
        <v>1087</v>
      </c>
      <c r="C534" s="52" t="s">
        <v>66</v>
      </c>
      <c r="D534" s="303">
        <v>21</v>
      </c>
      <c r="F534" s="55">
        <f t="shared" si="4"/>
        <v>0</v>
      </c>
    </row>
    <row r="535" spans="1:6" ht="15" customHeight="1">
      <c r="B535" s="302" t="s">
        <v>1086</v>
      </c>
      <c r="C535" s="52" t="s">
        <v>66</v>
      </c>
      <c r="D535" s="303">
        <v>21</v>
      </c>
      <c r="F535" s="55">
        <f t="shared" si="4"/>
        <v>0</v>
      </c>
    </row>
    <row r="536" spans="1:6">
      <c r="B536" s="302" t="s">
        <v>1085</v>
      </c>
      <c r="C536" s="52" t="s">
        <v>66</v>
      </c>
      <c r="D536" s="303">
        <v>90</v>
      </c>
      <c r="F536" s="55">
        <f t="shared" si="4"/>
        <v>0</v>
      </c>
    </row>
    <row r="537" spans="1:6">
      <c r="B537" s="302" t="s">
        <v>1084</v>
      </c>
      <c r="C537" s="52" t="s">
        <v>66</v>
      </c>
      <c r="D537" s="303">
        <v>120</v>
      </c>
      <c r="F537" s="55">
        <f t="shared" si="4"/>
        <v>0</v>
      </c>
    </row>
    <row r="538" spans="1:6">
      <c r="B538" s="302" t="s">
        <v>1083</v>
      </c>
      <c r="C538" s="52" t="s">
        <v>66</v>
      </c>
      <c r="D538" s="303">
        <v>42</v>
      </c>
      <c r="F538" s="55">
        <f t="shared" si="4"/>
        <v>0</v>
      </c>
    </row>
    <row r="539" spans="1:6" ht="14.25" customHeight="1">
      <c r="B539" s="302" t="s">
        <v>1082</v>
      </c>
      <c r="C539" s="52" t="s">
        <v>66</v>
      </c>
      <c r="D539" s="303">
        <v>86</v>
      </c>
      <c r="E539" s="55"/>
      <c r="F539" s="55">
        <f t="shared" si="4"/>
        <v>0</v>
      </c>
    </row>
    <row r="540" spans="1:6">
      <c r="B540" s="302"/>
    </row>
    <row r="541" spans="1:6" ht="15" customHeight="1">
      <c r="A541" s="335" t="s">
        <v>56</v>
      </c>
      <c r="B541" s="302" t="s">
        <v>1081</v>
      </c>
      <c r="C541" s="52" t="s">
        <v>51</v>
      </c>
      <c r="D541" s="303">
        <v>790</v>
      </c>
      <c r="E541" s="55"/>
      <c r="F541" s="55">
        <f>+D541*E541</f>
        <v>0</v>
      </c>
    </row>
    <row r="542" spans="1:6">
      <c r="B542" s="302"/>
    </row>
    <row r="543" spans="1:6">
      <c r="A543" s="53" t="s">
        <v>56</v>
      </c>
      <c r="B543" s="302" t="s">
        <v>1080</v>
      </c>
    </row>
    <row r="544" spans="1:6" ht="13.5" customHeight="1">
      <c r="A544" s="335"/>
      <c r="B544" s="302" t="s">
        <v>1077</v>
      </c>
      <c r="C544" s="52" t="s">
        <v>51</v>
      </c>
      <c r="D544" s="303">
        <v>330</v>
      </c>
      <c r="F544" s="55">
        <f>+D544*E544</f>
        <v>0</v>
      </c>
    </row>
    <row r="545" spans="1:6" ht="13.5" customHeight="1">
      <c r="A545" s="335"/>
      <c r="B545" s="302" t="s">
        <v>1079</v>
      </c>
      <c r="C545" s="52" t="s">
        <v>51</v>
      </c>
      <c r="D545" s="313">
        <v>954</v>
      </c>
      <c r="F545" s="55">
        <f>+D545*E545</f>
        <v>0</v>
      </c>
    </row>
    <row r="546" spans="1:6">
      <c r="B546" s="302"/>
    </row>
    <row r="547" spans="1:6">
      <c r="A547" s="53" t="s">
        <v>56</v>
      </c>
      <c r="B547" s="302" t="s">
        <v>1078</v>
      </c>
      <c r="E547" s="55"/>
    </row>
    <row r="548" spans="1:6" ht="13.5" customHeight="1">
      <c r="A548" s="335"/>
      <c r="B548" s="302" t="s">
        <v>1077</v>
      </c>
      <c r="C548" s="52" t="s">
        <v>51</v>
      </c>
      <c r="D548" s="303">
        <v>290</v>
      </c>
      <c r="E548" s="55"/>
      <c r="F548" s="55">
        <f>+D548*E548</f>
        <v>0</v>
      </c>
    </row>
    <row r="549" spans="1:6" ht="13.5" customHeight="1">
      <c r="A549" s="335"/>
      <c r="B549" s="302"/>
      <c r="E549" s="55"/>
    </row>
    <row r="550" spans="1:6">
      <c r="A550" s="335" t="s">
        <v>56</v>
      </c>
      <c r="B550" s="302" t="s">
        <v>1076</v>
      </c>
      <c r="C550" s="52" t="s">
        <v>62</v>
      </c>
      <c r="D550" s="52">
        <v>1</v>
      </c>
      <c r="E550" s="55"/>
      <c r="F550" s="55">
        <f>+D550*E550</f>
        <v>0</v>
      </c>
    </row>
    <row r="551" spans="1:6">
      <c r="A551" s="335"/>
      <c r="B551" s="302" t="s">
        <v>1075</v>
      </c>
      <c r="D551" s="52"/>
      <c r="E551" s="55"/>
    </row>
    <row r="552" spans="1:6">
      <c r="A552" s="335"/>
      <c r="B552" s="302"/>
      <c r="D552" s="52"/>
      <c r="E552" s="55"/>
    </row>
    <row r="553" spans="1:6" ht="12.75" customHeight="1">
      <c r="A553" s="53" t="s">
        <v>56</v>
      </c>
      <c r="B553" s="302" t="s">
        <v>1074</v>
      </c>
      <c r="E553" s="55"/>
    </row>
    <row r="554" spans="1:6">
      <c r="B554" s="302" t="s">
        <v>1073</v>
      </c>
      <c r="C554" s="52" t="s">
        <v>66</v>
      </c>
      <c r="D554" s="303">
        <v>4</v>
      </c>
      <c r="E554" s="55"/>
      <c r="F554" s="55">
        <f>+D554*E554</f>
        <v>0</v>
      </c>
    </row>
    <row r="555" spans="1:6">
      <c r="B555" s="302" t="s">
        <v>1072</v>
      </c>
      <c r="C555" s="52" t="s">
        <v>66</v>
      </c>
      <c r="D555" s="62">
        <v>8</v>
      </c>
      <c r="E555" s="55"/>
      <c r="F555" s="55">
        <f>+D555*E555</f>
        <v>0</v>
      </c>
    </row>
    <row r="556" spans="1:6">
      <c r="B556" s="302"/>
      <c r="D556" s="62"/>
      <c r="E556" s="55"/>
    </row>
    <row r="557" spans="1:6">
      <c r="A557" s="53" t="s">
        <v>56</v>
      </c>
      <c r="B557" s="302" t="s">
        <v>1071</v>
      </c>
      <c r="D557" s="62"/>
      <c r="E557" s="55"/>
    </row>
    <row r="558" spans="1:6">
      <c r="B558" s="302" t="s">
        <v>1070</v>
      </c>
      <c r="D558" s="62"/>
      <c r="E558" s="55"/>
    </row>
    <row r="559" spans="1:6">
      <c r="B559" s="302" t="s">
        <v>1069</v>
      </c>
      <c r="D559" s="62"/>
      <c r="E559" s="55"/>
    </row>
    <row r="560" spans="1:6">
      <c r="B560" s="302" t="s">
        <v>1068</v>
      </c>
      <c r="C560" s="52" t="s">
        <v>66</v>
      </c>
      <c r="D560" s="62">
        <v>10</v>
      </c>
      <c r="E560" s="55"/>
      <c r="F560" s="55">
        <f>+D560*E560</f>
        <v>0</v>
      </c>
    </row>
    <row r="561" spans="1:6">
      <c r="B561" s="302"/>
      <c r="D561" s="62"/>
      <c r="E561" s="55"/>
    </row>
    <row r="562" spans="1:6" ht="12.75" customHeight="1">
      <c r="A562" s="53" t="s">
        <v>56</v>
      </c>
      <c r="B562" s="302" t="s">
        <v>1067</v>
      </c>
      <c r="C562" s="52" t="s">
        <v>66</v>
      </c>
      <c r="D562" s="303">
        <v>23</v>
      </c>
      <c r="E562" s="55"/>
      <c r="F562" s="55">
        <f>+D562*E562</f>
        <v>0</v>
      </c>
    </row>
    <row r="563" spans="1:6" ht="12.75" customHeight="1">
      <c r="B563" s="302"/>
      <c r="E563" s="55"/>
    </row>
    <row r="564" spans="1:6">
      <c r="A564" s="53" t="s">
        <v>56</v>
      </c>
      <c r="B564" s="302" t="s">
        <v>1066</v>
      </c>
      <c r="C564" s="52" t="s">
        <v>51</v>
      </c>
      <c r="D564" s="62">
        <v>50</v>
      </c>
      <c r="E564" s="55"/>
      <c r="F564" s="55">
        <f>+D564*E564</f>
        <v>0</v>
      </c>
    </row>
    <row r="565" spans="1:6">
      <c r="B565" s="302" t="s">
        <v>1065</v>
      </c>
      <c r="D565" s="62"/>
      <c r="E565" s="55"/>
    </row>
    <row r="566" spans="1:6">
      <c r="B566" s="302"/>
      <c r="D566" s="62"/>
      <c r="E566" s="55"/>
    </row>
    <row r="567" spans="1:6">
      <c r="A567" s="53" t="s">
        <v>56</v>
      </c>
      <c r="B567" s="302" t="s">
        <v>1064</v>
      </c>
      <c r="C567" s="52" t="s">
        <v>66</v>
      </c>
      <c r="D567" s="62">
        <v>6</v>
      </c>
      <c r="E567" s="55"/>
      <c r="F567" s="55">
        <f>+D567*E567</f>
        <v>0</v>
      </c>
    </row>
    <row r="568" spans="1:6">
      <c r="B568" s="302"/>
      <c r="D568" s="62"/>
      <c r="E568" s="55"/>
    </row>
    <row r="569" spans="1:6" ht="13.5" customHeight="1">
      <c r="A569" s="335" t="s">
        <v>56</v>
      </c>
      <c r="B569" s="302" t="s">
        <v>194</v>
      </c>
      <c r="D569" s="62"/>
      <c r="E569" s="55"/>
    </row>
    <row r="570" spans="1:6">
      <c r="B570" s="302" t="s">
        <v>1063</v>
      </c>
      <c r="C570" s="52" t="s">
        <v>51</v>
      </c>
      <c r="D570" s="62">
        <v>110</v>
      </c>
      <c r="E570" s="55"/>
      <c r="F570" s="55">
        <f>+D570*E570</f>
        <v>0</v>
      </c>
    </row>
    <row r="571" spans="1:6">
      <c r="B571" s="302"/>
      <c r="D571" s="62"/>
      <c r="E571" s="55"/>
    </row>
    <row r="572" spans="1:6" ht="15" customHeight="1">
      <c r="A572" s="335" t="s">
        <v>56</v>
      </c>
      <c r="B572" s="302" t="s">
        <v>1062</v>
      </c>
      <c r="C572" s="52" t="s">
        <v>62</v>
      </c>
      <c r="D572" s="303">
        <v>1</v>
      </c>
      <c r="F572" s="55">
        <f>+D572*E572</f>
        <v>0</v>
      </c>
    </row>
    <row r="573" spans="1:6">
      <c r="A573" s="335"/>
      <c r="B573" s="302"/>
    </row>
    <row r="574" spans="1:6">
      <c r="A574" s="53" t="s">
        <v>56</v>
      </c>
      <c r="B574" s="302" t="s">
        <v>1061</v>
      </c>
    </row>
    <row r="575" spans="1:6" ht="15" customHeight="1">
      <c r="A575" s="331" t="s">
        <v>1060</v>
      </c>
      <c r="B575" s="302" t="s">
        <v>1059</v>
      </c>
      <c r="C575" s="52" t="s">
        <v>66</v>
      </c>
      <c r="D575" s="303">
        <v>510</v>
      </c>
      <c r="F575" s="55">
        <f>+D575*E575</f>
        <v>0</v>
      </c>
    </row>
    <row r="576" spans="1:6" ht="15" customHeight="1">
      <c r="A576" s="315"/>
      <c r="B576" s="302"/>
      <c r="C576" s="332"/>
      <c r="D576" s="311"/>
      <c r="E576" s="312"/>
      <c r="F576" s="59"/>
    </row>
    <row r="577" spans="1:6" s="67" customFormat="1">
      <c r="A577" s="53"/>
      <c r="B577" s="302"/>
      <c r="C577" s="52"/>
      <c r="D577" s="303"/>
      <c r="E577" s="304"/>
      <c r="F577" s="55"/>
    </row>
    <row r="578" spans="1:6" ht="12.75" customHeight="1">
      <c r="B578" s="297" t="s">
        <v>1570</v>
      </c>
      <c r="F578" s="56">
        <f>SUM(F532:F575)</f>
        <v>0</v>
      </c>
    </row>
    <row r="579" spans="1:6">
      <c r="B579" s="302"/>
    </row>
    <row r="582" spans="1:6" s="76" customFormat="1" ht="15">
      <c r="A582" s="71"/>
      <c r="B582" s="338" t="s">
        <v>1058</v>
      </c>
      <c r="C582" s="69"/>
      <c r="D582" s="73"/>
      <c r="E582" s="304"/>
      <c r="F582" s="339"/>
    </row>
    <row r="583" spans="1:6">
      <c r="B583" s="302"/>
    </row>
    <row r="584" spans="1:6">
      <c r="B584" s="66" t="s">
        <v>1057</v>
      </c>
      <c r="D584" s="313"/>
    </row>
    <row r="585" spans="1:6">
      <c r="B585" s="302"/>
      <c r="D585" s="313"/>
    </row>
    <row r="586" spans="1:6" ht="15" customHeight="1">
      <c r="A586" s="331" t="s">
        <v>56</v>
      </c>
      <c r="B586" s="302" t="s">
        <v>1056</v>
      </c>
      <c r="E586" s="55"/>
    </row>
    <row r="587" spans="1:6" ht="14.25" customHeight="1">
      <c r="A587" s="331"/>
      <c r="B587" s="302" t="s">
        <v>1055</v>
      </c>
      <c r="E587" s="55"/>
    </row>
    <row r="588" spans="1:6" ht="13.5" customHeight="1">
      <c r="B588" s="302" t="s">
        <v>1054</v>
      </c>
      <c r="E588" s="55"/>
    </row>
    <row r="589" spans="1:6">
      <c r="B589" s="302" t="s">
        <v>1053</v>
      </c>
      <c r="E589" s="55"/>
    </row>
    <row r="590" spans="1:6" ht="14.25" customHeight="1">
      <c r="A590" s="340"/>
      <c r="B590" s="302" t="s">
        <v>1052</v>
      </c>
      <c r="D590" s="313"/>
      <c r="E590" s="55"/>
    </row>
    <row r="591" spans="1:6">
      <c r="B591" s="302" t="s">
        <v>1051</v>
      </c>
      <c r="E591" s="55"/>
    </row>
    <row r="592" spans="1:6">
      <c r="B592" s="302" t="s">
        <v>1050</v>
      </c>
      <c r="E592" s="55"/>
    </row>
    <row r="593" spans="1:6">
      <c r="B593" s="302" t="s">
        <v>1049</v>
      </c>
      <c r="C593" s="52" t="s">
        <v>62</v>
      </c>
      <c r="D593" s="303">
        <v>1</v>
      </c>
      <c r="E593" s="55"/>
      <c r="F593" s="55">
        <f>+D593*E593</f>
        <v>0</v>
      </c>
    </row>
    <row r="594" spans="1:6">
      <c r="B594" s="302"/>
      <c r="D594" s="313"/>
    </row>
    <row r="595" spans="1:6" ht="14.25" customHeight="1">
      <c r="A595" s="335" t="s">
        <v>56</v>
      </c>
      <c r="B595" s="302" t="s">
        <v>1048</v>
      </c>
      <c r="E595" s="55"/>
    </row>
    <row r="596" spans="1:6">
      <c r="B596" s="302" t="s">
        <v>1047</v>
      </c>
      <c r="E596" s="55"/>
    </row>
    <row r="597" spans="1:6">
      <c r="B597" s="302" t="s">
        <v>1046</v>
      </c>
      <c r="E597" s="55"/>
    </row>
    <row r="598" spans="1:6">
      <c r="B598" s="302" t="s">
        <v>1045</v>
      </c>
      <c r="E598" s="55"/>
    </row>
    <row r="599" spans="1:6">
      <c r="B599" s="302" t="s">
        <v>1044</v>
      </c>
      <c r="E599" s="55"/>
    </row>
    <row r="600" spans="1:6">
      <c r="B600" s="302" t="s">
        <v>1043</v>
      </c>
      <c r="C600" s="52" t="s">
        <v>66</v>
      </c>
      <c r="D600" s="303">
        <v>3</v>
      </c>
      <c r="E600" s="55"/>
      <c r="F600" s="55">
        <f>+D600*E600</f>
        <v>0</v>
      </c>
    </row>
    <row r="601" spans="1:6">
      <c r="A601" s="335"/>
      <c r="B601" s="302"/>
      <c r="D601" s="313"/>
    </row>
    <row r="602" spans="1:6" ht="15" customHeight="1">
      <c r="A602" s="335" t="s">
        <v>56</v>
      </c>
      <c r="B602" s="302" t="s">
        <v>1042</v>
      </c>
      <c r="E602" s="55"/>
    </row>
    <row r="603" spans="1:6" s="53" customFormat="1" ht="13.5" customHeight="1">
      <c r="B603" s="323" t="s">
        <v>1041</v>
      </c>
      <c r="D603" s="303"/>
      <c r="E603" s="55"/>
      <c r="F603" s="341"/>
    </row>
    <row r="604" spans="1:6">
      <c r="B604" s="302" t="s">
        <v>1040</v>
      </c>
      <c r="E604" s="55"/>
    </row>
    <row r="605" spans="1:6">
      <c r="B605" s="302" t="s">
        <v>1039</v>
      </c>
      <c r="E605" s="55"/>
    </row>
    <row r="606" spans="1:6" s="53" customFormat="1" ht="14.25" customHeight="1">
      <c r="B606" s="323" t="s">
        <v>1038</v>
      </c>
      <c r="C606" s="53" t="s">
        <v>66</v>
      </c>
      <c r="D606" s="303">
        <v>1</v>
      </c>
      <c r="E606" s="55"/>
      <c r="F606" s="55">
        <f>+D606*E606</f>
        <v>0</v>
      </c>
    </row>
    <row r="607" spans="1:6" s="53" customFormat="1" ht="14.25" customHeight="1">
      <c r="B607" s="323" t="s">
        <v>1037</v>
      </c>
      <c r="C607" s="53" t="s">
        <v>66</v>
      </c>
      <c r="D607" s="303">
        <v>1</v>
      </c>
      <c r="E607" s="55"/>
      <c r="F607" s="55">
        <f>+D607*E607</f>
        <v>0</v>
      </c>
    </row>
    <row r="608" spans="1:6" s="53" customFormat="1" ht="14.25" customHeight="1">
      <c r="B608" s="323"/>
      <c r="D608" s="303"/>
      <c r="E608" s="55"/>
      <c r="F608" s="55"/>
    </row>
    <row r="609" spans="1:6">
      <c r="A609" s="53" t="s">
        <v>56</v>
      </c>
      <c r="B609" s="302" t="s">
        <v>1036</v>
      </c>
      <c r="C609" s="52" t="s">
        <v>66</v>
      </c>
      <c r="D609" s="313">
        <v>6</v>
      </c>
      <c r="F609" s="55">
        <f>+D609*E609</f>
        <v>0</v>
      </c>
    </row>
    <row r="610" spans="1:6">
      <c r="A610" s="335"/>
      <c r="B610" s="302"/>
      <c r="D610" s="313"/>
    </row>
    <row r="611" spans="1:6">
      <c r="A611" s="335" t="s">
        <v>56</v>
      </c>
      <c r="B611" s="302" t="s">
        <v>113</v>
      </c>
      <c r="E611" s="55"/>
    </row>
    <row r="612" spans="1:6">
      <c r="B612" s="302" t="s">
        <v>1035</v>
      </c>
      <c r="C612" s="52" t="s">
        <v>66</v>
      </c>
      <c r="D612" s="303">
        <v>5</v>
      </c>
      <c r="E612" s="55"/>
      <c r="F612" s="55">
        <f>+D612*E612</f>
        <v>0</v>
      </c>
    </row>
    <row r="613" spans="1:6">
      <c r="B613" s="302"/>
      <c r="D613" s="313"/>
    </row>
    <row r="614" spans="1:6">
      <c r="A614" s="335" t="s">
        <v>56</v>
      </c>
      <c r="B614" s="302" t="s">
        <v>1034</v>
      </c>
      <c r="E614" s="55"/>
    </row>
    <row r="615" spans="1:6">
      <c r="B615" s="302" t="s">
        <v>1033</v>
      </c>
      <c r="C615" s="52" t="s">
        <v>66</v>
      </c>
      <c r="D615" s="303">
        <v>3</v>
      </c>
      <c r="E615" s="55"/>
      <c r="F615" s="55">
        <f>+D615*E615</f>
        <v>0</v>
      </c>
    </row>
    <row r="616" spans="1:6">
      <c r="B616" s="302" t="s">
        <v>1032</v>
      </c>
      <c r="C616" s="52" t="s">
        <v>66</v>
      </c>
      <c r="D616" s="303">
        <v>3</v>
      </c>
      <c r="E616" s="55"/>
      <c r="F616" s="55">
        <f>+D616*E616</f>
        <v>0</v>
      </c>
    </row>
    <row r="617" spans="1:6">
      <c r="B617" s="302" t="s">
        <v>1031</v>
      </c>
      <c r="C617" s="52" t="s">
        <v>66</v>
      </c>
      <c r="D617" s="303">
        <v>9</v>
      </c>
      <c r="E617" s="55"/>
      <c r="F617" s="55">
        <f>+D617*E617</f>
        <v>0</v>
      </c>
    </row>
    <row r="618" spans="1:6">
      <c r="A618" s="335"/>
      <c r="B618" s="302"/>
      <c r="D618" s="313"/>
    </row>
    <row r="619" spans="1:6">
      <c r="A619" s="335" t="s">
        <v>56</v>
      </c>
      <c r="B619" s="302" t="s">
        <v>1030</v>
      </c>
      <c r="E619" s="55"/>
    </row>
    <row r="620" spans="1:6">
      <c r="B620" s="302" t="s">
        <v>1029</v>
      </c>
      <c r="C620" s="52" t="s">
        <v>66</v>
      </c>
      <c r="D620" s="303">
        <v>6</v>
      </c>
      <c r="E620" s="55"/>
      <c r="F620" s="55">
        <f>+D620*E620</f>
        <v>0</v>
      </c>
    </row>
    <row r="621" spans="1:6">
      <c r="B621" s="302"/>
      <c r="E621" s="55"/>
    </row>
    <row r="622" spans="1:6">
      <c r="A622" s="53" t="s">
        <v>56</v>
      </c>
      <c r="B622" s="302" t="s">
        <v>1028</v>
      </c>
      <c r="D622" s="313"/>
    </row>
    <row r="623" spans="1:6">
      <c r="A623" s="335"/>
      <c r="B623" s="302" t="s">
        <v>1027</v>
      </c>
      <c r="C623" s="52" t="s">
        <v>66</v>
      </c>
      <c r="D623" s="313">
        <v>9</v>
      </c>
      <c r="F623" s="55">
        <f>+D623*E623</f>
        <v>0</v>
      </c>
    </row>
    <row r="624" spans="1:6">
      <c r="A624" s="335"/>
      <c r="B624" s="302"/>
      <c r="D624" s="313"/>
    </row>
    <row r="625" spans="1:6" ht="15" customHeight="1">
      <c r="A625" s="53" t="s">
        <v>56</v>
      </c>
      <c r="B625" s="302" t="s">
        <v>1026</v>
      </c>
      <c r="C625" s="52" t="s">
        <v>66</v>
      </c>
      <c r="D625" s="313">
        <v>1</v>
      </c>
      <c r="E625" s="55"/>
      <c r="F625" s="55">
        <f>+D625*E625</f>
        <v>0</v>
      </c>
    </row>
    <row r="626" spans="1:6" ht="15" customHeight="1">
      <c r="B626" s="302" t="s">
        <v>1025</v>
      </c>
      <c r="D626" s="313"/>
      <c r="E626" s="55"/>
    </row>
    <row r="627" spans="1:6" ht="15" customHeight="1">
      <c r="B627" s="302"/>
      <c r="D627" s="313"/>
      <c r="E627" s="55"/>
    </row>
    <row r="628" spans="1:6">
      <c r="A628" s="335" t="s">
        <v>56</v>
      </c>
      <c r="B628" s="302" t="s">
        <v>910</v>
      </c>
      <c r="E628" s="55"/>
    </row>
    <row r="629" spans="1:6">
      <c r="B629" s="302" t="s">
        <v>1024</v>
      </c>
      <c r="C629" s="52" t="s">
        <v>66</v>
      </c>
      <c r="D629" s="303">
        <v>1</v>
      </c>
      <c r="E629" s="55"/>
      <c r="F629" s="55">
        <f>+D629*E629</f>
        <v>0</v>
      </c>
    </row>
    <row r="630" spans="1:6" ht="15" customHeight="1">
      <c r="B630" s="302"/>
      <c r="D630" s="313"/>
      <c r="E630" s="55"/>
    </row>
    <row r="631" spans="1:6" ht="14.25" customHeight="1">
      <c r="A631" s="335" t="s">
        <v>56</v>
      </c>
      <c r="B631" s="302" t="s">
        <v>1023</v>
      </c>
      <c r="E631" s="55"/>
    </row>
    <row r="632" spans="1:6" ht="12.75" customHeight="1">
      <c r="A632" s="335"/>
      <c r="B632" s="302" t="s">
        <v>1022</v>
      </c>
      <c r="C632" s="52" t="s">
        <v>66</v>
      </c>
      <c r="D632" s="303">
        <v>1</v>
      </c>
      <c r="E632" s="55"/>
      <c r="F632" s="55">
        <f>+D632*E632</f>
        <v>0</v>
      </c>
    </row>
    <row r="633" spans="1:6" ht="12.75" customHeight="1">
      <c r="A633" s="335"/>
      <c r="B633" s="302" t="s">
        <v>1021</v>
      </c>
      <c r="C633" s="52" t="s">
        <v>66</v>
      </c>
      <c r="D633" s="303">
        <v>3</v>
      </c>
      <c r="E633" s="55"/>
      <c r="F633" s="55">
        <f>+D633*E633</f>
        <v>0</v>
      </c>
    </row>
    <row r="634" spans="1:6" ht="12.75" customHeight="1">
      <c r="A634" s="335"/>
      <c r="B634" s="302"/>
      <c r="E634" s="55"/>
    </row>
    <row r="635" spans="1:6">
      <c r="A635" s="53" t="s">
        <v>56</v>
      </c>
      <c r="B635" s="302" t="s">
        <v>1020</v>
      </c>
      <c r="D635" s="313"/>
    </row>
    <row r="636" spans="1:6">
      <c r="B636" s="302" t="s">
        <v>1019</v>
      </c>
      <c r="C636" s="52" t="s">
        <v>66</v>
      </c>
      <c r="D636" s="313">
        <v>3</v>
      </c>
      <c r="F636" s="55">
        <f>+D636*E636</f>
        <v>0</v>
      </c>
    </row>
    <row r="637" spans="1:6" ht="12.75" customHeight="1">
      <c r="A637" s="335"/>
      <c r="B637" s="302"/>
      <c r="D637" s="313"/>
    </row>
    <row r="638" spans="1:6">
      <c r="A638" s="53" t="s">
        <v>56</v>
      </c>
      <c r="B638" s="302" t="s">
        <v>1018</v>
      </c>
      <c r="C638" s="52" t="s">
        <v>62</v>
      </c>
      <c r="D638" s="313">
        <v>1</v>
      </c>
      <c r="F638" s="55">
        <f>+D638*E638</f>
        <v>0</v>
      </c>
    </row>
    <row r="639" spans="1:6">
      <c r="B639" s="302"/>
      <c r="D639" s="313"/>
    </row>
    <row r="640" spans="1:6">
      <c r="A640" s="335" t="s">
        <v>56</v>
      </c>
      <c r="B640" s="302" t="s">
        <v>1017</v>
      </c>
      <c r="C640" s="52" t="s">
        <v>62</v>
      </c>
      <c r="D640" s="313">
        <v>1</v>
      </c>
      <c r="F640" s="304">
        <f>+D640*E640</f>
        <v>0</v>
      </c>
    </row>
    <row r="641" spans="1:6">
      <c r="A641" s="335"/>
      <c r="B641" s="302" t="s">
        <v>1016</v>
      </c>
      <c r="D641" s="313"/>
      <c r="F641" s="304"/>
    </row>
    <row r="642" spans="1:6">
      <c r="A642" s="335"/>
      <c r="B642" s="302"/>
      <c r="D642" s="313"/>
      <c r="F642" s="304"/>
    </row>
    <row r="643" spans="1:6">
      <c r="A643" s="335" t="s">
        <v>56</v>
      </c>
      <c r="B643" s="302" t="s">
        <v>1015</v>
      </c>
      <c r="C643" s="52" t="s">
        <v>62</v>
      </c>
      <c r="D643" s="303">
        <v>1</v>
      </c>
      <c r="E643" s="55"/>
      <c r="F643" s="55">
        <f>+D643*E643</f>
        <v>0</v>
      </c>
    </row>
    <row r="644" spans="1:6">
      <c r="A644" s="335"/>
      <c r="B644" s="302"/>
      <c r="E644" s="55"/>
    </row>
    <row r="645" spans="1:6" ht="13.5" customHeight="1">
      <c r="A645" s="335" t="s">
        <v>56</v>
      </c>
      <c r="B645" s="302" t="s">
        <v>194</v>
      </c>
      <c r="E645" s="55"/>
    </row>
    <row r="646" spans="1:6">
      <c r="B646" s="302" t="s">
        <v>1014</v>
      </c>
      <c r="C646" s="52" t="s">
        <v>51</v>
      </c>
      <c r="D646" s="303">
        <v>45</v>
      </c>
      <c r="E646" s="55"/>
      <c r="F646" s="55">
        <f>+D646*E646</f>
        <v>0</v>
      </c>
    </row>
    <row r="647" spans="1:6">
      <c r="B647" s="302"/>
      <c r="E647" s="55"/>
    </row>
    <row r="648" spans="1:6" ht="13.5" customHeight="1">
      <c r="A648" s="335" t="s">
        <v>56</v>
      </c>
      <c r="B648" s="302" t="s">
        <v>65</v>
      </c>
      <c r="E648" s="55"/>
    </row>
    <row r="649" spans="1:6" ht="14.25" customHeight="1">
      <c r="B649" s="302" t="s">
        <v>64</v>
      </c>
      <c r="E649" s="55"/>
    </row>
    <row r="650" spans="1:6" ht="15.75" customHeight="1">
      <c r="B650" s="302" t="s">
        <v>63</v>
      </c>
      <c r="C650" s="52" t="s">
        <v>62</v>
      </c>
      <c r="D650" s="303">
        <v>1</v>
      </c>
      <c r="E650" s="55"/>
      <c r="F650" s="55">
        <f>+D650*E650</f>
        <v>0</v>
      </c>
    </row>
    <row r="651" spans="1:6" ht="15.75" customHeight="1">
      <c r="B651" s="302"/>
      <c r="E651" s="55"/>
    </row>
    <row r="652" spans="1:6">
      <c r="B652" s="66" t="s">
        <v>1013</v>
      </c>
      <c r="D652" s="313"/>
    </row>
    <row r="653" spans="1:6">
      <c r="B653" s="302"/>
      <c r="D653" s="313"/>
    </row>
    <row r="654" spans="1:6" ht="15" customHeight="1">
      <c r="A654" s="315" t="s">
        <v>56</v>
      </c>
      <c r="B654" s="302" t="s">
        <v>121</v>
      </c>
      <c r="D654" s="313"/>
    </row>
    <row r="655" spans="1:6" ht="15" customHeight="1">
      <c r="A655" s="315"/>
      <c r="B655" s="302" t="s">
        <v>120</v>
      </c>
      <c r="D655" s="313"/>
    </row>
    <row r="656" spans="1:6" ht="12.75" customHeight="1">
      <c r="A656" s="335"/>
      <c r="B656" s="302" t="s">
        <v>1012</v>
      </c>
      <c r="C656" s="52" t="s">
        <v>66</v>
      </c>
      <c r="D656" s="313">
        <v>1</v>
      </c>
      <c r="F656" s="55">
        <f>+D656*E656</f>
        <v>0</v>
      </c>
    </row>
    <row r="657" spans="1:6">
      <c r="B657" s="302" t="s">
        <v>118</v>
      </c>
      <c r="E657" s="55"/>
    </row>
    <row r="658" spans="1:6" ht="12.75" customHeight="1">
      <c r="A658" s="335"/>
      <c r="B658" s="302"/>
      <c r="D658" s="313"/>
    </row>
    <row r="659" spans="1:6">
      <c r="A659" s="335" t="s">
        <v>56</v>
      </c>
      <c r="B659" s="302" t="s">
        <v>999</v>
      </c>
      <c r="D659" s="313"/>
    </row>
    <row r="660" spans="1:6">
      <c r="B660" s="302" t="s">
        <v>998</v>
      </c>
      <c r="C660" s="52" t="s">
        <v>66</v>
      </c>
      <c r="D660" s="303">
        <v>1</v>
      </c>
      <c r="E660" s="55"/>
      <c r="F660" s="55">
        <f>+D660*E660</f>
        <v>0</v>
      </c>
    </row>
    <row r="661" spans="1:6">
      <c r="B661" s="302"/>
      <c r="D661" s="313"/>
    </row>
    <row r="662" spans="1:6">
      <c r="A662" s="335" t="s">
        <v>56</v>
      </c>
      <c r="B662" s="302" t="s">
        <v>997</v>
      </c>
      <c r="E662" s="55"/>
    </row>
    <row r="663" spans="1:6">
      <c r="B663" s="302" t="s">
        <v>984</v>
      </c>
      <c r="C663" s="52" t="s">
        <v>62</v>
      </c>
      <c r="D663" s="303">
        <v>1</v>
      </c>
      <c r="E663" s="55"/>
      <c r="F663" s="55">
        <f>+D663*E663</f>
        <v>0</v>
      </c>
    </row>
    <row r="664" spans="1:6">
      <c r="B664" s="302"/>
      <c r="D664" s="313"/>
    </row>
    <row r="665" spans="1:6">
      <c r="A665" s="335" t="s">
        <v>56</v>
      </c>
      <c r="B665" s="302" t="s">
        <v>979</v>
      </c>
      <c r="E665" s="55"/>
    </row>
    <row r="666" spans="1:6">
      <c r="B666" s="302" t="s">
        <v>996</v>
      </c>
      <c r="C666" s="52" t="s">
        <v>66</v>
      </c>
      <c r="D666" s="303">
        <v>3</v>
      </c>
      <c r="E666" s="55"/>
      <c r="F666" s="55">
        <f>+D666*E666</f>
        <v>0</v>
      </c>
    </row>
    <row r="667" spans="1:6">
      <c r="B667" s="302"/>
      <c r="E667" s="55"/>
    </row>
    <row r="668" spans="1:6" ht="14.25" customHeight="1">
      <c r="A668" s="335" t="s">
        <v>56</v>
      </c>
      <c r="B668" s="302" t="s">
        <v>977</v>
      </c>
      <c r="D668" s="313"/>
      <c r="E668" s="55"/>
    </row>
    <row r="669" spans="1:6">
      <c r="B669" s="302" t="s">
        <v>976</v>
      </c>
      <c r="C669" s="52" t="s">
        <v>62</v>
      </c>
      <c r="D669" s="313">
        <v>1</v>
      </c>
      <c r="E669" s="55"/>
      <c r="F669" s="55">
        <f>+D669*E669</f>
        <v>0</v>
      </c>
    </row>
    <row r="670" spans="1:6">
      <c r="B670" s="302"/>
      <c r="D670" s="313"/>
      <c r="E670" s="55"/>
    </row>
    <row r="671" spans="1:6">
      <c r="A671" s="53" t="s">
        <v>56</v>
      </c>
      <c r="B671" s="302" t="s">
        <v>115</v>
      </c>
      <c r="D671" s="313"/>
    </row>
    <row r="672" spans="1:6">
      <c r="B672" s="302" t="s">
        <v>114</v>
      </c>
      <c r="C672" s="52" t="s">
        <v>66</v>
      </c>
      <c r="D672" s="313">
        <v>4</v>
      </c>
      <c r="F672" s="55">
        <f>+D672*E672</f>
        <v>0</v>
      </c>
    </row>
    <row r="673" spans="1:6">
      <c r="B673" s="302"/>
      <c r="D673" s="313"/>
    </row>
    <row r="674" spans="1:6">
      <c r="A674" s="335" t="s">
        <v>56</v>
      </c>
      <c r="B674" s="302" t="s">
        <v>113</v>
      </c>
      <c r="E674" s="55"/>
    </row>
    <row r="675" spans="1:6">
      <c r="B675" s="302" t="s">
        <v>112</v>
      </c>
      <c r="C675" s="52" t="s">
        <v>66</v>
      </c>
      <c r="D675" s="303">
        <v>1</v>
      </c>
      <c r="E675" s="55"/>
      <c r="F675" s="55">
        <f>+D675*E675</f>
        <v>0</v>
      </c>
    </row>
    <row r="676" spans="1:6">
      <c r="B676" s="302"/>
      <c r="D676" s="313"/>
    </row>
    <row r="677" spans="1:6">
      <c r="A677" s="335" t="s">
        <v>56</v>
      </c>
      <c r="B677" s="302" t="s">
        <v>111</v>
      </c>
      <c r="E677" s="55"/>
    </row>
    <row r="678" spans="1:6">
      <c r="B678" s="302" t="s">
        <v>110</v>
      </c>
      <c r="C678" s="52" t="s">
        <v>66</v>
      </c>
      <c r="D678" s="303">
        <v>3</v>
      </c>
      <c r="E678" s="55"/>
      <c r="F678" s="55">
        <f>+D678*E678</f>
        <v>0</v>
      </c>
    </row>
    <row r="679" spans="1:6">
      <c r="B679" s="302"/>
      <c r="D679" s="313"/>
    </row>
    <row r="680" spans="1:6">
      <c r="A680" s="53" t="s">
        <v>56</v>
      </c>
      <c r="B680" s="302" t="s">
        <v>105</v>
      </c>
      <c r="D680" s="313"/>
    </row>
    <row r="681" spans="1:6">
      <c r="B681" s="302" t="s">
        <v>971</v>
      </c>
      <c r="C681" s="52" t="s">
        <v>66</v>
      </c>
      <c r="D681" s="313">
        <v>1</v>
      </c>
      <c r="F681" s="55">
        <f>+D681*E681</f>
        <v>0</v>
      </c>
    </row>
    <row r="682" spans="1:6">
      <c r="B682" s="302" t="s">
        <v>970</v>
      </c>
      <c r="C682" s="52" t="s">
        <v>66</v>
      </c>
      <c r="D682" s="313">
        <v>7</v>
      </c>
      <c r="F682" s="55">
        <f>+D682*E682</f>
        <v>0</v>
      </c>
    </row>
    <row r="683" spans="1:6">
      <c r="B683" s="302" t="s">
        <v>969</v>
      </c>
      <c r="C683" s="52" t="s">
        <v>66</v>
      </c>
      <c r="D683" s="313">
        <v>2</v>
      </c>
      <c r="F683" s="55">
        <f>+D683*E683</f>
        <v>0</v>
      </c>
    </row>
    <row r="684" spans="1:6">
      <c r="B684" s="302" t="s">
        <v>968</v>
      </c>
      <c r="C684" s="52" t="s">
        <v>66</v>
      </c>
      <c r="D684" s="313">
        <v>7</v>
      </c>
      <c r="F684" s="55">
        <f>+D684*E684</f>
        <v>0</v>
      </c>
    </row>
    <row r="685" spans="1:6">
      <c r="B685" s="302" t="s">
        <v>995</v>
      </c>
      <c r="C685" s="52" t="s">
        <v>66</v>
      </c>
      <c r="D685" s="313">
        <v>1</v>
      </c>
      <c r="F685" s="55">
        <f>+D685*E685</f>
        <v>0</v>
      </c>
    </row>
    <row r="686" spans="1:6">
      <c r="B686" s="302"/>
      <c r="D686" s="313"/>
    </row>
    <row r="687" spans="1:6">
      <c r="A687" s="53" t="s">
        <v>56</v>
      </c>
      <c r="B687" s="302" t="s">
        <v>103</v>
      </c>
      <c r="D687" s="313"/>
    </row>
    <row r="688" spans="1:6">
      <c r="B688" s="342" t="s">
        <v>100</v>
      </c>
      <c r="C688" s="52" t="s">
        <v>66</v>
      </c>
      <c r="D688" s="313">
        <v>9</v>
      </c>
      <c r="F688" s="55">
        <f>+D688*E688</f>
        <v>0</v>
      </c>
    </row>
    <row r="689" spans="1:6">
      <c r="B689" s="302"/>
    </row>
    <row r="690" spans="1:6">
      <c r="A690" s="335" t="s">
        <v>56</v>
      </c>
      <c r="B690" s="302" t="s">
        <v>166</v>
      </c>
      <c r="E690" s="55"/>
    </row>
    <row r="691" spans="1:6">
      <c r="B691" s="302" t="s">
        <v>967</v>
      </c>
      <c r="C691" s="52" t="s">
        <v>66</v>
      </c>
      <c r="D691" s="303">
        <v>1</v>
      </c>
      <c r="E691" s="55"/>
      <c r="F691" s="55">
        <f>+D691*E691</f>
        <v>0</v>
      </c>
    </row>
    <row r="692" spans="1:6">
      <c r="B692" s="302"/>
      <c r="E692" s="55"/>
    </row>
    <row r="693" spans="1:6">
      <c r="A693" s="335" t="s">
        <v>56</v>
      </c>
      <c r="B693" s="302" t="s">
        <v>98</v>
      </c>
      <c r="E693" s="55"/>
    </row>
    <row r="694" spans="1:6">
      <c r="B694" s="302" t="s">
        <v>1002</v>
      </c>
      <c r="C694" s="52" t="s">
        <v>66</v>
      </c>
      <c r="D694" s="303">
        <v>2</v>
      </c>
      <c r="E694" s="55"/>
      <c r="F694" s="55">
        <f>+D694*E694</f>
        <v>0</v>
      </c>
    </row>
    <row r="695" spans="1:6">
      <c r="B695" s="302"/>
      <c r="E695" s="55"/>
    </row>
    <row r="696" spans="1:6">
      <c r="A696" s="53" t="s">
        <v>56</v>
      </c>
      <c r="B696" s="302" t="s">
        <v>107</v>
      </c>
      <c r="C696" s="52" t="s">
        <v>66</v>
      </c>
      <c r="D696" s="303">
        <v>1</v>
      </c>
      <c r="E696" s="55"/>
      <c r="F696" s="55">
        <f>+D696*E696</f>
        <v>0</v>
      </c>
    </row>
    <row r="697" spans="1:6">
      <c r="B697" s="302" t="s">
        <v>106</v>
      </c>
      <c r="E697" s="55"/>
    </row>
    <row r="698" spans="1:6" ht="15" customHeight="1">
      <c r="B698" s="302"/>
    </row>
    <row r="699" spans="1:6">
      <c r="A699" s="331" t="s">
        <v>56</v>
      </c>
      <c r="B699" s="302" t="s">
        <v>1011</v>
      </c>
      <c r="E699" s="55"/>
    </row>
    <row r="700" spans="1:6">
      <c r="B700" s="302" t="s">
        <v>1010</v>
      </c>
      <c r="C700" s="52" t="s">
        <v>66</v>
      </c>
      <c r="D700" s="303">
        <v>1</v>
      </c>
      <c r="E700" s="55"/>
      <c r="F700" s="55">
        <f>+D700*E700</f>
        <v>0</v>
      </c>
    </row>
    <row r="701" spans="1:6" ht="14.25" customHeight="1">
      <c r="B701" s="302"/>
      <c r="E701" s="55"/>
    </row>
    <row r="702" spans="1:6" ht="14.25" customHeight="1">
      <c r="A702" s="335" t="s">
        <v>56</v>
      </c>
      <c r="B702" s="302" t="s">
        <v>94</v>
      </c>
      <c r="E702" s="55"/>
    </row>
    <row r="703" spans="1:6">
      <c r="B703" s="302" t="s">
        <v>958</v>
      </c>
      <c r="C703" s="52" t="s">
        <v>66</v>
      </c>
      <c r="D703" s="303">
        <v>1</v>
      </c>
      <c r="E703" s="55"/>
      <c r="F703" s="55">
        <f>+D703*E703</f>
        <v>0</v>
      </c>
    </row>
    <row r="704" spans="1:6">
      <c r="B704" s="302" t="s">
        <v>93</v>
      </c>
      <c r="C704" s="52" t="s">
        <v>66</v>
      </c>
      <c r="D704" s="303">
        <v>7</v>
      </c>
      <c r="E704" s="55"/>
      <c r="F704" s="55">
        <f>+D704*E704</f>
        <v>0</v>
      </c>
    </row>
    <row r="705" spans="1:6" ht="14.25" customHeight="1">
      <c r="A705" s="335"/>
      <c r="B705" s="302"/>
    </row>
    <row r="706" spans="1:6">
      <c r="A706" s="335" t="s">
        <v>56</v>
      </c>
      <c r="B706" s="302" t="s">
        <v>74</v>
      </c>
      <c r="C706" s="52" t="s">
        <v>66</v>
      </c>
      <c r="D706" s="303">
        <v>1</v>
      </c>
      <c r="E706" s="55"/>
      <c r="F706" s="55">
        <f>+D706*E706</f>
        <v>0</v>
      </c>
    </row>
    <row r="707" spans="1:6">
      <c r="A707" s="335"/>
      <c r="B707" s="302"/>
      <c r="E707" s="55"/>
    </row>
    <row r="708" spans="1:6">
      <c r="A708" s="53" t="s">
        <v>56</v>
      </c>
      <c r="B708" s="302" t="s">
        <v>69</v>
      </c>
      <c r="C708" s="52" t="s">
        <v>66</v>
      </c>
      <c r="D708" s="303">
        <v>5</v>
      </c>
      <c r="E708" s="55"/>
      <c r="F708" s="55">
        <f>+D708*E708</f>
        <v>0</v>
      </c>
    </row>
    <row r="709" spans="1:6">
      <c r="B709" s="302"/>
      <c r="E709" s="55"/>
    </row>
    <row r="710" spans="1:6">
      <c r="A710" s="53" t="s">
        <v>56</v>
      </c>
      <c r="B710" s="302" t="s">
        <v>73</v>
      </c>
      <c r="C710" s="52" t="s">
        <v>66</v>
      </c>
      <c r="D710" s="313">
        <v>1</v>
      </c>
      <c r="F710" s="55">
        <f>+D710*E710</f>
        <v>0</v>
      </c>
    </row>
    <row r="711" spans="1:6">
      <c r="A711" s="335"/>
      <c r="B711" s="302"/>
      <c r="D711" s="313"/>
    </row>
    <row r="712" spans="1:6">
      <c r="A712" s="335" t="s">
        <v>56</v>
      </c>
      <c r="B712" s="302" t="s">
        <v>72</v>
      </c>
      <c r="C712" s="52" t="s">
        <v>62</v>
      </c>
      <c r="D712" s="303">
        <v>1</v>
      </c>
      <c r="F712" s="55">
        <f>+D712*E712</f>
        <v>0</v>
      </c>
    </row>
    <row r="713" spans="1:6">
      <c r="A713" s="335"/>
      <c r="B713" s="302"/>
    </row>
    <row r="714" spans="1:6">
      <c r="A714" s="53" t="s">
        <v>56</v>
      </c>
      <c r="B714" s="302" t="s">
        <v>71</v>
      </c>
      <c r="C714" s="52" t="s">
        <v>51</v>
      </c>
      <c r="D714" s="313">
        <v>14</v>
      </c>
      <c r="F714" s="55">
        <f>+D714*E714</f>
        <v>0</v>
      </c>
    </row>
    <row r="715" spans="1:6">
      <c r="B715" s="302"/>
      <c r="D715" s="313"/>
    </row>
    <row r="716" spans="1:6">
      <c r="A716" s="53" t="s">
        <v>56</v>
      </c>
      <c r="B716" s="302" t="s">
        <v>70</v>
      </c>
      <c r="C716" s="52" t="s">
        <v>66</v>
      </c>
      <c r="D716" s="313">
        <v>16</v>
      </c>
      <c r="F716" s="55">
        <f>+D716*E716</f>
        <v>0</v>
      </c>
    </row>
    <row r="717" spans="1:6">
      <c r="B717" s="302"/>
      <c r="D717" s="313"/>
    </row>
    <row r="718" spans="1:6">
      <c r="A718" s="53" t="s">
        <v>56</v>
      </c>
      <c r="B718" s="302" t="s">
        <v>68</v>
      </c>
      <c r="C718" s="52" t="s">
        <v>62</v>
      </c>
      <c r="D718" s="313">
        <v>1</v>
      </c>
      <c r="F718" s="55">
        <f>+D718*E718</f>
        <v>0</v>
      </c>
    </row>
    <row r="719" spans="1:6">
      <c r="B719" s="302"/>
      <c r="D719" s="313"/>
    </row>
    <row r="720" spans="1:6" ht="14.25" customHeight="1">
      <c r="A720" s="53" t="s">
        <v>56</v>
      </c>
      <c r="B720" s="302" t="s">
        <v>67</v>
      </c>
      <c r="C720" s="52" t="s">
        <v>66</v>
      </c>
      <c r="D720" s="303">
        <v>1</v>
      </c>
      <c r="F720" s="55">
        <f>+D720*E720</f>
        <v>0</v>
      </c>
    </row>
    <row r="721" spans="1:6">
      <c r="B721" s="302"/>
    </row>
    <row r="722" spans="1:6" ht="13.5" customHeight="1">
      <c r="A722" s="335" t="s">
        <v>56</v>
      </c>
      <c r="B722" s="302" t="s">
        <v>65</v>
      </c>
      <c r="E722" s="55"/>
    </row>
    <row r="723" spans="1:6" ht="14.25" customHeight="1">
      <c r="B723" s="302" t="s">
        <v>64</v>
      </c>
      <c r="E723" s="55"/>
    </row>
    <row r="724" spans="1:6" ht="15.75" customHeight="1">
      <c r="B724" s="302" t="s">
        <v>63</v>
      </c>
      <c r="C724" s="52" t="s">
        <v>62</v>
      </c>
      <c r="D724" s="303">
        <v>1</v>
      </c>
      <c r="E724" s="55"/>
      <c r="F724" s="55">
        <f>+D724*E724</f>
        <v>0</v>
      </c>
    </row>
    <row r="725" spans="1:6" ht="15.75" customHeight="1">
      <c r="B725" s="302"/>
      <c r="E725" s="55"/>
    </row>
    <row r="726" spans="1:6">
      <c r="B726" s="66" t="s">
        <v>1009</v>
      </c>
      <c r="D726" s="313"/>
    </row>
    <row r="727" spans="1:6">
      <c r="B727" s="302"/>
      <c r="D727" s="313"/>
    </row>
    <row r="728" spans="1:6" ht="15" customHeight="1">
      <c r="A728" s="315" t="s">
        <v>56</v>
      </c>
      <c r="B728" s="302" t="s">
        <v>121</v>
      </c>
      <c r="D728" s="313"/>
    </row>
    <row r="729" spans="1:6" ht="15" customHeight="1">
      <c r="A729" s="315"/>
      <c r="B729" s="302" t="s">
        <v>120</v>
      </c>
      <c r="D729" s="313"/>
    </row>
    <row r="730" spans="1:6" ht="12.75" customHeight="1">
      <c r="A730" s="335"/>
      <c r="B730" s="302" t="s">
        <v>1008</v>
      </c>
      <c r="C730" s="52" t="s">
        <v>66</v>
      </c>
      <c r="D730" s="313">
        <v>1</v>
      </c>
      <c r="F730" s="55">
        <f>+D730*E730</f>
        <v>0</v>
      </c>
    </row>
    <row r="731" spans="1:6">
      <c r="B731" s="302" t="s">
        <v>118</v>
      </c>
      <c r="E731" s="55"/>
    </row>
    <row r="732" spans="1:6">
      <c r="B732" s="302" t="s">
        <v>1007</v>
      </c>
      <c r="E732" s="55"/>
    </row>
    <row r="733" spans="1:6" ht="12.75" customHeight="1">
      <c r="A733" s="335"/>
      <c r="B733" s="302"/>
      <c r="D733" s="313"/>
    </row>
    <row r="734" spans="1:6">
      <c r="A734" s="335" t="s">
        <v>56</v>
      </c>
      <c r="B734" s="302" t="s">
        <v>999</v>
      </c>
      <c r="D734" s="313"/>
    </row>
    <row r="735" spans="1:6">
      <c r="B735" s="302" t="s">
        <v>998</v>
      </c>
      <c r="C735" s="52" t="s">
        <v>66</v>
      </c>
      <c r="D735" s="303">
        <v>1</v>
      </c>
      <c r="E735" s="55"/>
      <c r="F735" s="55">
        <f>+D735*E735</f>
        <v>0</v>
      </c>
    </row>
    <row r="736" spans="1:6">
      <c r="B736" s="302"/>
      <c r="D736" s="313"/>
    </row>
    <row r="737" spans="1:6">
      <c r="A737" s="335" t="s">
        <v>56</v>
      </c>
      <c r="B737" s="302" t="s">
        <v>997</v>
      </c>
      <c r="E737" s="55"/>
    </row>
    <row r="738" spans="1:6">
      <c r="B738" s="302" t="s">
        <v>984</v>
      </c>
      <c r="C738" s="52" t="s">
        <v>62</v>
      </c>
      <c r="D738" s="303">
        <v>1</v>
      </c>
      <c r="E738" s="55"/>
      <c r="F738" s="55">
        <f>+D738*E738</f>
        <v>0</v>
      </c>
    </row>
    <row r="739" spans="1:6">
      <c r="B739" s="302"/>
      <c r="D739" s="313"/>
    </row>
    <row r="740" spans="1:6">
      <c r="A740" s="335" t="s">
        <v>56</v>
      </c>
      <c r="B740" s="302" t="s">
        <v>979</v>
      </c>
      <c r="E740" s="55"/>
    </row>
    <row r="741" spans="1:6">
      <c r="B741" s="302" t="s">
        <v>996</v>
      </c>
      <c r="C741" s="52" t="s">
        <v>66</v>
      </c>
      <c r="D741" s="303">
        <v>3</v>
      </c>
      <c r="E741" s="55"/>
      <c r="F741" s="55">
        <f>+D741*E741</f>
        <v>0</v>
      </c>
    </row>
    <row r="742" spans="1:6">
      <c r="B742" s="302"/>
      <c r="E742" s="55"/>
    </row>
    <row r="743" spans="1:6" ht="14.25" customHeight="1">
      <c r="A743" s="335" t="s">
        <v>56</v>
      </c>
      <c r="B743" s="302" t="s">
        <v>977</v>
      </c>
      <c r="D743" s="313"/>
      <c r="E743" s="55"/>
    </row>
    <row r="744" spans="1:6">
      <c r="B744" s="302" t="s">
        <v>976</v>
      </c>
      <c r="C744" s="52" t="s">
        <v>62</v>
      </c>
      <c r="D744" s="313">
        <v>1</v>
      </c>
      <c r="E744" s="55"/>
      <c r="F744" s="55">
        <f>+D744*E744</f>
        <v>0</v>
      </c>
    </row>
    <row r="745" spans="1:6">
      <c r="B745" s="302"/>
      <c r="D745" s="313"/>
      <c r="E745" s="55"/>
    </row>
    <row r="746" spans="1:6">
      <c r="A746" s="53" t="s">
        <v>56</v>
      </c>
      <c r="B746" s="302" t="s">
        <v>115</v>
      </c>
      <c r="D746" s="313"/>
    </row>
    <row r="747" spans="1:6">
      <c r="B747" s="302" t="s">
        <v>114</v>
      </c>
      <c r="C747" s="52" t="s">
        <v>66</v>
      </c>
      <c r="D747" s="313">
        <v>4</v>
      </c>
      <c r="F747" s="55">
        <f>+D747*E747</f>
        <v>0</v>
      </c>
    </row>
    <row r="748" spans="1:6">
      <c r="B748" s="302"/>
      <c r="D748" s="313"/>
    </row>
    <row r="749" spans="1:6">
      <c r="A749" s="335" t="s">
        <v>56</v>
      </c>
      <c r="B749" s="302" t="s">
        <v>113</v>
      </c>
      <c r="E749" s="55"/>
    </row>
    <row r="750" spans="1:6">
      <c r="B750" s="302" t="s">
        <v>112</v>
      </c>
      <c r="C750" s="52" t="s">
        <v>66</v>
      </c>
      <c r="D750" s="303">
        <v>1</v>
      </c>
      <c r="E750" s="55"/>
      <c r="F750" s="55">
        <f>+D750*E750</f>
        <v>0</v>
      </c>
    </row>
    <row r="751" spans="1:6">
      <c r="B751" s="302"/>
      <c r="D751" s="313"/>
    </row>
    <row r="752" spans="1:6">
      <c r="A752" s="335" t="s">
        <v>56</v>
      </c>
      <c r="B752" s="302" t="s">
        <v>111</v>
      </c>
      <c r="E752" s="55"/>
    </row>
    <row r="753" spans="1:6">
      <c r="B753" s="302" t="s">
        <v>110</v>
      </c>
      <c r="C753" s="52" t="s">
        <v>66</v>
      </c>
      <c r="D753" s="303">
        <v>3</v>
      </c>
      <c r="E753" s="55"/>
      <c r="F753" s="55">
        <f>+D753*E753</f>
        <v>0</v>
      </c>
    </row>
    <row r="754" spans="1:6">
      <c r="B754" s="302"/>
      <c r="D754" s="313"/>
    </row>
    <row r="755" spans="1:6">
      <c r="A755" s="53" t="s">
        <v>56</v>
      </c>
      <c r="B755" s="302" t="s">
        <v>105</v>
      </c>
      <c r="D755" s="313"/>
    </row>
    <row r="756" spans="1:6">
      <c r="B756" s="302" t="s">
        <v>971</v>
      </c>
      <c r="C756" s="52" t="s">
        <v>66</v>
      </c>
      <c r="D756" s="313">
        <v>1</v>
      </c>
      <c r="F756" s="55">
        <f t="shared" ref="F756:F761" si="5">+D756*E756</f>
        <v>0</v>
      </c>
    </row>
    <row r="757" spans="1:6">
      <c r="B757" s="302" t="s">
        <v>970</v>
      </c>
      <c r="C757" s="52" t="s">
        <v>66</v>
      </c>
      <c r="D757" s="313">
        <v>6</v>
      </c>
      <c r="F757" s="55">
        <f t="shared" si="5"/>
        <v>0</v>
      </c>
    </row>
    <row r="758" spans="1:6">
      <c r="B758" s="302" t="s">
        <v>969</v>
      </c>
      <c r="C758" s="52" t="s">
        <v>66</v>
      </c>
      <c r="D758" s="313">
        <v>3</v>
      </c>
      <c r="F758" s="55">
        <f t="shared" si="5"/>
        <v>0</v>
      </c>
    </row>
    <row r="759" spans="1:6">
      <c r="B759" s="302" t="s">
        <v>968</v>
      </c>
      <c r="C759" s="52" t="s">
        <v>66</v>
      </c>
      <c r="D759" s="313">
        <v>7</v>
      </c>
      <c r="F759" s="55">
        <f t="shared" si="5"/>
        <v>0</v>
      </c>
    </row>
    <row r="760" spans="1:6">
      <c r="B760" s="302" t="s">
        <v>879</v>
      </c>
      <c r="C760" s="52" t="s">
        <v>66</v>
      </c>
      <c r="D760" s="313">
        <v>2</v>
      </c>
      <c r="F760" s="55">
        <f t="shared" si="5"/>
        <v>0</v>
      </c>
    </row>
    <row r="761" spans="1:6">
      <c r="B761" s="302" t="s">
        <v>995</v>
      </c>
      <c r="C761" s="52" t="s">
        <v>66</v>
      </c>
      <c r="D761" s="313">
        <v>1</v>
      </c>
      <c r="F761" s="55">
        <f t="shared" si="5"/>
        <v>0</v>
      </c>
    </row>
    <row r="762" spans="1:6">
      <c r="B762" s="302"/>
      <c r="D762" s="313"/>
    </row>
    <row r="763" spans="1:6">
      <c r="A763" s="53" t="s">
        <v>56</v>
      </c>
      <c r="B763" s="302" t="s">
        <v>103</v>
      </c>
      <c r="D763" s="313"/>
    </row>
    <row r="764" spans="1:6">
      <c r="B764" s="342" t="s">
        <v>100</v>
      </c>
      <c r="C764" s="52" t="s">
        <v>66</v>
      </c>
      <c r="D764" s="313">
        <v>9</v>
      </c>
      <c r="F764" s="55">
        <f>+D764*E764</f>
        <v>0</v>
      </c>
    </row>
    <row r="765" spans="1:6">
      <c r="B765" s="302"/>
    </row>
    <row r="766" spans="1:6">
      <c r="A766" s="335" t="s">
        <v>56</v>
      </c>
      <c r="B766" s="302" t="s">
        <v>166</v>
      </c>
      <c r="E766" s="55"/>
    </row>
    <row r="767" spans="1:6">
      <c r="B767" s="302" t="s">
        <v>967</v>
      </c>
      <c r="C767" s="52" t="s">
        <v>66</v>
      </c>
      <c r="D767" s="303">
        <v>1</v>
      </c>
      <c r="E767" s="55"/>
      <c r="F767" s="55">
        <f>+D767*E767</f>
        <v>0</v>
      </c>
    </row>
    <row r="768" spans="1:6">
      <c r="B768" s="302"/>
      <c r="E768" s="55"/>
    </row>
    <row r="769" spans="1:6">
      <c r="A769" s="335" t="s">
        <v>56</v>
      </c>
      <c r="B769" s="302" t="s">
        <v>98</v>
      </c>
      <c r="E769" s="55"/>
    </row>
    <row r="770" spans="1:6">
      <c r="B770" s="302" t="s">
        <v>1002</v>
      </c>
      <c r="C770" s="52" t="s">
        <v>66</v>
      </c>
      <c r="D770" s="303">
        <v>2</v>
      </c>
      <c r="E770" s="55"/>
      <c r="F770" s="55">
        <f>+D770*E770</f>
        <v>0</v>
      </c>
    </row>
    <row r="771" spans="1:6">
      <c r="B771" s="302"/>
      <c r="E771" s="55"/>
    </row>
    <row r="772" spans="1:6">
      <c r="A772" s="53" t="s">
        <v>56</v>
      </c>
      <c r="B772" s="302" t="s">
        <v>107</v>
      </c>
      <c r="C772" s="52" t="s">
        <v>66</v>
      </c>
      <c r="D772" s="303">
        <v>1</v>
      </c>
      <c r="E772" s="55"/>
      <c r="F772" s="55">
        <f>+D772*E772</f>
        <v>0</v>
      </c>
    </row>
    <row r="773" spans="1:6">
      <c r="B773" s="302" t="s">
        <v>106</v>
      </c>
      <c r="E773" s="55"/>
    </row>
    <row r="774" spans="1:6">
      <c r="B774" s="302"/>
      <c r="E774" s="55"/>
    </row>
    <row r="775" spans="1:6">
      <c r="A775" s="335" t="s">
        <v>56</v>
      </c>
      <c r="B775" s="302" t="s">
        <v>109</v>
      </c>
      <c r="E775" s="55"/>
    </row>
    <row r="776" spans="1:6">
      <c r="B776" s="302" t="s">
        <v>300</v>
      </c>
      <c r="C776" s="52" t="s">
        <v>66</v>
      </c>
      <c r="D776" s="303">
        <v>1</v>
      </c>
      <c r="E776" s="55"/>
      <c r="F776" s="55">
        <f>+D776*E776</f>
        <v>0</v>
      </c>
    </row>
    <row r="777" spans="1:6" ht="14.25" customHeight="1">
      <c r="B777" s="302"/>
      <c r="E777" s="55"/>
    </row>
    <row r="778" spans="1:6" ht="14.25" customHeight="1">
      <c r="A778" s="335" t="s">
        <v>56</v>
      </c>
      <c r="B778" s="302" t="s">
        <v>94</v>
      </c>
      <c r="E778" s="55"/>
    </row>
    <row r="779" spans="1:6">
      <c r="B779" s="302" t="s">
        <v>958</v>
      </c>
      <c r="C779" s="52" t="s">
        <v>66</v>
      </c>
      <c r="D779" s="303">
        <v>1</v>
      </c>
      <c r="E779" s="55"/>
      <c r="F779" s="55">
        <f>+D779*E779</f>
        <v>0</v>
      </c>
    </row>
    <row r="780" spans="1:6">
      <c r="B780" s="302" t="s">
        <v>93</v>
      </c>
      <c r="C780" s="52" t="s">
        <v>66</v>
      </c>
      <c r="D780" s="303">
        <v>5</v>
      </c>
      <c r="E780" s="55"/>
      <c r="F780" s="55">
        <f>+D780*E780</f>
        <v>0</v>
      </c>
    </row>
    <row r="781" spans="1:6" ht="14.25" customHeight="1">
      <c r="A781" s="335"/>
      <c r="B781" s="302"/>
    </row>
    <row r="782" spans="1:6">
      <c r="A782" s="335" t="s">
        <v>56</v>
      </c>
      <c r="B782" s="302" t="s">
        <v>74</v>
      </c>
      <c r="C782" s="52" t="s">
        <v>66</v>
      </c>
      <c r="D782" s="303">
        <v>1</v>
      </c>
      <c r="E782" s="55"/>
      <c r="F782" s="55">
        <f>+D782*E782</f>
        <v>0</v>
      </c>
    </row>
    <row r="783" spans="1:6">
      <c r="A783" s="335"/>
      <c r="B783" s="302"/>
      <c r="E783" s="55"/>
    </row>
    <row r="784" spans="1:6">
      <c r="A784" s="53" t="s">
        <v>56</v>
      </c>
      <c r="B784" s="302" t="s">
        <v>69</v>
      </c>
      <c r="C784" s="52" t="s">
        <v>66</v>
      </c>
      <c r="D784" s="303">
        <v>5</v>
      </c>
      <c r="E784" s="55"/>
      <c r="F784" s="55">
        <f>+D784*E784</f>
        <v>0</v>
      </c>
    </row>
    <row r="785" spans="1:6">
      <c r="B785" s="302"/>
      <c r="E785" s="55"/>
    </row>
    <row r="786" spans="1:6">
      <c r="A786" s="53" t="s">
        <v>56</v>
      </c>
      <c r="B786" s="302" t="s">
        <v>73</v>
      </c>
      <c r="C786" s="52" t="s">
        <v>66</v>
      </c>
      <c r="D786" s="313">
        <v>1</v>
      </c>
      <c r="F786" s="55">
        <f>+D786*E786</f>
        <v>0</v>
      </c>
    </row>
    <row r="787" spans="1:6">
      <c r="A787" s="335"/>
      <c r="B787" s="302"/>
      <c r="D787" s="313"/>
    </row>
    <row r="788" spans="1:6">
      <c r="A788" s="335" t="s">
        <v>56</v>
      </c>
      <c r="B788" s="302" t="s">
        <v>72</v>
      </c>
      <c r="C788" s="52" t="s">
        <v>62</v>
      </c>
      <c r="D788" s="303">
        <v>1</v>
      </c>
      <c r="F788" s="55">
        <f>+D788*E788</f>
        <v>0</v>
      </c>
    </row>
    <row r="789" spans="1:6">
      <c r="A789" s="335"/>
      <c r="B789" s="302"/>
    </row>
    <row r="790" spans="1:6">
      <c r="A790" s="53" t="s">
        <v>56</v>
      </c>
      <c r="B790" s="302" t="s">
        <v>71</v>
      </c>
      <c r="C790" s="52" t="s">
        <v>51</v>
      </c>
      <c r="D790" s="313">
        <v>14</v>
      </c>
      <c r="F790" s="55">
        <f>+D790*E790</f>
        <v>0</v>
      </c>
    </row>
    <row r="791" spans="1:6">
      <c r="B791" s="302"/>
      <c r="D791" s="313"/>
    </row>
    <row r="792" spans="1:6">
      <c r="A792" s="53" t="s">
        <v>56</v>
      </c>
      <c r="B792" s="302" t="s">
        <v>70</v>
      </c>
      <c r="C792" s="52" t="s">
        <v>66</v>
      </c>
      <c r="D792" s="313">
        <v>16</v>
      </c>
      <c r="F792" s="55">
        <f>+D792*E792</f>
        <v>0</v>
      </c>
    </row>
    <row r="793" spans="1:6">
      <c r="B793" s="302"/>
      <c r="D793" s="313"/>
    </row>
    <row r="794" spans="1:6">
      <c r="A794" s="53" t="s">
        <v>56</v>
      </c>
      <c r="B794" s="302" t="s">
        <v>68</v>
      </c>
      <c r="C794" s="52" t="s">
        <v>62</v>
      </c>
      <c r="D794" s="313">
        <v>1</v>
      </c>
      <c r="F794" s="55">
        <f>+D794*E794</f>
        <v>0</v>
      </c>
    </row>
    <row r="795" spans="1:6">
      <c r="B795" s="302"/>
      <c r="D795" s="313"/>
    </row>
    <row r="796" spans="1:6" ht="14.25" customHeight="1">
      <c r="A796" s="53" t="s">
        <v>56</v>
      </c>
      <c r="B796" s="302" t="s">
        <v>67</v>
      </c>
      <c r="C796" s="52" t="s">
        <v>66</v>
      </c>
      <c r="D796" s="303">
        <v>1</v>
      </c>
      <c r="F796" s="55">
        <f>+D796*E796</f>
        <v>0</v>
      </c>
    </row>
    <row r="797" spans="1:6">
      <c r="B797" s="302"/>
    </row>
    <row r="798" spans="1:6" ht="13.5" customHeight="1">
      <c r="A798" s="335" t="s">
        <v>56</v>
      </c>
      <c r="B798" s="302" t="s">
        <v>65</v>
      </c>
      <c r="E798" s="55"/>
    </row>
    <row r="799" spans="1:6" ht="14.25" customHeight="1">
      <c r="B799" s="302" t="s">
        <v>64</v>
      </c>
      <c r="E799" s="55"/>
    </row>
    <row r="800" spans="1:6" ht="15.75" customHeight="1">
      <c r="B800" s="302" t="s">
        <v>63</v>
      </c>
      <c r="C800" s="52" t="s">
        <v>62</v>
      </c>
      <c r="D800" s="303">
        <v>1</v>
      </c>
      <c r="E800" s="55"/>
      <c r="F800" s="55">
        <f>+D800*E800</f>
        <v>0</v>
      </c>
    </row>
    <row r="801" spans="1:6" ht="15.75" customHeight="1">
      <c r="B801" s="302"/>
      <c r="E801" s="55"/>
    </row>
    <row r="802" spans="1:6">
      <c r="B802" s="66" t="s">
        <v>1006</v>
      </c>
      <c r="D802" s="313"/>
    </row>
    <row r="803" spans="1:6">
      <c r="B803" s="302"/>
      <c r="D803" s="313"/>
    </row>
    <row r="804" spans="1:6" ht="15" customHeight="1">
      <c r="A804" s="315" t="s">
        <v>56</v>
      </c>
      <c r="B804" s="302" t="s">
        <v>121</v>
      </c>
      <c r="D804" s="313"/>
    </row>
    <row r="805" spans="1:6" ht="15" customHeight="1">
      <c r="A805" s="315"/>
      <c r="B805" s="302" t="s">
        <v>120</v>
      </c>
      <c r="D805" s="313"/>
    </row>
    <row r="806" spans="1:6" ht="12.75" customHeight="1">
      <c r="A806" s="335"/>
      <c r="B806" s="302" t="s">
        <v>1005</v>
      </c>
      <c r="C806" s="52" t="s">
        <v>66</v>
      </c>
      <c r="D806" s="313">
        <v>1</v>
      </c>
      <c r="F806" s="55">
        <f>+D806*E806</f>
        <v>0</v>
      </c>
    </row>
    <row r="807" spans="1:6">
      <c r="B807" s="302" t="s">
        <v>118</v>
      </c>
      <c r="E807" s="55"/>
    </row>
    <row r="808" spans="1:6" ht="12.75" customHeight="1">
      <c r="A808" s="335"/>
      <c r="B808" s="302"/>
      <c r="D808" s="313"/>
    </row>
    <row r="809" spans="1:6">
      <c r="A809" s="335" t="s">
        <v>56</v>
      </c>
      <c r="B809" s="302" t="s">
        <v>989</v>
      </c>
      <c r="D809" s="313"/>
    </row>
    <row r="810" spans="1:6">
      <c r="B810" s="302" t="s">
        <v>988</v>
      </c>
      <c r="C810" s="52" t="s">
        <v>66</v>
      </c>
      <c r="D810" s="313">
        <v>1</v>
      </c>
      <c r="F810" s="55">
        <f>+D810*E810</f>
        <v>0</v>
      </c>
    </row>
    <row r="811" spans="1:6">
      <c r="B811" s="302"/>
      <c r="D811" s="313"/>
    </row>
    <row r="812" spans="1:6" ht="15" customHeight="1">
      <c r="A812" s="335" t="s">
        <v>56</v>
      </c>
      <c r="B812" s="302" t="s">
        <v>987</v>
      </c>
      <c r="D812" s="313"/>
    </row>
    <row r="813" spans="1:6">
      <c r="B813" s="302" t="s">
        <v>986</v>
      </c>
      <c r="C813" s="52" t="s">
        <v>66</v>
      </c>
      <c r="D813" s="303">
        <v>1</v>
      </c>
      <c r="F813" s="55">
        <f>+D813*E813</f>
        <v>0</v>
      </c>
    </row>
    <row r="814" spans="1:6" ht="15" customHeight="1">
      <c r="B814" s="302" t="s">
        <v>1004</v>
      </c>
      <c r="C814" s="52" t="s">
        <v>66</v>
      </c>
      <c r="D814" s="303">
        <v>1</v>
      </c>
      <c r="F814" s="55">
        <f>+D814*E814</f>
        <v>0</v>
      </c>
    </row>
    <row r="815" spans="1:6" ht="15" customHeight="1">
      <c r="B815" s="302"/>
    </row>
    <row r="816" spans="1:6">
      <c r="A816" s="335" t="s">
        <v>56</v>
      </c>
      <c r="B816" s="302" t="s">
        <v>997</v>
      </c>
      <c r="E816" s="55"/>
    </row>
    <row r="817" spans="1:6">
      <c r="B817" s="302" t="s">
        <v>984</v>
      </c>
      <c r="C817" s="52" t="s">
        <v>62</v>
      </c>
      <c r="D817" s="303">
        <v>1</v>
      </c>
      <c r="E817" s="55"/>
      <c r="F817" s="55">
        <f>+D817*E817</f>
        <v>0</v>
      </c>
    </row>
    <row r="818" spans="1:6">
      <c r="B818" s="302"/>
      <c r="D818" s="313"/>
    </row>
    <row r="819" spans="1:6">
      <c r="A819" s="335" t="s">
        <v>56</v>
      </c>
      <c r="B819" s="302" t="s">
        <v>979</v>
      </c>
      <c r="E819" s="55"/>
    </row>
    <row r="820" spans="1:6">
      <c r="B820" s="302" t="s">
        <v>978</v>
      </c>
      <c r="C820" s="52" t="s">
        <v>66</v>
      </c>
      <c r="D820" s="303">
        <v>3</v>
      </c>
      <c r="E820" s="55"/>
      <c r="F820" s="55">
        <f>+D820*E820</f>
        <v>0</v>
      </c>
    </row>
    <row r="821" spans="1:6">
      <c r="B821" s="302"/>
      <c r="E821" s="55"/>
    </row>
    <row r="822" spans="1:6" ht="14.25" customHeight="1">
      <c r="A822" s="335" t="s">
        <v>56</v>
      </c>
      <c r="B822" s="302" t="s">
        <v>977</v>
      </c>
      <c r="D822" s="313"/>
      <c r="E822" s="55"/>
    </row>
    <row r="823" spans="1:6">
      <c r="B823" s="302" t="s">
        <v>976</v>
      </c>
      <c r="C823" s="52" t="s">
        <v>62</v>
      </c>
      <c r="D823" s="313">
        <v>1</v>
      </c>
      <c r="E823" s="55"/>
      <c r="F823" s="55">
        <f>+D823*E823</f>
        <v>0</v>
      </c>
    </row>
    <row r="824" spans="1:6">
      <c r="B824" s="302"/>
      <c r="D824" s="313"/>
      <c r="E824" s="55"/>
    </row>
    <row r="825" spans="1:6">
      <c r="A825" s="53" t="s">
        <v>56</v>
      </c>
      <c r="B825" s="302" t="s">
        <v>115</v>
      </c>
      <c r="D825" s="313"/>
    </row>
    <row r="826" spans="1:6">
      <c r="B826" s="302" t="s">
        <v>114</v>
      </c>
      <c r="C826" s="52" t="s">
        <v>66</v>
      </c>
      <c r="D826" s="313">
        <v>4</v>
      </c>
      <c r="F826" s="55">
        <f>+D826*E826</f>
        <v>0</v>
      </c>
    </row>
    <row r="827" spans="1:6">
      <c r="B827" s="302"/>
      <c r="D827" s="313"/>
    </row>
    <row r="828" spans="1:6">
      <c r="A828" s="335" t="s">
        <v>56</v>
      </c>
      <c r="B828" s="302" t="s">
        <v>113</v>
      </c>
      <c r="E828" s="55"/>
    </row>
    <row r="829" spans="1:6">
      <c r="B829" s="302" t="s">
        <v>112</v>
      </c>
      <c r="C829" s="52" t="s">
        <v>66</v>
      </c>
      <c r="D829" s="303">
        <v>1</v>
      </c>
      <c r="E829" s="55"/>
      <c r="F829" s="55">
        <f>+D829*E829</f>
        <v>0</v>
      </c>
    </row>
    <row r="830" spans="1:6">
      <c r="B830" s="302"/>
      <c r="D830" s="313"/>
    </row>
    <row r="831" spans="1:6">
      <c r="A831" s="335" t="s">
        <v>56</v>
      </c>
      <c r="B831" s="302" t="s">
        <v>111</v>
      </c>
      <c r="E831" s="55"/>
    </row>
    <row r="832" spans="1:6">
      <c r="B832" s="302" t="s">
        <v>110</v>
      </c>
      <c r="C832" s="52" t="s">
        <v>66</v>
      </c>
      <c r="D832" s="303">
        <v>3</v>
      </c>
      <c r="E832" s="55"/>
      <c r="F832" s="55">
        <f>+D832*E832</f>
        <v>0</v>
      </c>
    </row>
    <row r="833" spans="1:6">
      <c r="B833" s="302"/>
      <c r="D833" s="313"/>
    </row>
    <row r="834" spans="1:6">
      <c r="A834" s="53" t="s">
        <v>56</v>
      </c>
      <c r="B834" s="302" t="s">
        <v>105</v>
      </c>
      <c r="D834" s="313"/>
    </row>
    <row r="835" spans="1:6">
      <c r="B835" s="302" t="s">
        <v>971</v>
      </c>
      <c r="C835" s="52" t="s">
        <v>66</v>
      </c>
      <c r="D835" s="313">
        <v>1</v>
      </c>
      <c r="F835" s="55">
        <f t="shared" ref="F835:F840" si="6">+D835*E835</f>
        <v>0</v>
      </c>
    </row>
    <row r="836" spans="1:6">
      <c r="B836" s="302" t="s">
        <v>970</v>
      </c>
      <c r="C836" s="52" t="s">
        <v>66</v>
      </c>
      <c r="D836" s="313">
        <v>8</v>
      </c>
      <c r="F836" s="55">
        <f t="shared" si="6"/>
        <v>0</v>
      </c>
    </row>
    <row r="837" spans="1:6">
      <c r="B837" s="302" t="s">
        <v>969</v>
      </c>
      <c r="C837" s="52" t="s">
        <v>66</v>
      </c>
      <c r="D837" s="313">
        <v>4</v>
      </c>
      <c r="F837" s="55">
        <f t="shared" si="6"/>
        <v>0</v>
      </c>
    </row>
    <row r="838" spans="1:6">
      <c r="B838" s="302" t="s">
        <v>968</v>
      </c>
      <c r="C838" s="52" t="s">
        <v>66</v>
      </c>
      <c r="D838" s="313">
        <v>3</v>
      </c>
      <c r="F838" s="55">
        <f t="shared" si="6"/>
        <v>0</v>
      </c>
    </row>
    <row r="839" spans="1:6">
      <c r="B839" s="302" t="s">
        <v>879</v>
      </c>
      <c r="C839" s="52" t="s">
        <v>66</v>
      </c>
      <c r="D839" s="313">
        <v>3</v>
      </c>
      <c r="F839" s="55">
        <f t="shared" si="6"/>
        <v>0</v>
      </c>
    </row>
    <row r="840" spans="1:6" ht="13.5" customHeight="1">
      <c r="A840" s="53" t="s">
        <v>168</v>
      </c>
      <c r="B840" s="302" t="s">
        <v>1003</v>
      </c>
      <c r="C840" s="52" t="s">
        <v>66</v>
      </c>
      <c r="D840" s="303">
        <v>1</v>
      </c>
      <c r="E840" s="55"/>
      <c r="F840" s="55">
        <f t="shared" si="6"/>
        <v>0</v>
      </c>
    </row>
    <row r="841" spans="1:6">
      <c r="B841" s="302"/>
      <c r="D841" s="313"/>
    </row>
    <row r="842" spans="1:6">
      <c r="A842" s="53" t="s">
        <v>56</v>
      </c>
      <c r="B842" s="302" t="s">
        <v>103</v>
      </c>
      <c r="D842" s="313"/>
    </row>
    <row r="843" spans="1:6">
      <c r="B843" s="342" t="s">
        <v>100</v>
      </c>
      <c r="C843" s="52" t="s">
        <v>66</v>
      </c>
      <c r="D843" s="313">
        <v>9</v>
      </c>
      <c r="F843" s="55">
        <f>+D843*E843</f>
        <v>0</v>
      </c>
    </row>
    <row r="844" spans="1:6">
      <c r="B844" s="302"/>
    </row>
    <row r="845" spans="1:6">
      <c r="A845" s="335" t="s">
        <v>56</v>
      </c>
      <c r="B845" s="302" t="s">
        <v>166</v>
      </c>
      <c r="E845" s="55"/>
    </row>
    <row r="846" spans="1:6">
      <c r="B846" s="302" t="s">
        <v>967</v>
      </c>
      <c r="C846" s="52" t="s">
        <v>66</v>
      </c>
      <c r="D846" s="303">
        <v>1</v>
      </c>
      <c r="E846" s="55"/>
      <c r="F846" s="55">
        <f>+D846*E846</f>
        <v>0</v>
      </c>
    </row>
    <row r="847" spans="1:6">
      <c r="B847" s="302"/>
      <c r="E847" s="55"/>
    </row>
    <row r="848" spans="1:6">
      <c r="A848" s="335" t="s">
        <v>56</v>
      </c>
      <c r="B848" s="302" t="s">
        <v>98</v>
      </c>
      <c r="E848" s="55"/>
    </row>
    <row r="849" spans="1:6">
      <c r="B849" s="302" t="s">
        <v>1002</v>
      </c>
      <c r="C849" s="52" t="s">
        <v>66</v>
      </c>
      <c r="D849" s="303">
        <v>2</v>
      </c>
      <c r="E849" s="55"/>
      <c r="F849" s="55">
        <f>+D849*E849</f>
        <v>0</v>
      </c>
    </row>
    <row r="850" spans="1:6">
      <c r="B850" s="302"/>
      <c r="E850" s="55"/>
    </row>
    <row r="851" spans="1:6">
      <c r="A851" s="53" t="s">
        <v>56</v>
      </c>
      <c r="B851" s="302" t="s">
        <v>107</v>
      </c>
      <c r="C851" s="52" t="s">
        <v>66</v>
      </c>
      <c r="D851" s="303">
        <v>1</v>
      </c>
      <c r="E851" s="55"/>
      <c r="F851" s="55">
        <f>+D851*E851</f>
        <v>0</v>
      </c>
    </row>
    <row r="852" spans="1:6">
      <c r="B852" s="302" t="s">
        <v>106</v>
      </c>
      <c r="E852" s="55"/>
    </row>
    <row r="853" spans="1:6">
      <c r="B853" s="302"/>
      <c r="E853" s="55"/>
    </row>
    <row r="854" spans="1:6">
      <c r="A854" s="335" t="s">
        <v>56</v>
      </c>
      <c r="B854" s="302" t="s">
        <v>109</v>
      </c>
      <c r="E854" s="55"/>
    </row>
    <row r="855" spans="1:6">
      <c r="B855" s="302" t="s">
        <v>300</v>
      </c>
      <c r="C855" s="52" t="s">
        <v>66</v>
      </c>
      <c r="D855" s="303">
        <v>1</v>
      </c>
      <c r="E855" s="55"/>
      <c r="F855" s="55">
        <f>+D855*E855</f>
        <v>0</v>
      </c>
    </row>
    <row r="856" spans="1:6" ht="14.25" customHeight="1">
      <c r="B856" s="302"/>
      <c r="E856" s="55"/>
    </row>
    <row r="857" spans="1:6" ht="14.25" customHeight="1">
      <c r="A857" s="335" t="s">
        <v>56</v>
      </c>
      <c r="B857" s="302" t="s">
        <v>94</v>
      </c>
      <c r="E857" s="55"/>
    </row>
    <row r="858" spans="1:6">
      <c r="B858" s="302" t="s">
        <v>958</v>
      </c>
      <c r="C858" s="52" t="s">
        <v>66</v>
      </c>
      <c r="D858" s="303">
        <v>1</v>
      </c>
      <c r="E858" s="55"/>
      <c r="F858" s="55">
        <f>+D858*E858</f>
        <v>0</v>
      </c>
    </row>
    <row r="859" spans="1:6">
      <c r="B859" s="302" t="s">
        <v>93</v>
      </c>
      <c r="C859" s="52" t="s">
        <v>66</v>
      </c>
      <c r="D859" s="303">
        <v>12</v>
      </c>
      <c r="E859" s="55"/>
      <c r="F859" s="55">
        <f>+D859*E859</f>
        <v>0</v>
      </c>
    </row>
    <row r="860" spans="1:6" ht="14.25" customHeight="1">
      <c r="A860" s="335"/>
      <c r="B860" s="302"/>
    </row>
    <row r="861" spans="1:6">
      <c r="A861" s="335" t="s">
        <v>56</v>
      </c>
      <c r="B861" s="302" t="s">
        <v>74</v>
      </c>
      <c r="C861" s="52" t="s">
        <v>66</v>
      </c>
      <c r="D861" s="303">
        <v>1</v>
      </c>
      <c r="E861" s="55"/>
      <c r="F861" s="55">
        <f>+D861*E861</f>
        <v>0</v>
      </c>
    </row>
    <row r="862" spans="1:6">
      <c r="A862" s="335"/>
      <c r="B862" s="302"/>
      <c r="E862" s="55"/>
    </row>
    <row r="863" spans="1:6">
      <c r="A863" s="53" t="s">
        <v>56</v>
      </c>
      <c r="B863" s="302" t="s">
        <v>69</v>
      </c>
      <c r="C863" s="52" t="s">
        <v>66</v>
      </c>
      <c r="D863" s="303">
        <v>5</v>
      </c>
      <c r="E863" s="55"/>
      <c r="F863" s="55">
        <f>+D863*E863</f>
        <v>0</v>
      </c>
    </row>
    <row r="864" spans="1:6">
      <c r="B864" s="302"/>
      <c r="E864" s="55"/>
    </row>
    <row r="865" spans="1:6">
      <c r="A865" s="53" t="s">
        <v>56</v>
      </c>
      <c r="B865" s="302" t="s">
        <v>73</v>
      </c>
      <c r="C865" s="52" t="s">
        <v>66</v>
      </c>
      <c r="D865" s="313">
        <v>1</v>
      </c>
      <c r="F865" s="55">
        <f>+D865*E865</f>
        <v>0</v>
      </c>
    </row>
    <row r="866" spans="1:6">
      <c r="A866" s="335"/>
      <c r="B866" s="302"/>
      <c r="D866" s="313"/>
    </row>
    <row r="867" spans="1:6">
      <c r="A867" s="335" t="s">
        <v>56</v>
      </c>
      <c r="B867" s="302" t="s">
        <v>72</v>
      </c>
      <c r="C867" s="52" t="s">
        <v>62</v>
      </c>
      <c r="D867" s="303">
        <v>1</v>
      </c>
      <c r="F867" s="55">
        <f>+D867*E867</f>
        <v>0</v>
      </c>
    </row>
    <row r="868" spans="1:6">
      <c r="A868" s="335"/>
      <c r="B868" s="302"/>
    </row>
    <row r="869" spans="1:6">
      <c r="A869" s="53" t="s">
        <v>56</v>
      </c>
      <c r="B869" s="302" t="s">
        <v>71</v>
      </c>
      <c r="C869" s="52" t="s">
        <v>51</v>
      </c>
      <c r="D869" s="313">
        <v>14</v>
      </c>
      <c r="F869" s="55">
        <f>+D869*E869</f>
        <v>0</v>
      </c>
    </row>
    <row r="870" spans="1:6">
      <c r="B870" s="302"/>
      <c r="D870" s="313"/>
    </row>
    <row r="871" spans="1:6">
      <c r="A871" s="53" t="s">
        <v>56</v>
      </c>
      <c r="B871" s="302" t="s">
        <v>70</v>
      </c>
      <c r="C871" s="52" t="s">
        <v>66</v>
      </c>
      <c r="D871" s="313">
        <v>16</v>
      </c>
      <c r="F871" s="55">
        <f>+D871*E871</f>
        <v>0</v>
      </c>
    </row>
    <row r="872" spans="1:6">
      <c r="B872" s="302"/>
      <c r="D872" s="313"/>
    </row>
    <row r="873" spans="1:6">
      <c r="A873" s="53" t="s">
        <v>56</v>
      </c>
      <c r="B873" s="302" t="s">
        <v>68</v>
      </c>
      <c r="C873" s="52" t="s">
        <v>62</v>
      </c>
      <c r="D873" s="313">
        <v>1</v>
      </c>
      <c r="F873" s="55">
        <f>+D873*E873</f>
        <v>0</v>
      </c>
    </row>
    <row r="874" spans="1:6">
      <c r="B874" s="302"/>
      <c r="D874" s="313"/>
    </row>
    <row r="875" spans="1:6" ht="14.25" customHeight="1">
      <c r="A875" s="53" t="s">
        <v>56</v>
      </c>
      <c r="B875" s="302" t="s">
        <v>67</v>
      </c>
      <c r="C875" s="52" t="s">
        <v>66</v>
      </c>
      <c r="D875" s="303">
        <v>1</v>
      </c>
      <c r="F875" s="55">
        <f>+D875*E875</f>
        <v>0</v>
      </c>
    </row>
    <row r="876" spans="1:6">
      <c r="B876" s="302"/>
    </row>
    <row r="877" spans="1:6" ht="13.5" customHeight="1">
      <c r="A877" s="335" t="s">
        <v>56</v>
      </c>
      <c r="B877" s="302" t="s">
        <v>65</v>
      </c>
      <c r="E877" s="55"/>
    </row>
    <row r="878" spans="1:6" ht="14.25" customHeight="1">
      <c r="B878" s="302" t="s">
        <v>64</v>
      </c>
      <c r="E878" s="55"/>
    </row>
    <row r="879" spans="1:6" ht="15.75" customHeight="1">
      <c r="B879" s="302" t="s">
        <v>63</v>
      </c>
      <c r="C879" s="52" t="s">
        <v>62</v>
      </c>
      <c r="D879" s="303">
        <v>1</v>
      </c>
      <c r="E879" s="55"/>
      <c r="F879" s="55">
        <f>+D879*E879</f>
        <v>0</v>
      </c>
    </row>
    <row r="880" spans="1:6" ht="15.75" customHeight="1">
      <c r="B880" s="302"/>
      <c r="E880" s="55"/>
    </row>
    <row r="881" spans="1:6">
      <c r="B881" s="66" t="s">
        <v>1001</v>
      </c>
      <c r="D881" s="313"/>
    </row>
    <row r="882" spans="1:6">
      <c r="B882" s="302"/>
      <c r="D882" s="313"/>
    </row>
    <row r="883" spans="1:6" ht="15" customHeight="1">
      <c r="A883" s="315" t="s">
        <v>56</v>
      </c>
      <c r="B883" s="302" t="s">
        <v>121</v>
      </c>
      <c r="D883" s="313"/>
    </row>
    <row r="884" spans="1:6" ht="15" customHeight="1">
      <c r="A884" s="315"/>
      <c r="B884" s="302" t="s">
        <v>120</v>
      </c>
      <c r="D884" s="313"/>
    </row>
    <row r="885" spans="1:6" ht="12.75" customHeight="1">
      <c r="A885" s="335"/>
      <c r="B885" s="302" t="s">
        <v>1000</v>
      </c>
      <c r="C885" s="52" t="s">
        <v>66</v>
      </c>
      <c r="D885" s="313">
        <v>1</v>
      </c>
      <c r="F885" s="55">
        <f>+D885*E885</f>
        <v>0</v>
      </c>
    </row>
    <row r="886" spans="1:6">
      <c r="B886" s="302" t="s">
        <v>118</v>
      </c>
      <c r="E886" s="55"/>
    </row>
    <row r="887" spans="1:6" ht="12.75" customHeight="1">
      <c r="A887" s="335"/>
      <c r="B887" s="302"/>
      <c r="D887" s="313"/>
    </row>
    <row r="888" spans="1:6">
      <c r="A888" s="335" t="s">
        <v>56</v>
      </c>
      <c r="B888" s="302" t="s">
        <v>999</v>
      </c>
      <c r="D888" s="313"/>
    </row>
    <row r="889" spans="1:6">
      <c r="B889" s="302" t="s">
        <v>998</v>
      </c>
      <c r="C889" s="52" t="s">
        <v>66</v>
      </c>
      <c r="D889" s="303">
        <v>1</v>
      </c>
      <c r="E889" s="55"/>
      <c r="F889" s="55">
        <f>+D889*E889</f>
        <v>0</v>
      </c>
    </row>
    <row r="890" spans="1:6">
      <c r="B890" s="302"/>
      <c r="D890" s="313"/>
    </row>
    <row r="891" spans="1:6">
      <c r="A891" s="335" t="s">
        <v>56</v>
      </c>
      <c r="B891" s="302" t="s">
        <v>997</v>
      </c>
      <c r="E891" s="55"/>
    </row>
    <row r="892" spans="1:6">
      <c r="B892" s="302" t="s">
        <v>984</v>
      </c>
      <c r="C892" s="52" t="s">
        <v>62</v>
      </c>
      <c r="D892" s="303">
        <v>1</v>
      </c>
      <c r="E892" s="55"/>
      <c r="F892" s="55">
        <f>+D892*E892</f>
        <v>0</v>
      </c>
    </row>
    <row r="893" spans="1:6">
      <c r="B893" s="302"/>
      <c r="D893" s="313"/>
    </row>
    <row r="894" spans="1:6">
      <c r="A894" s="335" t="s">
        <v>56</v>
      </c>
      <c r="B894" s="302" t="s">
        <v>979</v>
      </c>
      <c r="E894" s="55"/>
    </row>
    <row r="895" spans="1:6">
      <c r="B895" s="302" t="s">
        <v>996</v>
      </c>
      <c r="C895" s="52" t="s">
        <v>66</v>
      </c>
      <c r="D895" s="303">
        <v>3</v>
      </c>
      <c r="E895" s="55"/>
      <c r="F895" s="55">
        <f>+D895*E895</f>
        <v>0</v>
      </c>
    </row>
    <row r="896" spans="1:6">
      <c r="B896" s="302"/>
      <c r="E896" s="55"/>
    </row>
    <row r="897" spans="1:6" ht="14.25" customHeight="1">
      <c r="A897" s="335" t="s">
        <v>56</v>
      </c>
      <c r="B897" s="302" t="s">
        <v>977</v>
      </c>
      <c r="D897" s="313"/>
      <c r="E897" s="55"/>
    </row>
    <row r="898" spans="1:6">
      <c r="B898" s="302" t="s">
        <v>976</v>
      </c>
      <c r="C898" s="52" t="s">
        <v>62</v>
      </c>
      <c r="D898" s="313">
        <v>1</v>
      </c>
      <c r="E898" s="55"/>
      <c r="F898" s="55">
        <f>+D898*E898</f>
        <v>0</v>
      </c>
    </row>
    <row r="899" spans="1:6">
      <c r="B899" s="302"/>
      <c r="D899" s="313"/>
      <c r="E899" s="55"/>
    </row>
    <row r="900" spans="1:6">
      <c r="A900" s="53" t="s">
        <v>56</v>
      </c>
      <c r="B900" s="302" t="s">
        <v>115</v>
      </c>
      <c r="D900" s="313"/>
    </row>
    <row r="901" spans="1:6">
      <c r="B901" s="302" t="s">
        <v>114</v>
      </c>
      <c r="C901" s="52" t="s">
        <v>66</v>
      </c>
      <c r="D901" s="313">
        <v>4</v>
      </c>
      <c r="F901" s="55">
        <f>+D901*E901</f>
        <v>0</v>
      </c>
    </row>
    <row r="902" spans="1:6">
      <c r="B902" s="302"/>
      <c r="D902" s="313"/>
    </row>
    <row r="903" spans="1:6">
      <c r="A903" s="335" t="s">
        <v>56</v>
      </c>
      <c r="B903" s="302" t="s">
        <v>113</v>
      </c>
      <c r="E903" s="55"/>
    </row>
    <row r="904" spans="1:6">
      <c r="B904" s="302" t="s">
        <v>112</v>
      </c>
      <c r="C904" s="52" t="s">
        <v>66</v>
      </c>
      <c r="D904" s="303">
        <v>1</v>
      </c>
      <c r="E904" s="55"/>
      <c r="F904" s="55">
        <f>+D904*E904</f>
        <v>0</v>
      </c>
    </row>
    <row r="905" spans="1:6">
      <c r="B905" s="302"/>
      <c r="D905" s="313"/>
    </row>
    <row r="906" spans="1:6">
      <c r="A906" s="335" t="s">
        <v>56</v>
      </c>
      <c r="B906" s="302" t="s">
        <v>111</v>
      </c>
      <c r="E906" s="55"/>
    </row>
    <row r="907" spans="1:6">
      <c r="B907" s="302" t="s">
        <v>110</v>
      </c>
      <c r="C907" s="52" t="s">
        <v>66</v>
      </c>
      <c r="D907" s="303">
        <v>3</v>
      </c>
      <c r="E907" s="55"/>
      <c r="F907" s="55">
        <f>+D907*E907</f>
        <v>0</v>
      </c>
    </row>
    <row r="908" spans="1:6">
      <c r="B908" s="302"/>
      <c r="D908" s="313"/>
    </row>
    <row r="909" spans="1:6">
      <c r="A909" s="53" t="s">
        <v>56</v>
      </c>
      <c r="B909" s="302" t="s">
        <v>105</v>
      </c>
      <c r="D909" s="313"/>
    </row>
    <row r="910" spans="1:6">
      <c r="B910" s="302" t="s">
        <v>971</v>
      </c>
      <c r="C910" s="52" t="s">
        <v>66</v>
      </c>
      <c r="D910" s="313">
        <v>25</v>
      </c>
      <c r="F910" s="55">
        <f>+D910*E910</f>
        <v>0</v>
      </c>
    </row>
    <row r="911" spans="1:6">
      <c r="B911" s="302" t="s">
        <v>970</v>
      </c>
      <c r="C911" s="52" t="s">
        <v>66</v>
      </c>
      <c r="D911" s="313">
        <v>1</v>
      </c>
      <c r="F911" s="55">
        <f>+D911*E911</f>
        <v>0</v>
      </c>
    </row>
    <row r="912" spans="1:6">
      <c r="B912" s="302" t="s">
        <v>863</v>
      </c>
      <c r="C912" s="52" t="s">
        <v>66</v>
      </c>
      <c r="D912" s="313">
        <v>4</v>
      </c>
      <c r="F912" s="55">
        <f>+D912*E912</f>
        <v>0</v>
      </c>
    </row>
    <row r="913" spans="1:6">
      <c r="B913" s="302" t="s">
        <v>995</v>
      </c>
      <c r="C913" s="52" t="s">
        <v>66</v>
      </c>
      <c r="D913" s="313">
        <v>1</v>
      </c>
      <c r="F913" s="55">
        <f>+D913*E913</f>
        <v>0</v>
      </c>
    </row>
    <row r="914" spans="1:6">
      <c r="B914" s="302"/>
      <c r="D914" s="313"/>
    </row>
    <row r="915" spans="1:6">
      <c r="A915" s="53" t="s">
        <v>56</v>
      </c>
      <c r="B915" s="302" t="s">
        <v>103</v>
      </c>
      <c r="D915" s="313"/>
    </row>
    <row r="916" spans="1:6">
      <c r="B916" s="342" t="s">
        <v>100</v>
      </c>
      <c r="C916" s="52" t="s">
        <v>66</v>
      </c>
      <c r="D916" s="313">
        <v>24</v>
      </c>
      <c r="F916" s="55">
        <f>+D916*E916</f>
        <v>0</v>
      </c>
    </row>
    <row r="917" spans="1:6">
      <c r="B917" s="342" t="s">
        <v>99</v>
      </c>
      <c r="C917" s="52" t="s">
        <v>66</v>
      </c>
      <c r="D917" s="313">
        <v>6</v>
      </c>
      <c r="F917" s="55">
        <f>+D917*E917</f>
        <v>0</v>
      </c>
    </row>
    <row r="918" spans="1:6">
      <c r="B918" s="302"/>
      <c r="E918" s="55"/>
    </row>
    <row r="919" spans="1:6">
      <c r="A919" s="335" t="s">
        <v>56</v>
      </c>
      <c r="B919" s="302" t="s">
        <v>166</v>
      </c>
      <c r="E919" s="55"/>
    </row>
    <row r="920" spans="1:6">
      <c r="B920" s="302" t="s">
        <v>967</v>
      </c>
      <c r="C920" s="52" t="s">
        <v>66</v>
      </c>
      <c r="D920" s="303">
        <v>1</v>
      </c>
      <c r="E920" s="55"/>
      <c r="F920" s="55">
        <f>+D920*E920</f>
        <v>0</v>
      </c>
    </row>
    <row r="921" spans="1:6">
      <c r="B921" s="302"/>
      <c r="E921" s="55"/>
    </row>
    <row r="922" spans="1:6">
      <c r="A922" s="335" t="s">
        <v>56</v>
      </c>
      <c r="B922" s="302" t="s">
        <v>96</v>
      </c>
    </row>
    <row r="923" spans="1:6" ht="13.5" customHeight="1">
      <c r="B923" s="302" t="s">
        <v>95</v>
      </c>
      <c r="C923" s="52" t="s">
        <v>66</v>
      </c>
      <c r="D923" s="303">
        <v>10</v>
      </c>
      <c r="F923" s="55">
        <f>+D923*E923</f>
        <v>0</v>
      </c>
    </row>
    <row r="924" spans="1:6" ht="13.5" customHeight="1">
      <c r="B924" s="302"/>
    </row>
    <row r="925" spans="1:6">
      <c r="A925" s="335" t="s">
        <v>56</v>
      </c>
      <c r="B925" s="302" t="s">
        <v>964</v>
      </c>
    </row>
    <row r="926" spans="1:6">
      <c r="B926" s="302" t="s">
        <v>994</v>
      </c>
      <c r="C926" s="52" t="s">
        <v>66</v>
      </c>
      <c r="D926" s="303">
        <v>10</v>
      </c>
      <c r="F926" s="55">
        <f>+D926*E926</f>
        <v>0</v>
      </c>
    </row>
    <row r="927" spans="1:6">
      <c r="B927" s="302" t="s">
        <v>311</v>
      </c>
      <c r="C927" s="52" t="s">
        <v>66</v>
      </c>
      <c r="D927" s="303">
        <v>4</v>
      </c>
      <c r="E927" s="55"/>
      <c r="F927" s="55">
        <f>+D927*E927</f>
        <v>0</v>
      </c>
    </row>
    <row r="928" spans="1:6">
      <c r="B928" s="302"/>
    </row>
    <row r="929" spans="1:6" ht="14.25" customHeight="1">
      <c r="A929" s="335" t="s">
        <v>56</v>
      </c>
      <c r="B929" s="302" t="s">
        <v>94</v>
      </c>
      <c r="E929" s="55"/>
    </row>
    <row r="930" spans="1:6">
      <c r="B930" s="302" t="s">
        <v>93</v>
      </c>
      <c r="C930" s="52" t="s">
        <v>66</v>
      </c>
      <c r="D930" s="303">
        <v>4</v>
      </c>
      <c r="E930" s="55"/>
      <c r="F930" s="55">
        <f>+D930*E930</f>
        <v>0</v>
      </c>
    </row>
    <row r="931" spans="1:6" ht="14.25" customHeight="1">
      <c r="A931" s="335"/>
      <c r="B931" s="302"/>
    </row>
    <row r="932" spans="1:6">
      <c r="A932" s="335" t="s">
        <v>56</v>
      </c>
      <c r="B932" s="302" t="s">
        <v>169</v>
      </c>
      <c r="E932" s="55"/>
    </row>
    <row r="933" spans="1:6" ht="13.5" customHeight="1">
      <c r="B933" s="302" t="s">
        <v>993</v>
      </c>
      <c r="C933" s="52" t="s">
        <v>66</v>
      </c>
      <c r="D933" s="303">
        <v>4</v>
      </c>
      <c r="E933" s="55"/>
      <c r="F933" s="55">
        <f>+D933*E933</f>
        <v>0</v>
      </c>
    </row>
    <row r="934" spans="1:6" ht="13.5" customHeight="1">
      <c r="B934" s="302"/>
      <c r="E934" s="55"/>
    </row>
    <row r="935" spans="1:6">
      <c r="A935" s="335" t="s">
        <v>56</v>
      </c>
      <c r="B935" s="302" t="s">
        <v>74</v>
      </c>
      <c r="C935" s="52" t="s">
        <v>66</v>
      </c>
      <c r="D935" s="303">
        <v>1</v>
      </c>
      <c r="E935" s="55"/>
      <c r="F935" s="55">
        <f>+D935*E935</f>
        <v>0</v>
      </c>
    </row>
    <row r="936" spans="1:6">
      <c r="A936" s="335"/>
      <c r="B936" s="302"/>
      <c r="E936" s="55"/>
    </row>
    <row r="937" spans="1:6">
      <c r="A937" s="53" t="s">
        <v>56</v>
      </c>
      <c r="B937" s="302" t="s">
        <v>69</v>
      </c>
      <c r="C937" s="52" t="s">
        <v>66</v>
      </c>
      <c r="D937" s="303">
        <v>5</v>
      </c>
      <c r="E937" s="55"/>
      <c r="F937" s="55">
        <f>+D937*E937</f>
        <v>0</v>
      </c>
    </row>
    <row r="938" spans="1:6">
      <c r="B938" s="302"/>
      <c r="E938" s="55"/>
    </row>
    <row r="939" spans="1:6">
      <c r="A939" s="53" t="s">
        <v>56</v>
      </c>
      <c r="B939" s="302" t="s">
        <v>73</v>
      </c>
      <c r="C939" s="52" t="s">
        <v>66</v>
      </c>
      <c r="D939" s="313">
        <v>1</v>
      </c>
      <c r="F939" s="55">
        <f>+D939*E939</f>
        <v>0</v>
      </c>
    </row>
    <row r="940" spans="1:6">
      <c r="A940" s="335"/>
      <c r="B940" s="302"/>
      <c r="D940" s="313"/>
    </row>
    <row r="941" spans="1:6">
      <c r="A941" s="335" t="s">
        <v>56</v>
      </c>
      <c r="B941" s="302" t="s">
        <v>72</v>
      </c>
      <c r="C941" s="52" t="s">
        <v>62</v>
      </c>
      <c r="D941" s="303">
        <v>1</v>
      </c>
      <c r="F941" s="55">
        <f>+D941*E941</f>
        <v>0</v>
      </c>
    </row>
    <row r="942" spans="1:6">
      <c r="A942" s="335"/>
      <c r="B942" s="302"/>
    </row>
    <row r="943" spans="1:6">
      <c r="A943" s="53" t="s">
        <v>56</v>
      </c>
      <c r="B943" s="302" t="s">
        <v>71</v>
      </c>
      <c r="C943" s="52" t="s">
        <v>51</v>
      </c>
      <c r="D943" s="313">
        <v>14</v>
      </c>
      <c r="F943" s="55">
        <f>+D943*E943</f>
        <v>0</v>
      </c>
    </row>
    <row r="944" spans="1:6">
      <c r="B944" s="302"/>
      <c r="D944" s="313"/>
    </row>
    <row r="945" spans="1:6">
      <c r="A945" s="53" t="s">
        <v>56</v>
      </c>
      <c r="B945" s="302" t="s">
        <v>70</v>
      </c>
      <c r="C945" s="52" t="s">
        <v>66</v>
      </c>
      <c r="D945" s="313">
        <v>16</v>
      </c>
      <c r="F945" s="55">
        <f>+D945*E945</f>
        <v>0</v>
      </c>
    </row>
    <row r="946" spans="1:6">
      <c r="B946" s="302"/>
      <c r="D946" s="313"/>
    </row>
    <row r="947" spans="1:6">
      <c r="A947" s="53" t="s">
        <v>56</v>
      </c>
      <c r="B947" s="302" t="s">
        <v>68</v>
      </c>
      <c r="C947" s="52" t="s">
        <v>62</v>
      </c>
      <c r="D947" s="313">
        <v>1</v>
      </c>
      <c r="F947" s="55">
        <f>+D947*E947</f>
        <v>0</v>
      </c>
    </row>
    <row r="948" spans="1:6">
      <c r="B948" s="302"/>
      <c r="D948" s="313"/>
    </row>
    <row r="949" spans="1:6" ht="14.25" customHeight="1">
      <c r="A949" s="53" t="s">
        <v>56</v>
      </c>
      <c r="B949" s="302" t="s">
        <v>67</v>
      </c>
      <c r="C949" s="52" t="s">
        <v>66</v>
      </c>
      <c r="D949" s="303">
        <v>1</v>
      </c>
      <c r="F949" s="55">
        <f>+D949*E949</f>
        <v>0</v>
      </c>
    </row>
    <row r="950" spans="1:6" ht="14.25" customHeight="1">
      <c r="B950" s="302"/>
    </row>
    <row r="951" spans="1:6" ht="13.5" customHeight="1">
      <c r="A951" s="335" t="s">
        <v>56</v>
      </c>
      <c r="B951" s="302" t="s">
        <v>65</v>
      </c>
      <c r="E951" s="55"/>
    </row>
    <row r="952" spans="1:6" ht="14.25" customHeight="1">
      <c r="B952" s="302" t="s">
        <v>64</v>
      </c>
      <c r="E952" s="55"/>
    </row>
    <row r="953" spans="1:6" ht="15.75" customHeight="1">
      <c r="B953" s="302" t="s">
        <v>63</v>
      </c>
      <c r="C953" s="52" t="s">
        <v>62</v>
      </c>
      <c r="D953" s="303">
        <v>1</v>
      </c>
      <c r="E953" s="55"/>
      <c r="F953" s="55">
        <f>+D953*E953</f>
        <v>0</v>
      </c>
    </row>
    <row r="954" spans="1:6" ht="15.75" customHeight="1">
      <c r="B954" s="302"/>
      <c r="E954" s="55"/>
    </row>
    <row r="955" spans="1:6">
      <c r="B955" s="66" t="s">
        <v>992</v>
      </c>
      <c r="D955" s="313"/>
    </row>
    <row r="956" spans="1:6">
      <c r="B956" s="302"/>
      <c r="D956" s="313"/>
    </row>
    <row r="957" spans="1:6" ht="15" customHeight="1">
      <c r="A957" s="315" t="s">
        <v>56</v>
      </c>
      <c r="B957" s="302" t="s">
        <v>121</v>
      </c>
      <c r="D957" s="313"/>
    </row>
    <row r="958" spans="1:6" ht="15" customHeight="1">
      <c r="A958" s="315"/>
      <c r="B958" s="302" t="s">
        <v>120</v>
      </c>
      <c r="D958" s="313"/>
    </row>
    <row r="959" spans="1:6" ht="12.75" customHeight="1">
      <c r="A959" s="335"/>
      <c r="B959" s="302" t="s">
        <v>991</v>
      </c>
      <c r="C959" s="52" t="s">
        <v>66</v>
      </c>
      <c r="D959" s="313">
        <v>1</v>
      </c>
      <c r="F959" s="55">
        <f>+D959*E959</f>
        <v>0</v>
      </c>
    </row>
    <row r="960" spans="1:6" ht="12.75" customHeight="1">
      <c r="A960" s="335"/>
      <c r="B960" s="302" t="s">
        <v>990</v>
      </c>
      <c r="D960" s="313"/>
    </row>
    <row r="961" spans="1:6">
      <c r="B961" s="302" t="s">
        <v>118</v>
      </c>
      <c r="E961" s="55"/>
    </row>
    <row r="962" spans="1:6" ht="12.75" customHeight="1">
      <c r="A962" s="335"/>
      <c r="B962" s="302"/>
      <c r="D962" s="313"/>
    </row>
    <row r="963" spans="1:6">
      <c r="A963" s="335" t="s">
        <v>56</v>
      </c>
      <c r="B963" s="302" t="s">
        <v>989</v>
      </c>
      <c r="D963" s="313"/>
    </row>
    <row r="964" spans="1:6">
      <c r="B964" s="302" t="s">
        <v>988</v>
      </c>
      <c r="C964" s="52" t="s">
        <v>66</v>
      </c>
      <c r="D964" s="313">
        <v>1</v>
      </c>
      <c r="F964" s="55">
        <f>+D964*E964</f>
        <v>0</v>
      </c>
    </row>
    <row r="965" spans="1:6">
      <c r="B965" s="302"/>
      <c r="D965" s="313"/>
    </row>
    <row r="966" spans="1:6">
      <c r="A966" s="335" t="s">
        <v>56</v>
      </c>
      <c r="B966" s="302" t="s">
        <v>987</v>
      </c>
      <c r="D966" s="313"/>
    </row>
    <row r="967" spans="1:6">
      <c r="B967" s="302" t="s">
        <v>986</v>
      </c>
      <c r="C967" s="52" t="s">
        <v>66</v>
      </c>
      <c r="D967" s="303">
        <v>1</v>
      </c>
      <c r="F967" s="55">
        <f>+D967*E967</f>
        <v>0</v>
      </c>
    </row>
    <row r="968" spans="1:6">
      <c r="B968" s="302"/>
      <c r="D968" s="313"/>
    </row>
    <row r="969" spans="1:6">
      <c r="A969" s="335" t="s">
        <v>56</v>
      </c>
      <c r="B969" s="302" t="s">
        <v>985</v>
      </c>
      <c r="E969" s="55"/>
    </row>
    <row r="970" spans="1:6">
      <c r="B970" s="302" t="s">
        <v>984</v>
      </c>
      <c r="C970" s="52" t="s">
        <v>62</v>
      </c>
      <c r="D970" s="303">
        <v>1</v>
      </c>
      <c r="E970" s="55"/>
      <c r="F970" s="55">
        <f>+D970*E970</f>
        <v>0</v>
      </c>
    </row>
    <row r="971" spans="1:6">
      <c r="B971" s="302"/>
      <c r="E971" s="55"/>
    </row>
    <row r="972" spans="1:6" ht="13.5" customHeight="1">
      <c r="A972" s="335" t="s">
        <v>56</v>
      </c>
      <c r="B972" s="302" t="s">
        <v>983</v>
      </c>
    </row>
    <row r="973" spans="1:6">
      <c r="A973" s="335"/>
      <c r="B973" s="302" t="s">
        <v>982</v>
      </c>
    </row>
    <row r="974" spans="1:6">
      <c r="A974" s="335"/>
      <c r="B974" s="302" t="s">
        <v>981</v>
      </c>
    </row>
    <row r="975" spans="1:6">
      <c r="B975" s="302" t="s">
        <v>980</v>
      </c>
      <c r="C975" s="52" t="s">
        <v>62</v>
      </c>
      <c r="D975" s="313">
        <v>1</v>
      </c>
      <c r="F975" s="55">
        <f>+D975*E975</f>
        <v>0</v>
      </c>
    </row>
    <row r="976" spans="1:6">
      <c r="B976" s="302"/>
      <c r="D976" s="313"/>
    </row>
    <row r="977" spans="1:6">
      <c r="A977" s="335" t="s">
        <v>56</v>
      </c>
      <c r="B977" s="302" t="s">
        <v>979</v>
      </c>
      <c r="E977" s="55"/>
    </row>
    <row r="978" spans="1:6">
      <c r="B978" s="302" t="s">
        <v>978</v>
      </c>
      <c r="C978" s="52" t="s">
        <v>66</v>
      </c>
      <c r="D978" s="303">
        <v>3</v>
      </c>
      <c r="E978" s="55"/>
      <c r="F978" s="55">
        <f>+D978*E978</f>
        <v>0</v>
      </c>
    </row>
    <row r="979" spans="1:6">
      <c r="B979" s="302"/>
      <c r="E979" s="55"/>
    </row>
    <row r="980" spans="1:6" ht="14.25" customHeight="1">
      <c r="A980" s="335" t="s">
        <v>56</v>
      </c>
      <c r="B980" s="302" t="s">
        <v>977</v>
      </c>
      <c r="D980" s="313"/>
      <c r="E980" s="55"/>
    </row>
    <row r="981" spans="1:6">
      <c r="B981" s="302" t="s">
        <v>976</v>
      </c>
      <c r="C981" s="52" t="s">
        <v>62</v>
      </c>
      <c r="D981" s="313">
        <v>1</v>
      </c>
      <c r="E981" s="55"/>
      <c r="F981" s="55">
        <f>+D981*E981</f>
        <v>0</v>
      </c>
    </row>
    <row r="982" spans="1:6">
      <c r="B982" s="302"/>
      <c r="D982" s="313"/>
      <c r="E982" s="55"/>
    </row>
    <row r="983" spans="1:6">
      <c r="A983" s="53" t="s">
        <v>56</v>
      </c>
      <c r="B983" s="302" t="s">
        <v>115</v>
      </c>
      <c r="D983" s="313"/>
    </row>
    <row r="984" spans="1:6">
      <c r="B984" s="302" t="s">
        <v>114</v>
      </c>
      <c r="C984" s="52" t="s">
        <v>66</v>
      </c>
      <c r="D984" s="313">
        <v>4</v>
      </c>
      <c r="F984" s="55">
        <f>+D984*E984</f>
        <v>0</v>
      </c>
    </row>
    <row r="985" spans="1:6">
      <c r="B985" s="302"/>
      <c r="D985" s="313"/>
    </row>
    <row r="986" spans="1:6">
      <c r="A986" s="335" t="s">
        <v>56</v>
      </c>
      <c r="B986" s="302" t="s">
        <v>113</v>
      </c>
      <c r="E986" s="55"/>
    </row>
    <row r="987" spans="1:6">
      <c r="B987" s="302" t="s">
        <v>112</v>
      </c>
      <c r="C987" s="52" t="s">
        <v>66</v>
      </c>
      <c r="D987" s="303">
        <v>1</v>
      </c>
      <c r="E987" s="55"/>
      <c r="F987" s="55">
        <f>+D987*E987</f>
        <v>0</v>
      </c>
    </row>
    <row r="988" spans="1:6">
      <c r="B988" s="302"/>
      <c r="E988" s="55"/>
    </row>
    <row r="989" spans="1:6">
      <c r="A989" s="335" t="s">
        <v>56</v>
      </c>
      <c r="B989" s="302" t="s">
        <v>111</v>
      </c>
      <c r="E989" s="55"/>
    </row>
    <row r="990" spans="1:6">
      <c r="B990" s="302" t="s">
        <v>110</v>
      </c>
      <c r="C990" s="52" t="s">
        <v>66</v>
      </c>
      <c r="D990" s="303">
        <v>3</v>
      </c>
      <c r="E990" s="55"/>
      <c r="F990" s="55">
        <f>+D990*E990</f>
        <v>0</v>
      </c>
    </row>
    <row r="991" spans="1:6">
      <c r="B991" s="302"/>
      <c r="D991" s="313"/>
    </row>
    <row r="992" spans="1:6">
      <c r="A992" s="335" t="s">
        <v>56</v>
      </c>
      <c r="B992" s="302" t="s">
        <v>109</v>
      </c>
      <c r="E992" s="55"/>
    </row>
    <row r="993" spans="1:6">
      <c r="B993" s="302" t="s">
        <v>300</v>
      </c>
      <c r="C993" s="52" t="s">
        <v>66</v>
      </c>
      <c r="D993" s="303">
        <v>1</v>
      </c>
      <c r="E993" s="55"/>
      <c r="F993" s="55">
        <f>+D993*E993</f>
        <v>0</v>
      </c>
    </row>
    <row r="994" spans="1:6" ht="12.75" customHeight="1">
      <c r="A994" s="335"/>
      <c r="B994" s="302"/>
      <c r="E994" s="55"/>
    </row>
    <row r="995" spans="1:6" ht="15" customHeight="1">
      <c r="A995" s="335" t="s">
        <v>56</v>
      </c>
      <c r="B995" s="302" t="s">
        <v>975</v>
      </c>
      <c r="D995" s="313"/>
      <c r="E995" s="55"/>
    </row>
    <row r="996" spans="1:6" ht="14.25" customHeight="1">
      <c r="B996" s="302" t="s">
        <v>974</v>
      </c>
      <c r="D996" s="313"/>
      <c r="E996" s="55"/>
    </row>
    <row r="997" spans="1:6">
      <c r="B997" s="302" t="s">
        <v>973</v>
      </c>
      <c r="C997" s="52" t="s">
        <v>66</v>
      </c>
      <c r="D997" s="313">
        <v>2</v>
      </c>
      <c r="E997" s="55"/>
      <c r="F997" s="55">
        <f>+D997*E997</f>
        <v>0</v>
      </c>
    </row>
    <row r="998" spans="1:6">
      <c r="B998" s="302"/>
      <c r="D998" s="313"/>
      <c r="E998" s="55"/>
    </row>
    <row r="999" spans="1:6">
      <c r="A999" s="53" t="s">
        <v>56</v>
      </c>
      <c r="B999" s="302" t="s">
        <v>105</v>
      </c>
      <c r="D999" s="313"/>
    </row>
    <row r="1000" spans="1:6">
      <c r="B1000" s="302" t="s">
        <v>972</v>
      </c>
      <c r="C1000" s="52" t="s">
        <v>66</v>
      </c>
      <c r="D1000" s="313">
        <v>1</v>
      </c>
      <c r="F1000" s="55">
        <f t="shared" ref="F1000:F1005" si="7">+D1000*E1000</f>
        <v>0</v>
      </c>
    </row>
    <row r="1001" spans="1:6">
      <c r="B1001" s="302" t="s">
        <v>971</v>
      </c>
      <c r="C1001" s="52" t="s">
        <v>66</v>
      </c>
      <c r="D1001" s="313">
        <v>1</v>
      </c>
      <c r="F1001" s="55">
        <f t="shared" si="7"/>
        <v>0</v>
      </c>
    </row>
    <row r="1002" spans="1:6">
      <c r="B1002" s="302" t="s">
        <v>970</v>
      </c>
      <c r="C1002" s="52" t="s">
        <v>66</v>
      </c>
      <c r="D1002" s="313">
        <v>6</v>
      </c>
      <c r="F1002" s="55">
        <f t="shared" si="7"/>
        <v>0</v>
      </c>
    </row>
    <row r="1003" spans="1:6">
      <c r="B1003" s="302" t="s">
        <v>969</v>
      </c>
      <c r="C1003" s="52" t="s">
        <v>66</v>
      </c>
      <c r="D1003" s="313">
        <v>6</v>
      </c>
      <c r="F1003" s="55">
        <f t="shared" si="7"/>
        <v>0</v>
      </c>
    </row>
    <row r="1004" spans="1:6">
      <c r="B1004" s="302" t="s">
        <v>968</v>
      </c>
      <c r="C1004" s="52" t="s">
        <v>66</v>
      </c>
      <c r="D1004" s="313">
        <v>2</v>
      </c>
      <c r="F1004" s="55">
        <f t="shared" si="7"/>
        <v>0</v>
      </c>
    </row>
    <row r="1005" spans="1:6">
      <c r="B1005" s="302" t="s">
        <v>104</v>
      </c>
      <c r="C1005" s="52" t="s">
        <v>66</v>
      </c>
      <c r="D1005" s="313">
        <v>2</v>
      </c>
      <c r="F1005" s="55">
        <f t="shared" si="7"/>
        <v>0</v>
      </c>
    </row>
    <row r="1006" spans="1:6">
      <c r="B1006" s="302"/>
      <c r="D1006" s="313"/>
    </row>
    <row r="1007" spans="1:6">
      <c r="A1007" s="53" t="s">
        <v>56</v>
      </c>
      <c r="B1007" s="302" t="s">
        <v>103</v>
      </c>
      <c r="D1007" s="313"/>
    </row>
    <row r="1008" spans="1:6">
      <c r="B1008" s="342" t="s">
        <v>937</v>
      </c>
      <c r="C1008" s="52" t="s">
        <v>66</v>
      </c>
      <c r="D1008" s="313">
        <v>10</v>
      </c>
      <c r="F1008" s="55">
        <f>+D1008*E1008</f>
        <v>0</v>
      </c>
    </row>
    <row r="1009" spans="1:6">
      <c r="B1009" s="342" t="s">
        <v>100</v>
      </c>
      <c r="C1009" s="52" t="s">
        <v>66</v>
      </c>
      <c r="D1009" s="313">
        <v>58</v>
      </c>
      <c r="F1009" s="55">
        <f>+D1009*E1009</f>
        <v>0</v>
      </c>
    </row>
    <row r="1010" spans="1:6">
      <c r="B1010" s="342" t="s">
        <v>99</v>
      </c>
      <c r="C1010" s="52" t="s">
        <v>66</v>
      </c>
      <c r="D1010" s="313">
        <v>25</v>
      </c>
      <c r="F1010" s="55">
        <f>+D1010*E1010</f>
        <v>0</v>
      </c>
    </row>
    <row r="1011" spans="1:6">
      <c r="A1011" s="335"/>
      <c r="B1011" s="302"/>
    </row>
    <row r="1012" spans="1:6">
      <c r="A1012" s="335" t="s">
        <v>56</v>
      </c>
      <c r="B1012" s="302" t="s">
        <v>166</v>
      </c>
      <c r="E1012" s="55"/>
    </row>
    <row r="1013" spans="1:6">
      <c r="B1013" s="302" t="s">
        <v>967</v>
      </c>
      <c r="C1013" s="52" t="s">
        <v>66</v>
      </c>
      <c r="D1013" s="303">
        <v>1</v>
      </c>
      <c r="E1013" s="55"/>
      <c r="F1013" s="55">
        <f>+D1013*E1013</f>
        <v>0</v>
      </c>
    </row>
    <row r="1014" spans="1:6">
      <c r="B1014" s="302"/>
      <c r="E1014" s="55"/>
    </row>
    <row r="1015" spans="1:6" ht="13.5" customHeight="1">
      <c r="A1015" s="335" t="s">
        <v>56</v>
      </c>
      <c r="B1015" s="302" t="s">
        <v>932</v>
      </c>
      <c r="E1015" s="55"/>
    </row>
    <row r="1016" spans="1:6">
      <c r="A1016" s="335"/>
      <c r="B1016" s="302" t="s">
        <v>931</v>
      </c>
      <c r="E1016" s="55"/>
    </row>
    <row r="1017" spans="1:6">
      <c r="B1017" s="302" t="s">
        <v>967</v>
      </c>
      <c r="C1017" s="52" t="s">
        <v>66</v>
      </c>
      <c r="D1017" s="303">
        <v>1</v>
      </c>
      <c r="E1017" s="55"/>
      <c r="F1017" s="55">
        <f>+D1017*E1017</f>
        <v>0</v>
      </c>
    </row>
    <row r="1018" spans="1:6">
      <c r="B1018" s="302" t="s">
        <v>165</v>
      </c>
      <c r="C1018" s="52" t="s">
        <v>66</v>
      </c>
      <c r="D1018" s="303">
        <v>3</v>
      </c>
      <c r="E1018" s="55"/>
      <c r="F1018" s="55">
        <f>+D1018*E1018</f>
        <v>0</v>
      </c>
    </row>
    <row r="1019" spans="1:6">
      <c r="B1019" s="302"/>
      <c r="E1019" s="55"/>
    </row>
    <row r="1020" spans="1:6" s="67" customFormat="1">
      <c r="A1020" s="53" t="s">
        <v>56</v>
      </c>
      <c r="B1020" s="302" t="s">
        <v>966</v>
      </c>
      <c r="C1020" s="52"/>
      <c r="D1020" s="303"/>
      <c r="E1020" s="55"/>
      <c r="F1020" s="55"/>
    </row>
    <row r="1021" spans="1:6" s="67" customFormat="1">
      <c r="A1021" s="53"/>
      <c r="B1021" s="302" t="s">
        <v>292</v>
      </c>
      <c r="C1021" s="52"/>
      <c r="D1021" s="303"/>
      <c r="E1021" s="55"/>
      <c r="F1021" s="55"/>
    </row>
    <row r="1022" spans="1:6">
      <c r="A1022" s="335"/>
      <c r="B1022" s="302" t="s">
        <v>965</v>
      </c>
      <c r="C1022" s="52" t="s">
        <v>66</v>
      </c>
      <c r="D1022" s="303">
        <v>2</v>
      </c>
      <c r="E1022" s="55"/>
      <c r="F1022" s="55">
        <f>+D1022*E1022</f>
        <v>0</v>
      </c>
    </row>
    <row r="1023" spans="1:6">
      <c r="A1023" s="335"/>
      <c r="B1023" s="302"/>
      <c r="E1023" s="55"/>
    </row>
    <row r="1024" spans="1:6">
      <c r="A1024" s="335" t="s">
        <v>56</v>
      </c>
      <c r="B1024" s="302" t="s">
        <v>964</v>
      </c>
    </row>
    <row r="1025" spans="1:6">
      <c r="B1025" s="302" t="s">
        <v>963</v>
      </c>
      <c r="C1025" s="52" t="s">
        <v>66</v>
      </c>
      <c r="D1025" s="303">
        <v>11</v>
      </c>
      <c r="F1025" s="55">
        <f>+D1025*E1025</f>
        <v>0</v>
      </c>
    </row>
    <row r="1026" spans="1:6">
      <c r="B1026" s="302"/>
    </row>
    <row r="1027" spans="1:6">
      <c r="A1027" s="335" t="s">
        <v>56</v>
      </c>
      <c r="B1027" s="302" t="s">
        <v>962</v>
      </c>
    </row>
    <row r="1028" spans="1:6">
      <c r="B1028" s="302" t="s">
        <v>961</v>
      </c>
      <c r="C1028" s="52" t="s">
        <v>66</v>
      </c>
      <c r="D1028" s="303">
        <v>1</v>
      </c>
      <c r="F1028" s="55">
        <f>+D1028*E1028</f>
        <v>0</v>
      </c>
    </row>
    <row r="1029" spans="1:6">
      <c r="B1029" s="302" t="s">
        <v>960</v>
      </c>
      <c r="C1029" s="52" t="s">
        <v>66</v>
      </c>
      <c r="D1029" s="303">
        <v>2</v>
      </c>
      <c r="F1029" s="55">
        <f>+D1029*E1029</f>
        <v>0</v>
      </c>
    </row>
    <row r="1030" spans="1:6">
      <c r="B1030" s="302" t="s">
        <v>959</v>
      </c>
      <c r="C1030" s="52" t="s">
        <v>66</v>
      </c>
      <c r="D1030" s="303">
        <v>6</v>
      </c>
      <c r="F1030" s="55">
        <f>+D1030*E1030</f>
        <v>0</v>
      </c>
    </row>
    <row r="1031" spans="1:6">
      <c r="B1031" s="302"/>
    </row>
    <row r="1032" spans="1:6">
      <c r="A1032" s="335" t="s">
        <v>56</v>
      </c>
      <c r="B1032" s="302" t="s">
        <v>96</v>
      </c>
    </row>
    <row r="1033" spans="1:6" ht="13.5" customHeight="1">
      <c r="B1033" s="302" t="s">
        <v>95</v>
      </c>
      <c r="C1033" s="52" t="s">
        <v>66</v>
      </c>
      <c r="D1033" s="303">
        <v>11</v>
      </c>
      <c r="F1033" s="55">
        <f>+D1033*E1033</f>
        <v>0</v>
      </c>
    </row>
    <row r="1034" spans="1:6" ht="14.25" customHeight="1">
      <c r="B1034" s="302"/>
      <c r="E1034" s="55"/>
    </row>
    <row r="1035" spans="1:6" ht="14.25" customHeight="1">
      <c r="A1035" s="335" t="s">
        <v>56</v>
      </c>
      <c r="B1035" s="302" t="s">
        <v>94</v>
      </c>
      <c r="E1035" s="55"/>
    </row>
    <row r="1036" spans="1:6">
      <c r="B1036" s="302" t="s">
        <v>958</v>
      </c>
      <c r="C1036" s="52" t="s">
        <v>66</v>
      </c>
      <c r="D1036" s="303">
        <v>1</v>
      </c>
      <c r="E1036" s="55"/>
      <c r="F1036" s="55">
        <f>+D1036*E1036</f>
        <v>0</v>
      </c>
    </row>
    <row r="1037" spans="1:6">
      <c r="B1037" s="302" t="s">
        <v>93</v>
      </c>
      <c r="C1037" s="52" t="s">
        <v>66</v>
      </c>
      <c r="D1037" s="303">
        <v>21</v>
      </c>
      <c r="E1037" s="55"/>
      <c r="F1037" s="55">
        <f>+D1037*E1037</f>
        <v>0</v>
      </c>
    </row>
    <row r="1038" spans="1:6">
      <c r="B1038" s="302"/>
    </row>
    <row r="1039" spans="1:6" ht="15" customHeight="1">
      <c r="A1039" s="335" t="s">
        <v>56</v>
      </c>
      <c r="B1039" s="302" t="s">
        <v>930</v>
      </c>
      <c r="D1039" s="313"/>
      <c r="E1039" s="55"/>
    </row>
    <row r="1040" spans="1:6">
      <c r="A1040" s="335"/>
      <c r="B1040" s="302" t="s">
        <v>929</v>
      </c>
      <c r="C1040" s="52" t="s">
        <v>66</v>
      </c>
      <c r="D1040" s="313">
        <v>1</v>
      </c>
      <c r="E1040" s="55"/>
      <c r="F1040" s="55">
        <f>+D1040*E1040</f>
        <v>0</v>
      </c>
    </row>
    <row r="1041" spans="1:6">
      <c r="B1041" s="302"/>
      <c r="E1041" s="55"/>
    </row>
    <row r="1042" spans="1:6" ht="16.5" customHeight="1">
      <c r="A1042" s="335" t="s">
        <v>56</v>
      </c>
      <c r="B1042" s="302" t="s">
        <v>90</v>
      </c>
      <c r="D1042" s="313"/>
      <c r="E1042" s="55"/>
    </row>
    <row r="1043" spans="1:6">
      <c r="A1043" s="335"/>
      <c r="B1043" s="302" t="s">
        <v>928</v>
      </c>
      <c r="C1043" s="52" t="s">
        <v>66</v>
      </c>
      <c r="D1043" s="313">
        <v>1</v>
      </c>
      <c r="E1043" s="55"/>
      <c r="F1043" s="55">
        <f>+D1043*E1043</f>
        <v>0</v>
      </c>
    </row>
    <row r="1044" spans="1:6">
      <c r="A1044" s="335"/>
      <c r="B1044" s="302"/>
      <c r="D1044" s="313"/>
      <c r="E1044" s="55"/>
    </row>
    <row r="1045" spans="1:6">
      <c r="A1045" s="53" t="s">
        <v>56</v>
      </c>
      <c r="B1045" s="302" t="s">
        <v>75</v>
      </c>
      <c r="C1045" s="52" t="s">
        <v>62</v>
      </c>
      <c r="D1045" s="303">
        <v>1</v>
      </c>
      <c r="E1045" s="55"/>
      <c r="F1045" s="55">
        <f>+D1045*E1045</f>
        <v>0</v>
      </c>
    </row>
    <row r="1046" spans="1:6">
      <c r="B1046" s="302"/>
      <c r="E1046" s="55"/>
    </row>
    <row r="1047" spans="1:6" ht="16.5" customHeight="1">
      <c r="A1047" s="335" t="s">
        <v>56</v>
      </c>
      <c r="B1047" s="302" t="s">
        <v>923</v>
      </c>
      <c r="D1047" s="52"/>
      <c r="E1047" s="55"/>
    </row>
    <row r="1048" spans="1:6">
      <c r="A1048" s="335"/>
      <c r="B1048" s="302" t="s">
        <v>922</v>
      </c>
      <c r="C1048" s="52" t="s">
        <v>66</v>
      </c>
      <c r="D1048" s="52">
        <v>1</v>
      </c>
      <c r="E1048" s="55"/>
      <c r="F1048" s="55">
        <f>+D1048*E1048</f>
        <v>0</v>
      </c>
    </row>
    <row r="1049" spans="1:6">
      <c r="A1049" s="335"/>
      <c r="B1049" s="302"/>
      <c r="D1049" s="52"/>
      <c r="E1049" s="55"/>
    </row>
    <row r="1050" spans="1:6" ht="14.25" customHeight="1">
      <c r="A1050" s="335" t="s">
        <v>56</v>
      </c>
      <c r="B1050" s="302" t="s">
        <v>921</v>
      </c>
      <c r="D1050" s="62"/>
      <c r="E1050" s="55"/>
    </row>
    <row r="1051" spans="1:6" ht="14.25" customHeight="1">
      <c r="A1051" s="335"/>
      <c r="B1051" s="302" t="s">
        <v>920</v>
      </c>
      <c r="D1051" s="62"/>
      <c r="E1051" s="55"/>
    </row>
    <row r="1052" spans="1:6" ht="14.25" customHeight="1">
      <c r="A1052" s="335"/>
      <c r="B1052" s="302" t="s">
        <v>919</v>
      </c>
      <c r="D1052" s="62"/>
      <c r="E1052" s="55"/>
    </row>
    <row r="1053" spans="1:6" ht="14.25" customHeight="1">
      <c r="A1053" s="335"/>
      <c r="B1053" s="302" t="s">
        <v>918</v>
      </c>
      <c r="D1053" s="62"/>
      <c r="E1053" s="55"/>
    </row>
    <row r="1054" spans="1:6" ht="14.25" customHeight="1">
      <c r="A1054" s="335"/>
      <c r="B1054" s="302" t="s">
        <v>917</v>
      </c>
      <c r="D1054" s="62"/>
      <c r="E1054" s="55"/>
    </row>
    <row r="1055" spans="1:6" ht="14.25" customHeight="1">
      <c r="A1055" s="335"/>
      <c r="B1055" s="302" t="s">
        <v>916</v>
      </c>
      <c r="D1055" s="62"/>
      <c r="E1055" s="55"/>
    </row>
    <row r="1056" spans="1:6" ht="14.25" customHeight="1">
      <c r="A1056" s="335"/>
      <c r="B1056" s="302" t="s">
        <v>915</v>
      </c>
      <c r="C1056" s="52" t="s">
        <v>66</v>
      </c>
      <c r="D1056" s="62">
        <v>1</v>
      </c>
      <c r="E1056" s="55"/>
      <c r="F1056" s="55">
        <f>+D1056*E1056</f>
        <v>0</v>
      </c>
    </row>
    <row r="1057" spans="1:6">
      <c r="B1057" s="302"/>
      <c r="E1057" s="55"/>
    </row>
    <row r="1058" spans="1:6" ht="14.25" customHeight="1">
      <c r="A1058" s="335" t="s">
        <v>56</v>
      </c>
      <c r="B1058" s="302" t="s">
        <v>945</v>
      </c>
      <c r="E1058" s="55"/>
    </row>
    <row r="1059" spans="1:6" ht="14.25" customHeight="1">
      <c r="A1059" s="335"/>
      <c r="B1059" s="302" t="s">
        <v>944</v>
      </c>
      <c r="E1059" s="55"/>
    </row>
    <row r="1060" spans="1:6" ht="14.25" customHeight="1">
      <c r="A1060" s="335"/>
      <c r="B1060" s="302" t="s">
        <v>943</v>
      </c>
      <c r="C1060" s="52" t="s">
        <v>66</v>
      </c>
      <c r="D1060" s="303">
        <v>1</v>
      </c>
      <c r="E1060" s="55"/>
      <c r="F1060" s="55">
        <f>+D1060*E1060</f>
        <v>0</v>
      </c>
    </row>
    <row r="1061" spans="1:6" ht="14.25" customHeight="1">
      <c r="A1061" s="335"/>
      <c r="B1061" s="302" t="s">
        <v>924</v>
      </c>
      <c r="E1061" s="55"/>
    </row>
    <row r="1062" spans="1:6">
      <c r="B1062" s="302"/>
      <c r="E1062" s="55"/>
    </row>
    <row r="1063" spans="1:6">
      <c r="A1063" s="335" t="s">
        <v>56</v>
      </c>
      <c r="B1063" s="302" t="s">
        <v>913</v>
      </c>
    </row>
    <row r="1064" spans="1:6" ht="14.25" customHeight="1">
      <c r="B1064" s="302" t="s">
        <v>957</v>
      </c>
      <c r="C1064" s="52" t="s">
        <v>66</v>
      </c>
      <c r="D1064" s="303">
        <v>2</v>
      </c>
      <c r="F1064" s="55">
        <f>+D1064*E1064</f>
        <v>0</v>
      </c>
    </row>
    <row r="1065" spans="1:6" ht="14.25" customHeight="1">
      <c r="B1065" s="302"/>
    </row>
    <row r="1066" spans="1:6">
      <c r="A1066" s="335" t="s">
        <v>56</v>
      </c>
      <c r="B1066" s="302" t="s">
        <v>956</v>
      </c>
    </row>
    <row r="1067" spans="1:6">
      <c r="B1067" s="302" t="s">
        <v>955</v>
      </c>
      <c r="C1067" s="52" t="s">
        <v>66</v>
      </c>
      <c r="D1067" s="303">
        <v>7</v>
      </c>
      <c r="F1067" s="55">
        <f>+D1067*E1067</f>
        <v>0</v>
      </c>
    </row>
    <row r="1068" spans="1:6">
      <c r="B1068" s="302" t="s">
        <v>954</v>
      </c>
      <c r="C1068" s="52" t="s">
        <v>66</v>
      </c>
      <c r="D1068" s="303">
        <v>7</v>
      </c>
      <c r="F1068" s="55">
        <f>+D1068*E1068</f>
        <v>0</v>
      </c>
    </row>
    <row r="1069" spans="1:6">
      <c r="B1069" s="302"/>
    </row>
    <row r="1070" spans="1:6">
      <c r="A1070" s="53" t="s">
        <v>56</v>
      </c>
      <c r="B1070" s="302" t="s">
        <v>953</v>
      </c>
      <c r="C1070" s="52" t="s">
        <v>66</v>
      </c>
      <c r="D1070" s="303">
        <v>14</v>
      </c>
      <c r="F1070" s="55">
        <f>+D1070*E1070</f>
        <v>0</v>
      </c>
    </row>
    <row r="1071" spans="1:6">
      <c r="B1071" s="302"/>
    </row>
    <row r="1072" spans="1:6">
      <c r="A1072" s="335" t="s">
        <v>56</v>
      </c>
      <c r="B1072" s="302" t="s">
        <v>952</v>
      </c>
      <c r="C1072" s="52" t="s">
        <v>66</v>
      </c>
      <c r="D1072" s="303">
        <v>1</v>
      </c>
      <c r="F1072" s="55">
        <f>+D1072*E1072</f>
        <v>0</v>
      </c>
    </row>
    <row r="1073" spans="1:6">
      <c r="A1073" s="335"/>
      <c r="B1073" s="302"/>
    </row>
    <row r="1074" spans="1:6" s="67" customFormat="1">
      <c r="A1074" s="53" t="s">
        <v>56</v>
      </c>
      <c r="B1074" s="302" t="s">
        <v>951</v>
      </c>
      <c r="C1074" s="52"/>
      <c r="D1074" s="303"/>
      <c r="E1074" s="304"/>
      <c r="F1074" s="55"/>
    </row>
    <row r="1075" spans="1:6">
      <c r="A1075" s="335"/>
      <c r="B1075" s="302" t="s">
        <v>950</v>
      </c>
      <c r="C1075" s="52" t="s">
        <v>66</v>
      </c>
      <c r="D1075" s="303">
        <v>2</v>
      </c>
      <c r="F1075" s="55">
        <f>+D1075*E1075</f>
        <v>0</v>
      </c>
    </row>
    <row r="1076" spans="1:6">
      <c r="B1076" s="302"/>
    </row>
    <row r="1077" spans="1:6">
      <c r="A1077" s="53" t="s">
        <v>56</v>
      </c>
      <c r="B1077" s="302" t="s">
        <v>949</v>
      </c>
    </row>
    <row r="1078" spans="1:6" ht="15" customHeight="1">
      <c r="B1078" s="302" t="s">
        <v>948</v>
      </c>
    </row>
    <row r="1079" spans="1:6">
      <c r="A1079" s="335"/>
      <c r="B1079" s="302" t="s">
        <v>947</v>
      </c>
      <c r="C1079" s="52" t="s">
        <v>66</v>
      </c>
      <c r="D1079" s="303">
        <v>1</v>
      </c>
      <c r="F1079" s="55">
        <f>+D1079*E1079</f>
        <v>0</v>
      </c>
    </row>
    <row r="1080" spans="1:6" ht="14.25" customHeight="1">
      <c r="A1080" s="335"/>
      <c r="B1080" s="302"/>
    </row>
    <row r="1081" spans="1:6">
      <c r="A1081" s="335" t="s">
        <v>56</v>
      </c>
      <c r="B1081" s="302" t="s">
        <v>74</v>
      </c>
      <c r="C1081" s="52" t="s">
        <v>66</v>
      </c>
      <c r="D1081" s="303">
        <v>1</v>
      </c>
      <c r="E1081" s="55"/>
      <c r="F1081" s="55">
        <f>+D1081*E1081</f>
        <v>0</v>
      </c>
    </row>
    <row r="1082" spans="1:6">
      <c r="A1082" s="335"/>
      <c r="B1082" s="302"/>
      <c r="E1082" s="55"/>
    </row>
    <row r="1083" spans="1:6">
      <c r="A1083" s="53" t="s">
        <v>56</v>
      </c>
      <c r="B1083" s="302" t="s">
        <v>73</v>
      </c>
      <c r="C1083" s="52" t="s">
        <v>66</v>
      </c>
      <c r="D1083" s="313">
        <v>1</v>
      </c>
      <c r="F1083" s="55">
        <f>+D1083*E1083</f>
        <v>0</v>
      </c>
    </row>
    <row r="1084" spans="1:6">
      <c r="A1084" s="335"/>
      <c r="B1084" s="302"/>
      <c r="D1084" s="313"/>
    </row>
    <row r="1085" spans="1:6">
      <c r="A1085" s="335" t="s">
        <v>56</v>
      </c>
      <c r="B1085" s="302" t="s">
        <v>72</v>
      </c>
      <c r="C1085" s="52" t="s">
        <v>62</v>
      </c>
      <c r="D1085" s="303">
        <v>1</v>
      </c>
      <c r="F1085" s="55">
        <f>+D1085*E1085</f>
        <v>0</v>
      </c>
    </row>
    <row r="1086" spans="1:6">
      <c r="A1086" s="335"/>
      <c r="B1086" s="302"/>
    </row>
    <row r="1087" spans="1:6">
      <c r="A1087" s="53" t="s">
        <v>56</v>
      </c>
      <c r="B1087" s="302" t="s">
        <v>71</v>
      </c>
      <c r="C1087" s="52" t="s">
        <v>51</v>
      </c>
      <c r="D1087" s="313">
        <v>14</v>
      </c>
      <c r="F1087" s="55">
        <f>+D1087*E1087</f>
        <v>0</v>
      </c>
    </row>
    <row r="1088" spans="1:6">
      <c r="B1088" s="302"/>
      <c r="D1088" s="313"/>
    </row>
    <row r="1089" spans="1:6">
      <c r="A1089" s="53" t="s">
        <v>56</v>
      </c>
      <c r="B1089" s="302" t="s">
        <v>70</v>
      </c>
      <c r="C1089" s="52" t="s">
        <v>66</v>
      </c>
      <c r="D1089" s="313">
        <v>16</v>
      </c>
      <c r="F1089" s="55">
        <f>+D1089*E1089</f>
        <v>0</v>
      </c>
    </row>
    <row r="1090" spans="1:6">
      <c r="B1090" s="302"/>
      <c r="D1090" s="313"/>
    </row>
    <row r="1091" spans="1:6">
      <c r="A1091" s="53" t="s">
        <v>56</v>
      </c>
      <c r="B1091" s="302" t="s">
        <v>69</v>
      </c>
      <c r="C1091" s="52" t="s">
        <v>66</v>
      </c>
      <c r="D1091" s="303">
        <v>5</v>
      </c>
      <c r="E1091" s="55"/>
      <c r="F1091" s="55">
        <f>+D1091*E1091</f>
        <v>0</v>
      </c>
    </row>
    <row r="1092" spans="1:6">
      <c r="B1092" s="302"/>
      <c r="E1092" s="55"/>
    </row>
    <row r="1093" spans="1:6">
      <c r="A1093" s="53" t="s">
        <v>56</v>
      </c>
      <c r="B1093" s="302" t="s">
        <v>68</v>
      </c>
      <c r="C1093" s="52" t="s">
        <v>62</v>
      </c>
      <c r="D1093" s="313">
        <v>1</v>
      </c>
      <c r="F1093" s="55">
        <f>+D1093*E1093</f>
        <v>0</v>
      </c>
    </row>
    <row r="1094" spans="1:6">
      <c r="B1094" s="302"/>
      <c r="D1094" s="313"/>
    </row>
    <row r="1095" spans="1:6" ht="14.25" customHeight="1">
      <c r="A1095" s="53" t="s">
        <v>56</v>
      </c>
      <c r="B1095" s="302" t="s">
        <v>67</v>
      </c>
      <c r="C1095" s="52" t="s">
        <v>66</v>
      </c>
      <c r="D1095" s="303">
        <v>1</v>
      </c>
      <c r="F1095" s="55">
        <f>+D1095*E1095</f>
        <v>0</v>
      </c>
    </row>
    <row r="1096" spans="1:6" ht="14.25" customHeight="1">
      <c r="B1096" s="302"/>
    </row>
    <row r="1097" spans="1:6" ht="13.5" customHeight="1">
      <c r="A1097" s="335" t="s">
        <v>56</v>
      </c>
      <c r="B1097" s="302" t="s">
        <v>65</v>
      </c>
      <c r="E1097" s="55"/>
    </row>
    <row r="1098" spans="1:6" ht="14.25" customHeight="1">
      <c r="B1098" s="302" t="s">
        <v>64</v>
      </c>
      <c r="E1098" s="55"/>
    </row>
    <row r="1099" spans="1:6" ht="15.75" customHeight="1">
      <c r="B1099" s="302" t="s">
        <v>63</v>
      </c>
      <c r="C1099" s="52" t="s">
        <v>62</v>
      </c>
      <c r="D1099" s="303">
        <v>1</v>
      </c>
      <c r="E1099" s="55"/>
      <c r="F1099" s="55">
        <f>+D1099*E1099</f>
        <v>0</v>
      </c>
    </row>
    <row r="1100" spans="1:6" ht="15.75" customHeight="1">
      <c r="B1100" s="302"/>
      <c r="E1100" s="55"/>
    </row>
    <row r="1101" spans="1:6">
      <c r="B1101" s="66" t="s">
        <v>946</v>
      </c>
    </row>
    <row r="1102" spans="1:6">
      <c r="B1102" s="302"/>
    </row>
    <row r="1103" spans="1:6" ht="15" customHeight="1">
      <c r="A1103" s="315" t="s">
        <v>56</v>
      </c>
      <c r="B1103" s="302" t="s">
        <v>906</v>
      </c>
    </row>
    <row r="1104" spans="1:6" ht="15" customHeight="1">
      <c r="A1104" s="315"/>
      <c r="B1104" s="302" t="s">
        <v>120</v>
      </c>
    </row>
    <row r="1105" spans="1:6" ht="15" customHeight="1">
      <c r="A1105" s="315"/>
      <c r="B1105" s="302" t="s">
        <v>905</v>
      </c>
    </row>
    <row r="1106" spans="1:6">
      <c r="B1106" s="302" t="s">
        <v>934</v>
      </c>
      <c r="C1106" s="52" t="s">
        <v>62</v>
      </c>
      <c r="D1106" s="303">
        <v>1</v>
      </c>
      <c r="F1106" s="55">
        <f>+D1106*E1106</f>
        <v>0</v>
      </c>
    </row>
    <row r="1107" spans="1:6">
      <c r="B1107" s="302" t="s">
        <v>118</v>
      </c>
      <c r="E1107" s="55"/>
    </row>
    <row r="1108" spans="1:6">
      <c r="B1108" s="302" t="s">
        <v>147</v>
      </c>
    </row>
    <row r="1109" spans="1:6">
      <c r="B1109" s="302"/>
    </row>
    <row r="1110" spans="1:6">
      <c r="A1110" s="335" t="s">
        <v>56</v>
      </c>
      <c r="B1110" s="302" t="s">
        <v>117</v>
      </c>
    </row>
    <row r="1111" spans="1:6">
      <c r="B1111" s="302" t="s">
        <v>116</v>
      </c>
      <c r="C1111" s="52" t="s">
        <v>66</v>
      </c>
      <c r="D1111" s="303">
        <v>1</v>
      </c>
      <c r="F1111" s="55">
        <f>+D1111*E1111</f>
        <v>0</v>
      </c>
    </row>
    <row r="1112" spans="1:6">
      <c r="A1112" s="335"/>
      <c r="B1112" s="302"/>
      <c r="E1112" s="55"/>
    </row>
    <row r="1113" spans="1:6">
      <c r="A1113" s="335" t="s">
        <v>56</v>
      </c>
      <c r="B1113" s="302" t="s">
        <v>857</v>
      </c>
      <c r="E1113" s="55"/>
    </row>
    <row r="1114" spans="1:6">
      <c r="A1114" s="335"/>
      <c r="B1114" s="302" t="s">
        <v>304</v>
      </c>
      <c r="C1114" s="52" t="s">
        <v>66</v>
      </c>
      <c r="D1114" s="303">
        <v>1</v>
      </c>
      <c r="E1114" s="55"/>
      <c r="F1114" s="55">
        <f>+D1114*E1114</f>
        <v>0</v>
      </c>
    </row>
    <row r="1115" spans="1:6">
      <c r="A1115" s="335"/>
      <c r="B1115" s="302"/>
      <c r="E1115" s="55"/>
    </row>
    <row r="1116" spans="1:6">
      <c r="A1116" s="335" t="s">
        <v>56</v>
      </c>
      <c r="B1116" s="302" t="s">
        <v>103</v>
      </c>
    </row>
    <row r="1117" spans="1:6">
      <c r="B1117" s="342" t="s">
        <v>100</v>
      </c>
      <c r="C1117" s="52" t="s">
        <v>66</v>
      </c>
      <c r="D1117" s="303">
        <v>26</v>
      </c>
      <c r="F1117" s="55">
        <f>+D1117*E1117</f>
        <v>0</v>
      </c>
    </row>
    <row r="1118" spans="1:6">
      <c r="B1118" s="302" t="s">
        <v>294</v>
      </c>
      <c r="C1118" s="52" t="s">
        <v>66</v>
      </c>
      <c r="D1118" s="303">
        <v>24</v>
      </c>
      <c r="F1118" s="55">
        <f>+D1118*E1118</f>
        <v>0</v>
      </c>
    </row>
    <row r="1119" spans="1:6">
      <c r="B1119" s="302"/>
      <c r="E1119" s="55"/>
    </row>
    <row r="1120" spans="1:6">
      <c r="A1120" s="335" t="s">
        <v>56</v>
      </c>
      <c r="B1120" s="302" t="s">
        <v>115</v>
      </c>
    </row>
    <row r="1121" spans="1:6">
      <c r="B1121" s="302" t="s">
        <v>114</v>
      </c>
      <c r="C1121" s="52" t="s">
        <v>66</v>
      </c>
      <c r="D1121" s="303">
        <v>8</v>
      </c>
      <c r="F1121" s="55">
        <f>+D1121*E1121</f>
        <v>0</v>
      </c>
    </row>
    <row r="1122" spans="1:6" ht="14.25" customHeight="1">
      <c r="A1122" s="335"/>
      <c r="B1122" s="302"/>
    </row>
    <row r="1123" spans="1:6" ht="15" customHeight="1">
      <c r="A1123" s="335" t="s">
        <v>56</v>
      </c>
      <c r="B1123" s="302" t="s">
        <v>930</v>
      </c>
      <c r="D1123" s="313"/>
      <c r="E1123" s="55"/>
    </row>
    <row r="1124" spans="1:6">
      <c r="A1124" s="335"/>
      <c r="B1124" s="302" t="s">
        <v>929</v>
      </c>
      <c r="C1124" s="52" t="s">
        <v>66</v>
      </c>
      <c r="D1124" s="313">
        <v>1</v>
      </c>
      <c r="E1124" s="55"/>
      <c r="F1124" s="55">
        <f>+D1124*E1124</f>
        <v>0</v>
      </c>
    </row>
    <row r="1125" spans="1:6">
      <c r="B1125" s="302"/>
      <c r="E1125" s="55"/>
    </row>
    <row r="1126" spans="1:6" ht="16.5" customHeight="1">
      <c r="A1126" s="335" t="s">
        <v>56</v>
      </c>
      <c r="B1126" s="302" t="s">
        <v>90</v>
      </c>
      <c r="D1126" s="313"/>
      <c r="E1126" s="55"/>
    </row>
    <row r="1127" spans="1:6">
      <c r="A1127" s="335"/>
      <c r="B1127" s="302" t="s">
        <v>928</v>
      </c>
      <c r="C1127" s="52" t="s">
        <v>66</v>
      </c>
      <c r="D1127" s="313">
        <v>1</v>
      </c>
      <c r="E1127" s="55"/>
      <c r="F1127" s="55">
        <f>+D1127*E1127</f>
        <v>0</v>
      </c>
    </row>
    <row r="1128" spans="1:6">
      <c r="B1128" s="302"/>
      <c r="E1128" s="55"/>
    </row>
    <row r="1129" spans="1:6">
      <c r="A1129" s="53" t="s">
        <v>56</v>
      </c>
      <c r="B1129" s="302" t="s">
        <v>75</v>
      </c>
      <c r="C1129" s="52" t="s">
        <v>62</v>
      </c>
      <c r="D1129" s="303">
        <v>1</v>
      </c>
      <c r="E1129" s="55"/>
      <c r="F1129" s="55">
        <f>+D1129*E1129</f>
        <v>0</v>
      </c>
    </row>
    <row r="1130" spans="1:6">
      <c r="B1130" s="302"/>
      <c r="E1130" s="55"/>
    </row>
    <row r="1131" spans="1:6" ht="16.5" customHeight="1">
      <c r="A1131" s="335" t="s">
        <v>56</v>
      </c>
      <c r="B1131" s="302" t="s">
        <v>923</v>
      </c>
      <c r="D1131" s="52"/>
      <c r="E1131" s="55"/>
    </row>
    <row r="1132" spans="1:6">
      <c r="A1132" s="335"/>
      <c r="B1132" s="302" t="s">
        <v>922</v>
      </c>
      <c r="C1132" s="52" t="s">
        <v>66</v>
      </c>
      <c r="D1132" s="52">
        <v>1</v>
      </c>
      <c r="E1132" s="55"/>
      <c r="F1132" s="55">
        <f>+D1132*E1132</f>
        <v>0</v>
      </c>
    </row>
    <row r="1133" spans="1:6">
      <c r="A1133" s="335"/>
      <c r="B1133" s="302"/>
      <c r="D1133" s="52"/>
      <c r="E1133" s="55"/>
    </row>
    <row r="1134" spans="1:6" ht="14.25" customHeight="1">
      <c r="A1134" s="335" t="s">
        <v>56</v>
      </c>
      <c r="B1134" s="302" t="s">
        <v>921</v>
      </c>
      <c r="D1134" s="62"/>
      <c r="E1134" s="55"/>
    </row>
    <row r="1135" spans="1:6" ht="14.25" customHeight="1">
      <c r="A1135" s="335"/>
      <c r="B1135" s="302" t="s">
        <v>920</v>
      </c>
      <c r="D1135" s="62"/>
      <c r="E1135" s="55"/>
    </row>
    <row r="1136" spans="1:6" ht="14.25" customHeight="1">
      <c r="A1136" s="335"/>
      <c r="B1136" s="302" t="s">
        <v>919</v>
      </c>
      <c r="D1136" s="62"/>
      <c r="E1136" s="55"/>
    </row>
    <row r="1137" spans="1:6" ht="14.25" customHeight="1">
      <c r="A1137" s="335"/>
      <c r="B1137" s="302" t="s">
        <v>918</v>
      </c>
      <c r="D1137" s="62"/>
      <c r="E1137" s="55"/>
    </row>
    <row r="1138" spans="1:6" ht="14.25" customHeight="1">
      <c r="A1138" s="335"/>
      <c r="B1138" s="302" t="s">
        <v>917</v>
      </c>
      <c r="D1138" s="62"/>
      <c r="E1138" s="55"/>
    </row>
    <row r="1139" spans="1:6" ht="14.25" customHeight="1">
      <c r="A1139" s="335"/>
      <c r="B1139" s="302" t="s">
        <v>916</v>
      </c>
      <c r="D1139" s="62"/>
      <c r="E1139" s="55"/>
    </row>
    <row r="1140" spans="1:6" ht="14.25" customHeight="1">
      <c r="A1140" s="335"/>
      <c r="B1140" s="302" t="s">
        <v>915</v>
      </c>
      <c r="C1140" s="52" t="s">
        <v>66</v>
      </c>
      <c r="D1140" s="62">
        <v>1</v>
      </c>
      <c r="E1140" s="55"/>
      <c r="F1140" s="55">
        <f>+D1140*E1140</f>
        <v>0</v>
      </c>
    </row>
    <row r="1141" spans="1:6">
      <c r="B1141" s="302"/>
      <c r="E1141" s="55"/>
    </row>
    <row r="1142" spans="1:6" ht="14.25" customHeight="1">
      <c r="A1142" s="335" t="s">
        <v>56</v>
      </c>
      <c r="B1142" s="302" t="s">
        <v>945</v>
      </c>
      <c r="E1142" s="55"/>
    </row>
    <row r="1143" spans="1:6" ht="14.25" customHeight="1">
      <c r="A1143" s="335"/>
      <c r="B1143" s="302" t="s">
        <v>944</v>
      </c>
      <c r="E1143" s="55"/>
    </row>
    <row r="1144" spans="1:6" ht="14.25" customHeight="1">
      <c r="A1144" s="335"/>
      <c r="B1144" s="302" t="s">
        <v>943</v>
      </c>
      <c r="C1144" s="52" t="s">
        <v>66</v>
      </c>
      <c r="D1144" s="303">
        <v>4</v>
      </c>
      <c r="E1144" s="55"/>
      <c r="F1144" s="55">
        <f>+D1144*E1144</f>
        <v>0</v>
      </c>
    </row>
    <row r="1145" spans="1:6" ht="14.25" customHeight="1">
      <c r="A1145" s="335"/>
      <c r="B1145" s="302" t="s">
        <v>924</v>
      </c>
      <c r="E1145" s="55"/>
    </row>
    <row r="1146" spans="1:6" ht="14.25" customHeight="1">
      <c r="A1146" s="335"/>
      <c r="B1146" s="302"/>
      <c r="E1146" s="55"/>
    </row>
    <row r="1147" spans="1:6" ht="14.25" customHeight="1">
      <c r="A1147" s="335" t="s">
        <v>56</v>
      </c>
      <c r="B1147" s="302" t="s">
        <v>71</v>
      </c>
      <c r="C1147" s="52" t="s">
        <v>51</v>
      </c>
      <c r="D1147" s="303">
        <v>4</v>
      </c>
      <c r="F1147" s="55">
        <f>+D1147*E1147</f>
        <v>0</v>
      </c>
    </row>
    <row r="1148" spans="1:6">
      <c r="B1148" s="302"/>
    </row>
    <row r="1149" spans="1:6">
      <c r="A1149" s="335" t="s">
        <v>56</v>
      </c>
      <c r="B1149" s="302" t="s">
        <v>70</v>
      </c>
      <c r="C1149" s="52" t="s">
        <v>66</v>
      </c>
      <c r="D1149" s="303">
        <v>10</v>
      </c>
      <c r="F1149" s="55">
        <f>+D1149*E1149</f>
        <v>0</v>
      </c>
    </row>
    <row r="1150" spans="1:6">
      <c r="B1150" s="302"/>
    </row>
    <row r="1151" spans="1:6">
      <c r="A1151" s="335" t="s">
        <v>56</v>
      </c>
      <c r="B1151" s="302" t="s">
        <v>74</v>
      </c>
      <c r="C1151" s="52" t="s">
        <v>66</v>
      </c>
      <c r="D1151" s="303">
        <v>1</v>
      </c>
      <c r="E1151" s="55"/>
      <c r="F1151" s="55">
        <f>+D1151*E1151</f>
        <v>0</v>
      </c>
    </row>
    <row r="1152" spans="1:6">
      <c r="A1152" s="335"/>
      <c r="B1152" s="302"/>
    </row>
    <row r="1153" spans="1:6">
      <c r="A1153" s="335" t="s">
        <v>56</v>
      </c>
      <c r="B1153" s="302" t="s">
        <v>908</v>
      </c>
      <c r="C1153" s="52" t="s">
        <v>66</v>
      </c>
      <c r="D1153" s="303">
        <v>1</v>
      </c>
      <c r="E1153" s="55"/>
      <c r="F1153" s="55">
        <f>+D1153*E1153</f>
        <v>0</v>
      </c>
    </row>
    <row r="1154" spans="1:6">
      <c r="A1154" s="335"/>
      <c r="B1154" s="302"/>
      <c r="E1154" s="55"/>
    </row>
    <row r="1155" spans="1:6">
      <c r="A1155" s="53" t="s">
        <v>56</v>
      </c>
      <c r="B1155" s="302" t="s">
        <v>69</v>
      </c>
      <c r="C1155" s="52" t="s">
        <v>66</v>
      </c>
      <c r="D1155" s="303">
        <v>5</v>
      </c>
      <c r="E1155" s="55"/>
      <c r="F1155" s="55">
        <f>+D1155*E1155</f>
        <v>0</v>
      </c>
    </row>
    <row r="1156" spans="1:6">
      <c r="B1156" s="302"/>
      <c r="E1156" s="55"/>
    </row>
    <row r="1157" spans="1:6">
      <c r="A1157" s="335" t="s">
        <v>56</v>
      </c>
      <c r="B1157" s="302" t="s">
        <v>68</v>
      </c>
      <c r="C1157" s="52" t="s">
        <v>66</v>
      </c>
      <c r="D1157" s="303">
        <v>150</v>
      </c>
      <c r="F1157" s="55">
        <f>+D1157*E1157</f>
        <v>0</v>
      </c>
    </row>
    <row r="1158" spans="1:6">
      <c r="B1158" s="302"/>
    </row>
    <row r="1159" spans="1:6">
      <c r="A1159" s="335" t="s">
        <v>56</v>
      </c>
      <c r="B1159" s="302" t="s">
        <v>72</v>
      </c>
      <c r="C1159" s="52" t="s">
        <v>62</v>
      </c>
      <c r="D1159" s="303">
        <v>1</v>
      </c>
      <c r="F1159" s="55">
        <f>+D1159*E1159</f>
        <v>0</v>
      </c>
    </row>
    <row r="1160" spans="1:6">
      <c r="A1160" s="335"/>
      <c r="B1160" s="302"/>
    </row>
    <row r="1161" spans="1:6">
      <c r="A1161" s="335" t="s">
        <v>56</v>
      </c>
      <c r="B1161" s="302" t="s">
        <v>157</v>
      </c>
      <c r="C1161" s="52" t="s">
        <v>62</v>
      </c>
      <c r="D1161" s="303">
        <v>1</v>
      </c>
      <c r="F1161" s="55">
        <f>+D1161*E1161</f>
        <v>0</v>
      </c>
    </row>
    <row r="1162" spans="1:6">
      <c r="A1162" s="335"/>
      <c r="B1162" s="302"/>
    </row>
    <row r="1163" spans="1:6" ht="14.25" customHeight="1">
      <c r="A1163" s="53" t="s">
        <v>56</v>
      </c>
      <c r="B1163" s="302" t="s">
        <v>67</v>
      </c>
      <c r="C1163" s="52" t="s">
        <v>66</v>
      </c>
      <c r="D1163" s="303">
        <v>1</v>
      </c>
      <c r="F1163" s="55">
        <f>+D1163*E1163</f>
        <v>0</v>
      </c>
    </row>
    <row r="1164" spans="1:6" ht="14.25" customHeight="1">
      <c r="B1164" s="302"/>
    </row>
    <row r="1165" spans="1:6" ht="13.5" customHeight="1">
      <c r="A1165" s="335" t="s">
        <v>56</v>
      </c>
      <c r="B1165" s="302" t="s">
        <v>65</v>
      </c>
      <c r="E1165" s="55"/>
    </row>
    <row r="1166" spans="1:6" ht="14.25" customHeight="1">
      <c r="B1166" s="302" t="s">
        <v>64</v>
      </c>
      <c r="E1166" s="55"/>
    </row>
    <row r="1167" spans="1:6" ht="15.75" customHeight="1">
      <c r="B1167" s="302" t="s">
        <v>63</v>
      </c>
      <c r="C1167" s="52" t="s">
        <v>62</v>
      </c>
      <c r="D1167" s="303">
        <v>1</v>
      </c>
      <c r="E1167" s="55"/>
      <c r="F1167" s="55">
        <f>+D1167*E1167</f>
        <v>0</v>
      </c>
    </row>
    <row r="1168" spans="1:6" ht="15.75" customHeight="1">
      <c r="B1168" s="302"/>
      <c r="E1168" s="55"/>
    </row>
    <row r="1169" spans="1:6">
      <c r="B1169" s="66" t="s">
        <v>942</v>
      </c>
    </row>
    <row r="1170" spans="1:6">
      <c r="B1170" s="302"/>
    </row>
    <row r="1171" spans="1:6" ht="15" customHeight="1">
      <c r="A1171" s="315" t="s">
        <v>56</v>
      </c>
      <c r="B1171" s="302" t="s">
        <v>906</v>
      </c>
    </row>
    <row r="1172" spans="1:6" ht="15" customHeight="1">
      <c r="A1172" s="315"/>
      <c r="B1172" s="302" t="s">
        <v>120</v>
      </c>
    </row>
    <row r="1173" spans="1:6" ht="15" customHeight="1">
      <c r="A1173" s="315"/>
      <c r="B1173" s="302" t="s">
        <v>905</v>
      </c>
    </row>
    <row r="1174" spans="1:6">
      <c r="B1174" s="302" t="s">
        <v>118</v>
      </c>
      <c r="E1174" s="55"/>
    </row>
    <row r="1175" spans="1:6">
      <c r="B1175" s="302" t="s">
        <v>934</v>
      </c>
      <c r="C1175" s="52" t="s">
        <v>62</v>
      </c>
      <c r="D1175" s="303">
        <v>1</v>
      </c>
      <c r="F1175" s="55">
        <f>+D1175*E1175</f>
        <v>0</v>
      </c>
    </row>
    <row r="1176" spans="1:6">
      <c r="B1176" s="302" t="s">
        <v>147</v>
      </c>
    </row>
    <row r="1177" spans="1:6">
      <c r="B1177" s="302"/>
    </row>
    <row r="1178" spans="1:6">
      <c r="A1178" s="335" t="s">
        <v>56</v>
      </c>
      <c r="B1178" s="302" t="s">
        <v>117</v>
      </c>
    </row>
    <row r="1179" spans="1:6">
      <c r="B1179" s="302" t="s">
        <v>116</v>
      </c>
      <c r="C1179" s="52" t="s">
        <v>66</v>
      </c>
      <c r="D1179" s="303">
        <v>1</v>
      </c>
      <c r="F1179" s="55">
        <f>+D1179*E1179</f>
        <v>0</v>
      </c>
    </row>
    <row r="1180" spans="1:6">
      <c r="A1180" s="335"/>
      <c r="B1180" s="302"/>
      <c r="E1180" s="55"/>
    </row>
    <row r="1181" spans="1:6">
      <c r="A1181" s="335" t="s">
        <v>56</v>
      </c>
      <c r="B1181" s="302" t="s">
        <v>103</v>
      </c>
    </row>
    <row r="1182" spans="1:6">
      <c r="B1182" s="342" t="s">
        <v>100</v>
      </c>
      <c r="C1182" s="52" t="s">
        <v>66</v>
      </c>
      <c r="D1182" s="303">
        <v>32</v>
      </c>
      <c r="F1182" s="55">
        <f>+D1182*E1182</f>
        <v>0</v>
      </c>
    </row>
    <row r="1183" spans="1:6">
      <c r="B1183" s="302" t="s">
        <v>294</v>
      </c>
      <c r="C1183" s="52" t="s">
        <v>66</v>
      </c>
      <c r="D1183" s="303">
        <v>11</v>
      </c>
      <c r="F1183" s="55">
        <f>+D1183*E1183</f>
        <v>0</v>
      </c>
    </row>
    <row r="1184" spans="1:6">
      <c r="B1184" s="302"/>
    </row>
    <row r="1185" spans="1:6" ht="13.5" customHeight="1">
      <c r="A1185" s="335" t="s">
        <v>56</v>
      </c>
      <c r="B1185" s="302" t="s">
        <v>932</v>
      </c>
      <c r="E1185" s="55"/>
    </row>
    <row r="1186" spans="1:6">
      <c r="A1186" s="335"/>
      <c r="B1186" s="302" t="s">
        <v>931</v>
      </c>
      <c r="E1186" s="55"/>
    </row>
    <row r="1187" spans="1:6">
      <c r="B1187" s="302" t="s">
        <v>165</v>
      </c>
      <c r="C1187" s="52" t="s">
        <v>66</v>
      </c>
      <c r="D1187" s="303">
        <v>1</v>
      </c>
      <c r="E1187" s="55"/>
      <c r="F1187" s="55">
        <f>+D1187*E1187</f>
        <v>0</v>
      </c>
    </row>
    <row r="1188" spans="1:6">
      <c r="B1188" s="302"/>
      <c r="E1188" s="55"/>
    </row>
    <row r="1189" spans="1:6">
      <c r="A1189" s="335" t="s">
        <v>56</v>
      </c>
      <c r="B1189" s="302" t="s">
        <v>115</v>
      </c>
    </row>
    <row r="1190" spans="1:6">
      <c r="B1190" s="302" t="s">
        <v>114</v>
      </c>
      <c r="C1190" s="52" t="s">
        <v>66</v>
      </c>
      <c r="D1190" s="303">
        <v>4</v>
      </c>
      <c r="F1190" s="55">
        <f>+D1190*E1190</f>
        <v>0</v>
      </c>
    </row>
    <row r="1191" spans="1:6">
      <c r="A1191" s="335"/>
      <c r="B1191" s="302"/>
    </row>
    <row r="1192" spans="1:6" ht="15" customHeight="1">
      <c r="A1192" s="335" t="s">
        <v>56</v>
      </c>
      <c r="B1192" s="302" t="s">
        <v>930</v>
      </c>
      <c r="D1192" s="313"/>
      <c r="E1192" s="55"/>
    </row>
    <row r="1193" spans="1:6">
      <c r="A1193" s="335"/>
      <c r="B1193" s="302" t="s">
        <v>929</v>
      </c>
      <c r="C1193" s="52" t="s">
        <v>66</v>
      </c>
      <c r="D1193" s="313">
        <v>1</v>
      </c>
      <c r="E1193" s="55"/>
      <c r="F1193" s="55">
        <f>+D1193*E1193</f>
        <v>0</v>
      </c>
    </row>
    <row r="1194" spans="1:6">
      <c r="B1194" s="302"/>
      <c r="E1194" s="55"/>
    </row>
    <row r="1195" spans="1:6" ht="16.5" customHeight="1">
      <c r="A1195" s="335" t="s">
        <v>56</v>
      </c>
      <c r="B1195" s="302" t="s">
        <v>90</v>
      </c>
      <c r="D1195" s="313"/>
      <c r="E1195" s="55"/>
    </row>
    <row r="1196" spans="1:6">
      <c r="A1196" s="335"/>
      <c r="B1196" s="302" t="s">
        <v>928</v>
      </c>
      <c r="C1196" s="52" t="s">
        <v>66</v>
      </c>
      <c r="D1196" s="313">
        <v>1</v>
      </c>
      <c r="E1196" s="55"/>
      <c r="F1196" s="55">
        <f>+D1196*E1196</f>
        <v>0</v>
      </c>
    </row>
    <row r="1197" spans="1:6">
      <c r="B1197" s="302"/>
      <c r="E1197" s="55"/>
    </row>
    <row r="1198" spans="1:6">
      <c r="A1198" s="53" t="s">
        <v>56</v>
      </c>
      <c r="B1198" s="302" t="s">
        <v>75</v>
      </c>
      <c r="C1198" s="52" t="s">
        <v>62</v>
      </c>
      <c r="D1198" s="303">
        <v>1</v>
      </c>
      <c r="E1198" s="55"/>
      <c r="F1198" s="55">
        <f>+D1198*E1198</f>
        <v>0</v>
      </c>
    </row>
    <row r="1199" spans="1:6">
      <c r="B1199" s="302"/>
      <c r="E1199" s="55"/>
    </row>
    <row r="1200" spans="1:6" ht="16.5" customHeight="1">
      <c r="A1200" s="335" t="s">
        <v>56</v>
      </c>
      <c r="B1200" s="302" t="s">
        <v>923</v>
      </c>
      <c r="D1200" s="52"/>
      <c r="E1200" s="55"/>
    </row>
    <row r="1201" spans="1:6">
      <c r="A1201" s="335"/>
      <c r="B1201" s="302" t="s">
        <v>922</v>
      </c>
      <c r="C1201" s="52" t="s">
        <v>66</v>
      </c>
      <c r="D1201" s="52">
        <v>1</v>
      </c>
      <c r="E1201" s="55"/>
      <c r="F1201" s="55">
        <f>+D1201*E1201</f>
        <v>0</v>
      </c>
    </row>
    <row r="1202" spans="1:6">
      <c r="A1202" s="335"/>
      <c r="B1202" s="302" t="s">
        <v>927</v>
      </c>
      <c r="D1202" s="52"/>
      <c r="E1202" s="55"/>
    </row>
    <row r="1203" spans="1:6">
      <c r="A1203" s="335"/>
      <c r="B1203" s="302"/>
      <c r="D1203" s="52"/>
      <c r="E1203" s="55"/>
    </row>
    <row r="1204" spans="1:6" ht="14.25" customHeight="1">
      <c r="A1204" s="335" t="s">
        <v>56</v>
      </c>
      <c r="B1204" s="302" t="s">
        <v>921</v>
      </c>
      <c r="D1204" s="62"/>
      <c r="E1204" s="55"/>
    </row>
    <row r="1205" spans="1:6" ht="14.25" customHeight="1">
      <c r="A1205" s="335"/>
      <c r="B1205" s="302" t="s">
        <v>920</v>
      </c>
      <c r="D1205" s="62"/>
      <c r="E1205" s="55"/>
    </row>
    <row r="1206" spans="1:6" ht="14.25" customHeight="1">
      <c r="A1206" s="335"/>
      <c r="B1206" s="302" t="s">
        <v>919</v>
      </c>
      <c r="D1206" s="62"/>
      <c r="E1206" s="55"/>
    </row>
    <row r="1207" spans="1:6" ht="14.25" customHeight="1">
      <c r="A1207" s="335"/>
      <c r="B1207" s="302" t="s">
        <v>918</v>
      </c>
      <c r="D1207" s="62"/>
      <c r="E1207" s="55"/>
    </row>
    <row r="1208" spans="1:6" ht="14.25" customHeight="1">
      <c r="A1208" s="335"/>
      <c r="B1208" s="302" t="s">
        <v>917</v>
      </c>
      <c r="D1208" s="62"/>
      <c r="E1208" s="55"/>
    </row>
    <row r="1209" spans="1:6" ht="14.25" customHeight="1">
      <c r="A1209" s="335"/>
      <c r="B1209" s="302" t="s">
        <v>916</v>
      </c>
      <c r="D1209" s="62"/>
      <c r="E1209" s="55"/>
    </row>
    <row r="1210" spans="1:6" ht="14.25" customHeight="1">
      <c r="A1210" s="335"/>
      <c r="B1210" s="302" t="s">
        <v>915</v>
      </c>
      <c r="C1210" s="52" t="s">
        <v>66</v>
      </c>
      <c r="D1210" s="62">
        <v>1</v>
      </c>
      <c r="E1210" s="55"/>
      <c r="F1210" s="55">
        <f>+D1210*E1210</f>
        <v>0</v>
      </c>
    </row>
    <row r="1211" spans="1:6" ht="14.25" customHeight="1">
      <c r="A1211" s="335"/>
      <c r="B1211" s="302" t="s">
        <v>927</v>
      </c>
      <c r="D1211" s="62"/>
      <c r="E1211" s="55"/>
    </row>
    <row r="1212" spans="1:6">
      <c r="A1212" s="335"/>
      <c r="B1212" s="302"/>
      <c r="D1212" s="313"/>
      <c r="E1212" s="55"/>
    </row>
    <row r="1213" spans="1:6" ht="14.25" customHeight="1">
      <c r="A1213" s="335" t="s">
        <v>56</v>
      </c>
      <c r="B1213" s="302" t="s">
        <v>926</v>
      </c>
      <c r="E1213" s="55"/>
    </row>
    <row r="1214" spans="1:6" ht="14.25" customHeight="1">
      <c r="A1214" s="335"/>
      <c r="B1214" s="302" t="s">
        <v>925</v>
      </c>
      <c r="C1214" s="52" t="s">
        <v>66</v>
      </c>
      <c r="D1214" s="303">
        <v>6</v>
      </c>
      <c r="E1214" s="55"/>
      <c r="F1214" s="55">
        <f>+D1214*E1214</f>
        <v>0</v>
      </c>
    </row>
    <row r="1215" spans="1:6" ht="14.25" customHeight="1">
      <c r="A1215" s="335"/>
      <c r="B1215" s="302" t="s">
        <v>924</v>
      </c>
      <c r="E1215" s="55"/>
    </row>
    <row r="1216" spans="1:6" ht="14.25" customHeight="1">
      <c r="A1216" s="335"/>
      <c r="B1216" s="302"/>
      <c r="E1216" s="55"/>
    </row>
    <row r="1217" spans="1:6" ht="16.5" customHeight="1">
      <c r="A1217" s="335" t="s">
        <v>56</v>
      </c>
      <c r="B1217" s="302" t="s">
        <v>923</v>
      </c>
      <c r="D1217" s="52"/>
      <c r="E1217" s="55"/>
    </row>
    <row r="1218" spans="1:6">
      <c r="A1218" s="335"/>
      <c r="B1218" s="302" t="s">
        <v>922</v>
      </c>
      <c r="C1218" s="52" t="s">
        <v>66</v>
      </c>
      <c r="D1218" s="52">
        <v>1</v>
      </c>
      <c r="E1218" s="55"/>
      <c r="F1218" s="55">
        <f>+D1218*E1218</f>
        <v>0</v>
      </c>
    </row>
    <row r="1219" spans="1:6">
      <c r="A1219" s="335"/>
      <c r="B1219" s="302" t="s">
        <v>914</v>
      </c>
      <c r="D1219" s="52"/>
      <c r="E1219" s="55"/>
    </row>
    <row r="1220" spans="1:6">
      <c r="A1220" s="335"/>
      <c r="B1220" s="302"/>
      <c r="D1220" s="52"/>
      <c r="E1220" s="55"/>
    </row>
    <row r="1221" spans="1:6" ht="14.25" customHeight="1">
      <c r="A1221" s="335" t="s">
        <v>56</v>
      </c>
      <c r="B1221" s="302" t="s">
        <v>921</v>
      </c>
      <c r="D1221" s="62"/>
      <c r="E1221" s="55"/>
    </row>
    <row r="1222" spans="1:6" ht="14.25" customHeight="1">
      <c r="A1222" s="335"/>
      <c r="B1222" s="302" t="s">
        <v>920</v>
      </c>
      <c r="D1222" s="62"/>
      <c r="E1222" s="55"/>
    </row>
    <row r="1223" spans="1:6" ht="14.25" customHeight="1">
      <c r="A1223" s="335"/>
      <c r="B1223" s="302" t="s">
        <v>919</v>
      </c>
      <c r="D1223" s="62"/>
      <c r="E1223" s="55"/>
    </row>
    <row r="1224" spans="1:6" ht="14.25" customHeight="1">
      <c r="A1224" s="335"/>
      <c r="B1224" s="302" t="s">
        <v>918</v>
      </c>
      <c r="D1224" s="62"/>
      <c r="E1224" s="55"/>
    </row>
    <row r="1225" spans="1:6" ht="14.25" customHeight="1">
      <c r="A1225" s="335"/>
      <c r="B1225" s="302" t="s">
        <v>917</v>
      </c>
      <c r="D1225" s="62"/>
      <c r="E1225" s="55"/>
    </row>
    <row r="1226" spans="1:6" ht="14.25" customHeight="1">
      <c r="A1226" s="335"/>
      <c r="B1226" s="302" t="s">
        <v>916</v>
      </c>
      <c r="D1226" s="62"/>
      <c r="E1226" s="55"/>
    </row>
    <row r="1227" spans="1:6" ht="14.25" customHeight="1">
      <c r="A1227" s="335"/>
      <c r="B1227" s="302" t="s">
        <v>915</v>
      </c>
      <c r="C1227" s="52" t="s">
        <v>66</v>
      </c>
      <c r="D1227" s="62">
        <v>1</v>
      </c>
      <c r="E1227" s="55"/>
      <c r="F1227" s="55">
        <f>+D1227*E1227</f>
        <v>0</v>
      </c>
    </row>
    <row r="1228" spans="1:6" ht="14.25" customHeight="1">
      <c r="A1228" s="335"/>
      <c r="B1228" s="302" t="s">
        <v>914</v>
      </c>
      <c r="D1228" s="62"/>
      <c r="E1228" s="55"/>
    </row>
    <row r="1229" spans="1:6" ht="14.25" customHeight="1">
      <c r="A1229" s="335"/>
      <c r="B1229" s="302"/>
      <c r="D1229" s="62"/>
      <c r="E1229" s="55"/>
    </row>
    <row r="1230" spans="1:6" ht="14.25" customHeight="1">
      <c r="A1230" s="335" t="s">
        <v>56</v>
      </c>
      <c r="B1230" s="302" t="s">
        <v>71</v>
      </c>
      <c r="C1230" s="52" t="s">
        <v>51</v>
      </c>
      <c r="D1230" s="303">
        <v>4</v>
      </c>
      <c r="F1230" s="55">
        <f>+D1230*E1230</f>
        <v>0</v>
      </c>
    </row>
    <row r="1231" spans="1:6">
      <c r="B1231" s="302"/>
    </row>
    <row r="1232" spans="1:6">
      <c r="A1232" s="335" t="s">
        <v>56</v>
      </c>
      <c r="B1232" s="302" t="s">
        <v>70</v>
      </c>
      <c r="C1232" s="52" t="s">
        <v>66</v>
      </c>
      <c r="D1232" s="303">
        <v>10</v>
      </c>
      <c r="F1232" s="55">
        <f>+D1232*E1232</f>
        <v>0</v>
      </c>
    </row>
    <row r="1233" spans="1:6">
      <c r="B1233" s="302"/>
    </row>
    <row r="1234" spans="1:6">
      <c r="A1234" s="335" t="s">
        <v>56</v>
      </c>
      <c r="B1234" s="302" t="s">
        <v>74</v>
      </c>
      <c r="C1234" s="52" t="s">
        <v>66</v>
      </c>
      <c r="D1234" s="303">
        <v>1</v>
      </c>
      <c r="E1234" s="55"/>
      <c r="F1234" s="55">
        <f>+D1234*E1234</f>
        <v>0</v>
      </c>
    </row>
    <row r="1235" spans="1:6">
      <c r="A1235" s="335"/>
      <c r="B1235" s="302"/>
    </row>
    <row r="1236" spans="1:6">
      <c r="A1236" s="335" t="s">
        <v>56</v>
      </c>
      <c r="B1236" s="302" t="s">
        <v>908</v>
      </c>
      <c r="C1236" s="52" t="s">
        <v>66</v>
      </c>
      <c r="D1236" s="303">
        <v>1</v>
      </c>
      <c r="E1236" s="55"/>
      <c r="F1236" s="55">
        <f>+D1236*E1236</f>
        <v>0</v>
      </c>
    </row>
    <row r="1237" spans="1:6">
      <c r="A1237" s="335"/>
      <c r="B1237" s="302"/>
      <c r="E1237" s="55"/>
    </row>
    <row r="1238" spans="1:6">
      <c r="A1238" s="53" t="s">
        <v>56</v>
      </c>
      <c r="B1238" s="302" t="s">
        <v>69</v>
      </c>
      <c r="C1238" s="52" t="s">
        <v>66</v>
      </c>
      <c r="D1238" s="303">
        <v>5</v>
      </c>
      <c r="E1238" s="55"/>
      <c r="F1238" s="55">
        <f>+D1238*E1238</f>
        <v>0</v>
      </c>
    </row>
    <row r="1239" spans="1:6">
      <c r="B1239" s="302"/>
      <c r="E1239" s="55"/>
    </row>
    <row r="1240" spans="1:6">
      <c r="A1240" s="335" t="s">
        <v>56</v>
      </c>
      <c r="B1240" s="302" t="s">
        <v>68</v>
      </c>
      <c r="C1240" s="52" t="s">
        <v>66</v>
      </c>
      <c r="D1240" s="303">
        <v>150</v>
      </c>
      <c r="F1240" s="55">
        <f>+D1240*E1240</f>
        <v>0</v>
      </c>
    </row>
    <row r="1241" spans="1:6">
      <c r="B1241" s="302"/>
    </row>
    <row r="1242" spans="1:6">
      <c r="A1242" s="335" t="s">
        <v>56</v>
      </c>
      <c r="B1242" s="302" t="s">
        <v>72</v>
      </c>
      <c r="C1242" s="52" t="s">
        <v>62</v>
      </c>
      <c r="D1242" s="303">
        <v>1</v>
      </c>
      <c r="F1242" s="55">
        <f>+D1242*E1242</f>
        <v>0</v>
      </c>
    </row>
    <row r="1243" spans="1:6">
      <c r="A1243" s="335"/>
      <c r="B1243" s="302"/>
    </row>
    <row r="1244" spans="1:6">
      <c r="A1244" s="335" t="s">
        <v>56</v>
      </c>
      <c r="B1244" s="302" t="s">
        <v>157</v>
      </c>
      <c r="C1244" s="52" t="s">
        <v>62</v>
      </c>
      <c r="D1244" s="303">
        <v>1</v>
      </c>
      <c r="F1244" s="55">
        <f>+D1244*E1244</f>
        <v>0</v>
      </c>
    </row>
    <row r="1245" spans="1:6">
      <c r="A1245" s="335"/>
      <c r="B1245" s="302"/>
    </row>
    <row r="1246" spans="1:6" ht="14.25" customHeight="1">
      <c r="A1246" s="53" t="s">
        <v>56</v>
      </c>
      <c r="B1246" s="302" t="s">
        <v>67</v>
      </c>
      <c r="C1246" s="52" t="s">
        <v>66</v>
      </c>
      <c r="D1246" s="303">
        <v>1</v>
      </c>
      <c r="F1246" s="55">
        <f>+D1246*E1246</f>
        <v>0</v>
      </c>
    </row>
    <row r="1247" spans="1:6" ht="14.25" customHeight="1">
      <c r="B1247" s="302"/>
    </row>
    <row r="1248" spans="1:6" ht="13.5" customHeight="1">
      <c r="A1248" s="335" t="s">
        <v>56</v>
      </c>
      <c r="B1248" s="302" t="s">
        <v>65</v>
      </c>
      <c r="E1248" s="55"/>
    </row>
    <row r="1249" spans="1:6" ht="14.25" customHeight="1">
      <c r="B1249" s="302" t="s">
        <v>64</v>
      </c>
      <c r="E1249" s="55"/>
    </row>
    <row r="1250" spans="1:6" ht="15.75" customHeight="1">
      <c r="B1250" s="302" t="s">
        <v>63</v>
      </c>
      <c r="C1250" s="52" t="s">
        <v>62</v>
      </c>
      <c r="D1250" s="303">
        <v>1</v>
      </c>
      <c r="E1250" s="55"/>
      <c r="F1250" s="55">
        <f>+D1250*E1250</f>
        <v>0</v>
      </c>
    </row>
    <row r="1251" spans="1:6" ht="15.75" customHeight="1">
      <c r="B1251" s="302"/>
      <c r="E1251" s="55"/>
    </row>
    <row r="1252" spans="1:6">
      <c r="B1252" s="66" t="s">
        <v>941</v>
      </c>
    </row>
    <row r="1253" spans="1:6">
      <c r="B1253" s="66"/>
    </row>
    <row r="1254" spans="1:6" ht="15" customHeight="1">
      <c r="A1254" s="315" t="s">
        <v>56</v>
      </c>
      <c r="B1254" s="302" t="s">
        <v>906</v>
      </c>
    </row>
    <row r="1255" spans="1:6" ht="15" customHeight="1">
      <c r="A1255" s="315"/>
      <c r="B1255" s="302" t="s">
        <v>120</v>
      </c>
    </row>
    <row r="1256" spans="1:6" ht="15" customHeight="1">
      <c r="A1256" s="315"/>
      <c r="B1256" s="302" t="s">
        <v>905</v>
      </c>
    </row>
    <row r="1257" spans="1:6">
      <c r="B1257" s="302" t="s">
        <v>118</v>
      </c>
      <c r="E1257" s="55"/>
    </row>
    <row r="1258" spans="1:6">
      <c r="B1258" s="302" t="s">
        <v>934</v>
      </c>
      <c r="C1258" s="52" t="s">
        <v>62</v>
      </c>
      <c r="D1258" s="303">
        <v>1</v>
      </c>
      <c r="F1258" s="55">
        <f>+D1258*E1258</f>
        <v>0</v>
      </c>
    </row>
    <row r="1259" spans="1:6">
      <c r="B1259" s="302" t="s">
        <v>147</v>
      </c>
    </row>
    <row r="1260" spans="1:6">
      <c r="B1260" s="302"/>
    </row>
    <row r="1261" spans="1:6">
      <c r="A1261" s="335" t="s">
        <v>56</v>
      </c>
      <c r="B1261" s="302" t="s">
        <v>117</v>
      </c>
    </row>
    <row r="1262" spans="1:6">
      <c r="B1262" s="302" t="s">
        <v>116</v>
      </c>
      <c r="C1262" s="52" t="s">
        <v>66</v>
      </c>
      <c r="D1262" s="303">
        <v>1</v>
      </c>
      <c r="F1262" s="55">
        <f>+D1262*E1262</f>
        <v>0</v>
      </c>
    </row>
    <row r="1263" spans="1:6">
      <c r="A1263" s="335"/>
      <c r="B1263" s="302"/>
      <c r="E1263" s="55"/>
    </row>
    <row r="1264" spans="1:6">
      <c r="A1264" s="335" t="s">
        <v>56</v>
      </c>
      <c r="B1264" s="302" t="s">
        <v>857</v>
      </c>
      <c r="E1264" s="55"/>
    </row>
    <row r="1265" spans="1:6">
      <c r="A1265" s="335"/>
      <c r="B1265" s="302" t="s">
        <v>304</v>
      </c>
      <c r="C1265" s="52" t="s">
        <v>66</v>
      </c>
      <c r="D1265" s="303">
        <v>1</v>
      </c>
      <c r="E1265" s="55"/>
      <c r="F1265" s="55">
        <f>+D1265*E1265</f>
        <v>0</v>
      </c>
    </row>
    <row r="1266" spans="1:6">
      <c r="A1266" s="335"/>
      <c r="B1266" s="302"/>
      <c r="E1266" s="55"/>
    </row>
    <row r="1267" spans="1:6">
      <c r="A1267" s="335" t="s">
        <v>56</v>
      </c>
      <c r="B1267" s="302" t="s">
        <v>103</v>
      </c>
    </row>
    <row r="1268" spans="1:6">
      <c r="B1268" s="342" t="s">
        <v>100</v>
      </c>
      <c r="C1268" s="52" t="s">
        <v>66</v>
      </c>
      <c r="D1268" s="303">
        <v>39</v>
      </c>
      <c r="F1268" s="55">
        <f>+D1268*E1268</f>
        <v>0</v>
      </c>
    </row>
    <row r="1269" spans="1:6">
      <c r="B1269" s="302" t="s">
        <v>294</v>
      </c>
      <c r="C1269" s="52" t="s">
        <v>66</v>
      </c>
      <c r="D1269" s="303">
        <v>18</v>
      </c>
      <c r="F1269" s="55">
        <f>+D1269*E1269</f>
        <v>0</v>
      </c>
    </row>
    <row r="1270" spans="1:6">
      <c r="B1270" s="302"/>
    </row>
    <row r="1271" spans="1:6">
      <c r="A1271" s="335" t="s">
        <v>56</v>
      </c>
      <c r="B1271" s="302" t="s">
        <v>903</v>
      </c>
    </row>
    <row r="1272" spans="1:6">
      <c r="B1272" s="302" t="s">
        <v>294</v>
      </c>
      <c r="C1272" s="52" t="s">
        <v>66</v>
      </c>
      <c r="D1272" s="303">
        <v>1</v>
      </c>
      <c r="F1272" s="55">
        <f>+D1272*E1272</f>
        <v>0</v>
      </c>
    </row>
    <row r="1273" spans="1:6">
      <c r="B1273" s="302" t="s">
        <v>936</v>
      </c>
      <c r="C1273" s="52" t="s">
        <v>66</v>
      </c>
      <c r="D1273" s="303">
        <v>1</v>
      </c>
      <c r="F1273" s="55">
        <f>+D1273*E1273</f>
        <v>0</v>
      </c>
    </row>
    <row r="1274" spans="1:6">
      <c r="B1274" s="302"/>
    </row>
    <row r="1275" spans="1:6" ht="13.5" customHeight="1">
      <c r="A1275" s="335" t="s">
        <v>56</v>
      </c>
      <c r="B1275" s="302" t="s">
        <v>932</v>
      </c>
      <c r="E1275" s="55"/>
    </row>
    <row r="1276" spans="1:6">
      <c r="A1276" s="335"/>
      <c r="B1276" s="302" t="s">
        <v>931</v>
      </c>
      <c r="E1276" s="55"/>
    </row>
    <row r="1277" spans="1:6">
      <c r="B1277" s="302" t="s">
        <v>165</v>
      </c>
      <c r="C1277" s="52" t="s">
        <v>66</v>
      </c>
      <c r="D1277" s="303">
        <v>1</v>
      </c>
      <c r="E1277" s="55"/>
      <c r="F1277" s="55">
        <f>+D1277*E1277</f>
        <v>0</v>
      </c>
    </row>
    <row r="1278" spans="1:6">
      <c r="B1278" s="302"/>
      <c r="E1278" s="55"/>
    </row>
    <row r="1279" spans="1:6">
      <c r="A1279" s="335" t="s">
        <v>56</v>
      </c>
      <c r="B1279" s="302" t="s">
        <v>115</v>
      </c>
    </row>
    <row r="1280" spans="1:6">
      <c r="B1280" s="302" t="s">
        <v>114</v>
      </c>
      <c r="C1280" s="52" t="s">
        <v>66</v>
      </c>
      <c r="D1280" s="303">
        <v>8</v>
      </c>
      <c r="F1280" s="55">
        <f>+D1280*E1280</f>
        <v>0</v>
      </c>
    </row>
    <row r="1281" spans="1:6" ht="14.25" customHeight="1">
      <c r="A1281" s="335"/>
      <c r="B1281" s="302"/>
    </row>
    <row r="1282" spans="1:6" ht="15" customHeight="1">
      <c r="A1282" s="335" t="s">
        <v>56</v>
      </c>
      <c r="B1282" s="302" t="s">
        <v>930</v>
      </c>
      <c r="D1282" s="313"/>
      <c r="E1282" s="55"/>
    </row>
    <row r="1283" spans="1:6">
      <c r="A1283" s="335"/>
      <c r="B1283" s="302" t="s">
        <v>929</v>
      </c>
      <c r="C1283" s="52" t="s">
        <v>66</v>
      </c>
      <c r="D1283" s="313">
        <v>1</v>
      </c>
      <c r="E1283" s="55"/>
      <c r="F1283" s="55">
        <f>+D1283*E1283</f>
        <v>0</v>
      </c>
    </row>
    <row r="1284" spans="1:6">
      <c r="B1284" s="302"/>
      <c r="E1284" s="55"/>
    </row>
    <row r="1285" spans="1:6" ht="16.5" customHeight="1">
      <c r="A1285" s="335" t="s">
        <v>56</v>
      </c>
      <c r="B1285" s="302" t="s">
        <v>90</v>
      </c>
      <c r="D1285" s="313"/>
      <c r="E1285" s="55"/>
    </row>
    <row r="1286" spans="1:6">
      <c r="A1286" s="335"/>
      <c r="B1286" s="302" t="s">
        <v>928</v>
      </c>
      <c r="C1286" s="52" t="s">
        <v>66</v>
      </c>
      <c r="D1286" s="313">
        <v>1</v>
      </c>
      <c r="E1286" s="55"/>
      <c r="F1286" s="55">
        <f>+D1286*E1286</f>
        <v>0</v>
      </c>
    </row>
    <row r="1287" spans="1:6">
      <c r="B1287" s="302"/>
      <c r="E1287" s="55"/>
    </row>
    <row r="1288" spans="1:6">
      <c r="A1288" s="53" t="s">
        <v>56</v>
      </c>
      <c r="B1288" s="302" t="s">
        <v>75</v>
      </c>
      <c r="C1288" s="52" t="s">
        <v>62</v>
      </c>
      <c r="D1288" s="303">
        <v>1</v>
      </c>
      <c r="E1288" s="55"/>
      <c r="F1288" s="55">
        <f>+D1288*E1288</f>
        <v>0</v>
      </c>
    </row>
    <row r="1289" spans="1:6">
      <c r="B1289" s="302"/>
      <c r="E1289" s="55"/>
    </row>
    <row r="1290" spans="1:6" ht="16.5" customHeight="1">
      <c r="A1290" s="335" t="s">
        <v>56</v>
      </c>
      <c r="B1290" s="302" t="s">
        <v>923</v>
      </c>
      <c r="D1290" s="52"/>
      <c r="E1290" s="55"/>
    </row>
    <row r="1291" spans="1:6">
      <c r="A1291" s="335"/>
      <c r="B1291" s="302" t="s">
        <v>922</v>
      </c>
      <c r="C1291" s="52" t="s">
        <v>66</v>
      </c>
      <c r="D1291" s="52">
        <v>1</v>
      </c>
      <c r="E1291" s="55"/>
      <c r="F1291" s="55">
        <f>+D1291*E1291</f>
        <v>0</v>
      </c>
    </row>
    <row r="1292" spans="1:6">
      <c r="A1292" s="335"/>
      <c r="B1292" s="302" t="s">
        <v>927</v>
      </c>
      <c r="D1292" s="52"/>
      <c r="E1292" s="55"/>
    </row>
    <row r="1293" spans="1:6">
      <c r="A1293" s="335"/>
      <c r="B1293" s="302"/>
      <c r="D1293" s="52"/>
      <c r="E1293" s="55"/>
    </row>
    <row r="1294" spans="1:6" ht="14.25" customHeight="1">
      <c r="A1294" s="335" t="s">
        <v>56</v>
      </c>
      <c r="B1294" s="302" t="s">
        <v>921</v>
      </c>
      <c r="D1294" s="62"/>
      <c r="E1294" s="55"/>
    </row>
    <row r="1295" spans="1:6" ht="14.25" customHeight="1">
      <c r="A1295" s="335"/>
      <c r="B1295" s="302" t="s">
        <v>920</v>
      </c>
      <c r="D1295" s="62"/>
      <c r="E1295" s="55"/>
    </row>
    <row r="1296" spans="1:6" ht="14.25" customHeight="1">
      <c r="A1296" s="335"/>
      <c r="B1296" s="302" t="s">
        <v>919</v>
      </c>
      <c r="D1296" s="62"/>
      <c r="E1296" s="55"/>
    </row>
    <row r="1297" spans="1:6" ht="14.25" customHeight="1">
      <c r="A1297" s="335"/>
      <c r="B1297" s="302" t="s">
        <v>918</v>
      </c>
      <c r="D1297" s="62"/>
      <c r="E1297" s="55"/>
    </row>
    <row r="1298" spans="1:6" ht="14.25" customHeight="1">
      <c r="A1298" s="335"/>
      <c r="B1298" s="302" t="s">
        <v>917</v>
      </c>
      <c r="D1298" s="62"/>
      <c r="E1298" s="55"/>
    </row>
    <row r="1299" spans="1:6" ht="14.25" customHeight="1">
      <c r="A1299" s="335"/>
      <c r="B1299" s="302" t="s">
        <v>916</v>
      </c>
      <c r="D1299" s="62"/>
      <c r="E1299" s="55"/>
    </row>
    <row r="1300" spans="1:6" ht="14.25" customHeight="1">
      <c r="A1300" s="335"/>
      <c r="B1300" s="302" t="s">
        <v>915</v>
      </c>
      <c r="C1300" s="52" t="s">
        <v>66</v>
      </c>
      <c r="D1300" s="62">
        <v>1</v>
      </c>
      <c r="E1300" s="55"/>
      <c r="F1300" s="55">
        <f>+D1300*E1300</f>
        <v>0</v>
      </c>
    </row>
    <row r="1301" spans="1:6" ht="14.25" customHeight="1">
      <c r="A1301" s="335"/>
      <c r="B1301" s="302" t="s">
        <v>927</v>
      </c>
      <c r="D1301" s="62"/>
      <c r="E1301" s="55"/>
    </row>
    <row r="1302" spans="1:6" ht="14.25" customHeight="1">
      <c r="A1302" s="335"/>
      <c r="B1302" s="302"/>
      <c r="E1302" s="55"/>
    </row>
    <row r="1303" spans="1:6" ht="14.25" customHeight="1">
      <c r="A1303" s="335" t="s">
        <v>56</v>
      </c>
      <c r="B1303" s="302" t="s">
        <v>926</v>
      </c>
      <c r="E1303" s="55"/>
    </row>
    <row r="1304" spans="1:6" ht="14.25" customHeight="1">
      <c r="A1304" s="335"/>
      <c r="B1304" s="302" t="s">
        <v>925</v>
      </c>
      <c r="C1304" s="52" t="s">
        <v>66</v>
      </c>
      <c r="D1304" s="303">
        <v>6</v>
      </c>
      <c r="E1304" s="55"/>
      <c r="F1304" s="55">
        <f>+D1304*E1304</f>
        <v>0</v>
      </c>
    </row>
    <row r="1305" spans="1:6" ht="14.25" customHeight="1">
      <c r="A1305" s="335"/>
      <c r="B1305" s="302" t="s">
        <v>924</v>
      </c>
      <c r="E1305" s="55"/>
    </row>
    <row r="1306" spans="1:6" ht="14.25" customHeight="1">
      <c r="A1306" s="335"/>
      <c r="B1306" s="302"/>
      <c r="E1306" s="55"/>
    </row>
    <row r="1307" spans="1:6" ht="16.5" customHeight="1">
      <c r="A1307" s="335" t="s">
        <v>56</v>
      </c>
      <c r="B1307" s="302" t="s">
        <v>923</v>
      </c>
      <c r="D1307" s="52"/>
      <c r="E1307" s="55"/>
    </row>
    <row r="1308" spans="1:6">
      <c r="A1308" s="335"/>
      <c r="B1308" s="302" t="s">
        <v>922</v>
      </c>
      <c r="C1308" s="52" t="s">
        <v>66</v>
      </c>
      <c r="D1308" s="52">
        <v>1</v>
      </c>
      <c r="E1308" s="55"/>
      <c r="F1308" s="55">
        <f>+D1308*E1308</f>
        <v>0</v>
      </c>
    </row>
    <row r="1309" spans="1:6">
      <c r="A1309" s="335"/>
      <c r="B1309" s="302" t="s">
        <v>914</v>
      </c>
      <c r="D1309" s="52"/>
      <c r="E1309" s="55"/>
    </row>
    <row r="1310" spans="1:6">
      <c r="A1310" s="335"/>
      <c r="B1310" s="302"/>
      <c r="D1310" s="52"/>
      <c r="E1310" s="55"/>
    </row>
    <row r="1311" spans="1:6" ht="14.25" customHeight="1">
      <c r="A1311" s="335" t="s">
        <v>56</v>
      </c>
      <c r="B1311" s="302" t="s">
        <v>921</v>
      </c>
      <c r="D1311" s="62"/>
      <c r="E1311" s="55"/>
    </row>
    <row r="1312" spans="1:6" ht="14.25" customHeight="1">
      <c r="A1312" s="335"/>
      <c r="B1312" s="302" t="s">
        <v>920</v>
      </c>
      <c r="D1312" s="62"/>
      <c r="E1312" s="55"/>
    </row>
    <row r="1313" spans="1:6" ht="14.25" customHeight="1">
      <c r="A1313" s="335"/>
      <c r="B1313" s="302" t="s">
        <v>919</v>
      </c>
      <c r="D1313" s="62"/>
      <c r="E1313" s="55"/>
    </row>
    <row r="1314" spans="1:6" ht="14.25" customHeight="1">
      <c r="A1314" s="335"/>
      <c r="B1314" s="302" t="s">
        <v>918</v>
      </c>
      <c r="D1314" s="62"/>
      <c r="E1314" s="55"/>
    </row>
    <row r="1315" spans="1:6" ht="14.25" customHeight="1">
      <c r="A1315" s="335"/>
      <c r="B1315" s="302" t="s">
        <v>917</v>
      </c>
      <c r="D1315" s="62"/>
      <c r="E1315" s="55"/>
    </row>
    <row r="1316" spans="1:6" ht="14.25" customHeight="1">
      <c r="A1316" s="335"/>
      <c r="B1316" s="302" t="s">
        <v>916</v>
      </c>
      <c r="D1316" s="62"/>
      <c r="E1316" s="55"/>
    </row>
    <row r="1317" spans="1:6" ht="14.25" customHeight="1">
      <c r="A1317" s="335"/>
      <c r="B1317" s="302" t="s">
        <v>915</v>
      </c>
      <c r="C1317" s="52" t="s">
        <v>66</v>
      </c>
      <c r="D1317" s="62">
        <v>1</v>
      </c>
      <c r="E1317" s="55"/>
      <c r="F1317" s="55">
        <f>+D1317*E1317</f>
        <v>0</v>
      </c>
    </row>
    <row r="1318" spans="1:6" ht="14.25" customHeight="1">
      <c r="A1318" s="335"/>
      <c r="B1318" s="302" t="s">
        <v>914</v>
      </c>
      <c r="D1318" s="62"/>
      <c r="E1318" s="55"/>
    </row>
    <row r="1319" spans="1:6" ht="14.25" customHeight="1">
      <c r="A1319" s="335"/>
      <c r="B1319" s="302"/>
      <c r="D1319" s="62"/>
      <c r="E1319" s="55"/>
    </row>
    <row r="1320" spans="1:6">
      <c r="A1320" s="335" t="s">
        <v>56</v>
      </c>
      <c r="B1320" s="302" t="s">
        <v>913</v>
      </c>
      <c r="E1320" s="55"/>
    </row>
    <row r="1321" spans="1:6" ht="14.25" customHeight="1">
      <c r="B1321" s="302" t="s">
        <v>912</v>
      </c>
      <c r="C1321" s="52" t="s">
        <v>66</v>
      </c>
      <c r="D1321" s="303">
        <v>1</v>
      </c>
      <c r="E1321" s="55"/>
      <c r="F1321" s="55">
        <f>+D1321*E1321</f>
        <v>0</v>
      </c>
    </row>
    <row r="1322" spans="1:6" ht="14.25" customHeight="1">
      <c r="B1322" s="302"/>
      <c r="E1322" s="55"/>
    </row>
    <row r="1323" spans="1:6">
      <c r="A1323" s="335" t="s">
        <v>56</v>
      </c>
      <c r="B1323" s="302" t="s">
        <v>911</v>
      </c>
      <c r="C1323" s="52" t="s">
        <v>66</v>
      </c>
      <c r="D1323" s="303">
        <v>1</v>
      </c>
      <c r="E1323" s="55"/>
      <c r="F1323" s="55">
        <f>+D1323*E1323</f>
        <v>0</v>
      </c>
    </row>
    <row r="1324" spans="1:6">
      <c r="A1324" s="335"/>
      <c r="B1324" s="302"/>
      <c r="E1324" s="55"/>
    </row>
    <row r="1325" spans="1:6">
      <c r="A1325" s="335" t="s">
        <v>56</v>
      </c>
      <c r="B1325" s="302" t="s">
        <v>910</v>
      </c>
      <c r="E1325" s="55"/>
    </row>
    <row r="1326" spans="1:6">
      <c r="B1326" s="302" t="s">
        <v>909</v>
      </c>
      <c r="C1326" s="52" t="s">
        <v>66</v>
      </c>
      <c r="D1326" s="303">
        <v>1</v>
      </c>
      <c r="E1326" s="55"/>
      <c r="F1326" s="55">
        <f>+D1326*E1326</f>
        <v>0</v>
      </c>
    </row>
    <row r="1327" spans="1:6">
      <c r="A1327" s="335"/>
      <c r="B1327" s="302"/>
      <c r="D1327" s="313"/>
      <c r="E1327" s="55"/>
    </row>
    <row r="1328" spans="1:6" ht="14.25" customHeight="1">
      <c r="A1328" s="335" t="s">
        <v>56</v>
      </c>
      <c r="B1328" s="302" t="s">
        <v>71</v>
      </c>
      <c r="C1328" s="52" t="s">
        <v>51</v>
      </c>
      <c r="D1328" s="303">
        <v>4</v>
      </c>
      <c r="F1328" s="55">
        <f>+D1328*E1328</f>
        <v>0</v>
      </c>
    </row>
    <row r="1329" spans="1:6">
      <c r="B1329" s="302"/>
    </row>
    <row r="1330" spans="1:6">
      <c r="A1330" s="335" t="s">
        <v>56</v>
      </c>
      <c r="B1330" s="302" t="s">
        <v>70</v>
      </c>
      <c r="C1330" s="52" t="s">
        <v>66</v>
      </c>
      <c r="D1330" s="303">
        <v>10</v>
      </c>
      <c r="F1330" s="55">
        <f>+D1330*E1330</f>
        <v>0</v>
      </c>
    </row>
    <row r="1331" spans="1:6">
      <c r="B1331" s="302"/>
    </row>
    <row r="1332" spans="1:6">
      <c r="A1332" s="335" t="s">
        <v>56</v>
      </c>
      <c r="B1332" s="302" t="s">
        <v>74</v>
      </c>
      <c r="C1332" s="52" t="s">
        <v>66</v>
      </c>
      <c r="D1332" s="303">
        <v>1</v>
      </c>
      <c r="E1332" s="55"/>
      <c r="F1332" s="55">
        <f>+D1332*E1332</f>
        <v>0</v>
      </c>
    </row>
    <row r="1333" spans="1:6">
      <c r="A1333" s="335"/>
      <c r="B1333" s="302"/>
    </row>
    <row r="1334" spans="1:6">
      <c r="A1334" s="335" t="s">
        <v>56</v>
      </c>
      <c r="B1334" s="302" t="s">
        <v>908</v>
      </c>
      <c r="C1334" s="52" t="s">
        <v>66</v>
      </c>
      <c r="D1334" s="303">
        <v>1</v>
      </c>
      <c r="E1334" s="55"/>
      <c r="F1334" s="55">
        <f>+D1334*E1334</f>
        <v>0</v>
      </c>
    </row>
    <row r="1335" spans="1:6">
      <c r="A1335" s="335"/>
      <c r="B1335" s="302"/>
      <c r="E1335" s="55"/>
    </row>
    <row r="1336" spans="1:6">
      <c r="A1336" s="53" t="s">
        <v>56</v>
      </c>
      <c r="B1336" s="302" t="s">
        <v>69</v>
      </c>
      <c r="C1336" s="52" t="s">
        <v>66</v>
      </c>
      <c r="D1336" s="303">
        <v>5</v>
      </c>
      <c r="E1336" s="55"/>
      <c r="F1336" s="55">
        <f>+D1336*E1336</f>
        <v>0</v>
      </c>
    </row>
    <row r="1337" spans="1:6">
      <c r="B1337" s="302"/>
      <c r="E1337" s="55"/>
    </row>
    <row r="1338" spans="1:6">
      <c r="A1338" s="335" t="s">
        <v>56</v>
      </c>
      <c r="B1338" s="302" t="s">
        <v>68</v>
      </c>
      <c r="C1338" s="52" t="s">
        <v>66</v>
      </c>
      <c r="D1338" s="303">
        <v>150</v>
      </c>
      <c r="F1338" s="55">
        <f>+D1338*E1338</f>
        <v>0</v>
      </c>
    </row>
    <row r="1339" spans="1:6">
      <c r="B1339" s="302"/>
    </row>
    <row r="1340" spans="1:6">
      <c r="A1340" s="335" t="s">
        <v>56</v>
      </c>
      <c r="B1340" s="302" t="s">
        <v>72</v>
      </c>
      <c r="C1340" s="52" t="s">
        <v>62</v>
      </c>
      <c r="D1340" s="303">
        <v>1</v>
      </c>
      <c r="F1340" s="55">
        <f>+D1340*E1340</f>
        <v>0</v>
      </c>
    </row>
    <row r="1341" spans="1:6">
      <c r="A1341" s="335"/>
      <c r="B1341" s="302"/>
    </row>
    <row r="1342" spans="1:6">
      <c r="A1342" s="335" t="s">
        <v>56</v>
      </c>
      <c r="B1342" s="302" t="s">
        <v>157</v>
      </c>
      <c r="C1342" s="52" t="s">
        <v>62</v>
      </c>
      <c r="D1342" s="303">
        <v>1</v>
      </c>
      <c r="F1342" s="55">
        <f>+D1342*E1342</f>
        <v>0</v>
      </c>
    </row>
    <row r="1343" spans="1:6">
      <c r="A1343" s="335"/>
      <c r="B1343" s="302"/>
    </row>
    <row r="1344" spans="1:6" ht="14.25" customHeight="1">
      <c r="A1344" s="53" t="s">
        <v>56</v>
      </c>
      <c r="B1344" s="302" t="s">
        <v>67</v>
      </c>
      <c r="C1344" s="52" t="s">
        <v>66</v>
      </c>
      <c r="D1344" s="303">
        <v>1</v>
      </c>
      <c r="F1344" s="55">
        <f>+D1344*E1344</f>
        <v>0</v>
      </c>
    </row>
    <row r="1345" spans="1:6">
      <c r="B1345" s="66"/>
    </row>
    <row r="1346" spans="1:6" ht="13.5" customHeight="1">
      <c r="A1346" s="335" t="s">
        <v>56</v>
      </c>
      <c r="B1346" s="302" t="s">
        <v>65</v>
      </c>
      <c r="E1346" s="55"/>
    </row>
    <row r="1347" spans="1:6" ht="14.25" customHeight="1">
      <c r="B1347" s="302" t="s">
        <v>64</v>
      </c>
      <c r="E1347" s="55"/>
    </row>
    <row r="1348" spans="1:6" ht="15.75" customHeight="1">
      <c r="B1348" s="302" t="s">
        <v>63</v>
      </c>
      <c r="C1348" s="52" t="s">
        <v>62</v>
      </c>
      <c r="D1348" s="303">
        <v>1</v>
      </c>
      <c r="E1348" s="55"/>
      <c r="F1348" s="55">
        <f>+D1348*E1348</f>
        <v>0</v>
      </c>
    </row>
    <row r="1349" spans="1:6" ht="15.75" customHeight="1">
      <c r="B1349" s="302"/>
      <c r="E1349" s="55"/>
    </row>
    <row r="1350" spans="1:6">
      <c r="B1350" s="66" t="s">
        <v>940</v>
      </c>
    </row>
    <row r="1351" spans="1:6">
      <c r="B1351" s="66"/>
    </row>
    <row r="1352" spans="1:6" ht="15" customHeight="1">
      <c r="A1352" s="315" t="s">
        <v>56</v>
      </c>
      <c r="B1352" s="302" t="s">
        <v>906</v>
      </c>
    </row>
    <row r="1353" spans="1:6" ht="15" customHeight="1">
      <c r="A1353" s="315"/>
      <c r="B1353" s="302" t="s">
        <v>120</v>
      </c>
    </row>
    <row r="1354" spans="1:6" ht="15" customHeight="1">
      <c r="A1354" s="315"/>
      <c r="B1354" s="302" t="s">
        <v>905</v>
      </c>
    </row>
    <row r="1355" spans="1:6">
      <c r="B1355" s="302" t="s">
        <v>118</v>
      </c>
      <c r="E1355" s="55"/>
    </row>
    <row r="1356" spans="1:6">
      <c r="B1356" s="302" t="s">
        <v>934</v>
      </c>
      <c r="C1356" s="52" t="s">
        <v>62</v>
      </c>
      <c r="D1356" s="303">
        <v>1</v>
      </c>
      <c r="F1356" s="55">
        <f>+D1356*E1356</f>
        <v>0</v>
      </c>
    </row>
    <row r="1357" spans="1:6">
      <c r="B1357" s="302" t="s">
        <v>147</v>
      </c>
    </row>
    <row r="1358" spans="1:6">
      <c r="B1358" s="302"/>
    </row>
    <row r="1359" spans="1:6">
      <c r="A1359" s="335" t="s">
        <v>56</v>
      </c>
      <c r="B1359" s="302" t="s">
        <v>117</v>
      </c>
    </row>
    <row r="1360" spans="1:6">
      <c r="B1360" s="302" t="s">
        <v>116</v>
      </c>
      <c r="C1360" s="52" t="s">
        <v>66</v>
      </c>
      <c r="D1360" s="303">
        <v>1</v>
      </c>
      <c r="F1360" s="55">
        <f>+D1360*E1360</f>
        <v>0</v>
      </c>
    </row>
    <row r="1361" spans="1:6">
      <c r="A1361" s="335"/>
      <c r="B1361" s="302"/>
      <c r="E1361" s="55"/>
    </row>
    <row r="1362" spans="1:6">
      <c r="A1362" s="335" t="s">
        <v>56</v>
      </c>
      <c r="B1362" s="302" t="s">
        <v>857</v>
      </c>
      <c r="E1362" s="55"/>
    </row>
    <row r="1363" spans="1:6">
      <c r="A1363" s="335"/>
      <c r="B1363" s="302" t="s">
        <v>304</v>
      </c>
      <c r="C1363" s="52" t="s">
        <v>66</v>
      </c>
      <c r="D1363" s="303">
        <v>1</v>
      </c>
      <c r="E1363" s="55"/>
      <c r="F1363" s="55">
        <f>+D1363*E1363</f>
        <v>0</v>
      </c>
    </row>
    <row r="1364" spans="1:6">
      <c r="A1364" s="335"/>
      <c r="B1364" s="302"/>
      <c r="E1364" s="55"/>
    </row>
    <row r="1365" spans="1:6">
      <c r="A1365" s="335" t="s">
        <v>56</v>
      </c>
      <c r="B1365" s="302" t="s">
        <v>103</v>
      </c>
    </row>
    <row r="1366" spans="1:6">
      <c r="B1366" s="342" t="s">
        <v>100</v>
      </c>
      <c r="C1366" s="52" t="s">
        <v>66</v>
      </c>
      <c r="D1366" s="303">
        <v>20</v>
      </c>
      <c r="F1366" s="55">
        <f>+D1366*E1366</f>
        <v>0</v>
      </c>
    </row>
    <row r="1367" spans="1:6">
      <c r="B1367" s="302" t="s">
        <v>294</v>
      </c>
      <c r="C1367" s="52" t="s">
        <v>66</v>
      </c>
      <c r="D1367" s="303">
        <v>34</v>
      </c>
      <c r="F1367" s="55">
        <f>+D1367*E1367</f>
        <v>0</v>
      </c>
    </row>
    <row r="1368" spans="1:6">
      <c r="B1368" s="302"/>
    </row>
    <row r="1369" spans="1:6">
      <c r="A1369" s="335" t="s">
        <v>56</v>
      </c>
      <c r="B1369" s="302" t="s">
        <v>903</v>
      </c>
    </row>
    <row r="1370" spans="1:6">
      <c r="B1370" s="302" t="s">
        <v>294</v>
      </c>
      <c r="C1370" s="52" t="s">
        <v>66</v>
      </c>
      <c r="D1370" s="303">
        <v>1</v>
      </c>
      <c r="F1370" s="55">
        <f>+D1370*E1370</f>
        <v>0</v>
      </c>
    </row>
    <row r="1371" spans="1:6">
      <c r="B1371" s="302"/>
      <c r="E1371" s="55"/>
    </row>
    <row r="1372" spans="1:6">
      <c r="A1372" s="335" t="s">
        <v>56</v>
      </c>
      <c r="B1372" s="302" t="s">
        <v>115</v>
      </c>
    </row>
    <row r="1373" spans="1:6">
      <c r="B1373" s="302" t="s">
        <v>114</v>
      </c>
      <c r="C1373" s="52" t="s">
        <v>66</v>
      </c>
      <c r="D1373" s="303">
        <v>8</v>
      </c>
      <c r="F1373" s="55">
        <f>+D1373*E1373</f>
        <v>0</v>
      </c>
    </row>
    <row r="1374" spans="1:6">
      <c r="A1374" s="335"/>
      <c r="B1374" s="302"/>
      <c r="D1374" s="313"/>
      <c r="E1374" s="55"/>
    </row>
    <row r="1375" spans="1:6" ht="15" customHeight="1">
      <c r="A1375" s="335" t="s">
        <v>56</v>
      </c>
      <c r="B1375" s="302" t="s">
        <v>930</v>
      </c>
      <c r="D1375" s="313"/>
      <c r="E1375" s="55"/>
    </row>
    <row r="1376" spans="1:6">
      <c r="A1376" s="335"/>
      <c r="B1376" s="302" t="s">
        <v>929</v>
      </c>
      <c r="C1376" s="52" t="s">
        <v>66</v>
      </c>
      <c r="D1376" s="313">
        <v>1</v>
      </c>
      <c r="E1376" s="55"/>
      <c r="F1376" s="55">
        <f>+D1376*E1376</f>
        <v>0</v>
      </c>
    </row>
    <row r="1377" spans="1:6">
      <c r="B1377" s="302"/>
      <c r="E1377" s="55"/>
    </row>
    <row r="1378" spans="1:6" ht="16.5" customHeight="1">
      <c r="A1378" s="335" t="s">
        <v>56</v>
      </c>
      <c r="B1378" s="302" t="s">
        <v>90</v>
      </c>
      <c r="D1378" s="313"/>
      <c r="E1378" s="55"/>
    </row>
    <row r="1379" spans="1:6">
      <c r="A1379" s="335"/>
      <c r="B1379" s="302" t="s">
        <v>928</v>
      </c>
      <c r="C1379" s="52" t="s">
        <v>66</v>
      </c>
      <c r="D1379" s="313">
        <v>1</v>
      </c>
      <c r="E1379" s="55"/>
      <c r="F1379" s="55">
        <f>+D1379*E1379</f>
        <v>0</v>
      </c>
    </row>
    <row r="1380" spans="1:6">
      <c r="B1380" s="302"/>
      <c r="E1380" s="55"/>
    </row>
    <row r="1381" spans="1:6">
      <c r="A1381" s="53" t="s">
        <v>56</v>
      </c>
      <c r="B1381" s="302" t="s">
        <v>75</v>
      </c>
      <c r="C1381" s="52" t="s">
        <v>62</v>
      </c>
      <c r="D1381" s="303">
        <v>1</v>
      </c>
      <c r="E1381" s="55"/>
      <c r="F1381" s="55">
        <f>+D1381*E1381</f>
        <v>0</v>
      </c>
    </row>
    <row r="1382" spans="1:6">
      <c r="B1382" s="302"/>
      <c r="E1382" s="55"/>
    </row>
    <row r="1383" spans="1:6" ht="16.5" customHeight="1">
      <c r="A1383" s="335" t="s">
        <v>56</v>
      </c>
      <c r="B1383" s="302" t="s">
        <v>923</v>
      </c>
      <c r="D1383" s="52"/>
      <c r="E1383" s="55"/>
    </row>
    <row r="1384" spans="1:6">
      <c r="A1384" s="335"/>
      <c r="B1384" s="302" t="s">
        <v>922</v>
      </c>
      <c r="C1384" s="52" t="s">
        <v>66</v>
      </c>
      <c r="D1384" s="52">
        <v>1</v>
      </c>
      <c r="E1384" s="55"/>
      <c r="F1384" s="55">
        <f>+D1384*E1384</f>
        <v>0</v>
      </c>
    </row>
    <row r="1385" spans="1:6">
      <c r="A1385" s="335"/>
      <c r="B1385" s="302" t="s">
        <v>927</v>
      </c>
      <c r="D1385" s="52"/>
      <c r="E1385" s="55"/>
    </row>
    <row r="1386" spans="1:6">
      <c r="A1386" s="335"/>
      <c r="B1386" s="302"/>
      <c r="D1386" s="52"/>
      <c r="E1386" s="55"/>
    </row>
    <row r="1387" spans="1:6" ht="14.25" customHeight="1">
      <c r="A1387" s="335" t="s">
        <v>56</v>
      </c>
      <c r="B1387" s="302" t="s">
        <v>921</v>
      </c>
      <c r="D1387" s="62"/>
      <c r="E1387" s="55"/>
    </row>
    <row r="1388" spans="1:6" ht="14.25" customHeight="1">
      <c r="A1388" s="335"/>
      <c r="B1388" s="302" t="s">
        <v>920</v>
      </c>
      <c r="D1388" s="62"/>
      <c r="E1388" s="55"/>
    </row>
    <row r="1389" spans="1:6" ht="14.25" customHeight="1">
      <c r="A1389" s="335"/>
      <c r="B1389" s="302" t="s">
        <v>919</v>
      </c>
      <c r="D1389" s="62"/>
      <c r="E1389" s="55"/>
    </row>
    <row r="1390" spans="1:6" ht="14.25" customHeight="1">
      <c r="A1390" s="335"/>
      <c r="B1390" s="302" t="s">
        <v>918</v>
      </c>
      <c r="D1390" s="62"/>
      <c r="E1390" s="55"/>
    </row>
    <row r="1391" spans="1:6" ht="14.25" customHeight="1">
      <c r="A1391" s="335"/>
      <c r="B1391" s="302" t="s">
        <v>917</v>
      </c>
      <c r="D1391" s="62"/>
      <c r="E1391" s="55"/>
    </row>
    <row r="1392" spans="1:6" ht="14.25" customHeight="1">
      <c r="A1392" s="335"/>
      <c r="B1392" s="302" t="s">
        <v>916</v>
      </c>
      <c r="D1392" s="62"/>
      <c r="E1392" s="55"/>
    </row>
    <row r="1393" spans="1:6" ht="14.25" customHeight="1">
      <c r="A1393" s="335"/>
      <c r="B1393" s="302" t="s">
        <v>915</v>
      </c>
      <c r="C1393" s="52" t="s">
        <v>66</v>
      </c>
      <c r="D1393" s="62">
        <v>1</v>
      </c>
      <c r="E1393" s="55"/>
      <c r="F1393" s="55">
        <f>+D1393*E1393</f>
        <v>0</v>
      </c>
    </row>
    <row r="1394" spans="1:6" ht="14.25" customHeight="1">
      <c r="A1394" s="335"/>
      <c r="B1394" s="302" t="s">
        <v>927</v>
      </c>
      <c r="D1394" s="62"/>
      <c r="E1394" s="55"/>
    </row>
    <row r="1395" spans="1:6">
      <c r="B1395" s="302"/>
      <c r="E1395" s="55"/>
    </row>
    <row r="1396" spans="1:6" ht="14.25" customHeight="1">
      <c r="A1396" s="335" t="s">
        <v>56</v>
      </c>
      <c r="B1396" s="302" t="s">
        <v>926</v>
      </c>
      <c r="E1396" s="55"/>
    </row>
    <row r="1397" spans="1:6" ht="14.25" customHeight="1">
      <c r="A1397" s="335"/>
      <c r="B1397" s="302" t="s">
        <v>925</v>
      </c>
      <c r="C1397" s="52" t="s">
        <v>66</v>
      </c>
      <c r="D1397" s="303">
        <v>4</v>
      </c>
      <c r="E1397" s="55"/>
      <c r="F1397" s="55">
        <f>+D1397*E1397</f>
        <v>0</v>
      </c>
    </row>
    <row r="1398" spans="1:6" ht="14.25" customHeight="1">
      <c r="A1398" s="335"/>
      <c r="B1398" s="302" t="s">
        <v>924</v>
      </c>
      <c r="E1398" s="55"/>
    </row>
    <row r="1399" spans="1:6" ht="14.25" customHeight="1">
      <c r="A1399" s="335"/>
      <c r="B1399" s="302"/>
      <c r="E1399" s="55"/>
    </row>
    <row r="1400" spans="1:6" ht="16.5" customHeight="1">
      <c r="A1400" s="335" t="s">
        <v>56</v>
      </c>
      <c r="B1400" s="302" t="s">
        <v>923</v>
      </c>
      <c r="D1400" s="52"/>
      <c r="E1400" s="55"/>
    </row>
    <row r="1401" spans="1:6">
      <c r="A1401" s="335"/>
      <c r="B1401" s="302" t="s">
        <v>922</v>
      </c>
      <c r="C1401" s="52" t="s">
        <v>66</v>
      </c>
      <c r="D1401" s="52">
        <v>1</v>
      </c>
      <c r="E1401" s="55"/>
      <c r="F1401" s="55">
        <f>+D1401*E1401</f>
        <v>0</v>
      </c>
    </row>
    <row r="1402" spans="1:6">
      <c r="A1402" s="335"/>
      <c r="B1402" s="302" t="s">
        <v>914</v>
      </c>
      <c r="D1402" s="52"/>
      <c r="E1402" s="55"/>
    </row>
    <row r="1403" spans="1:6">
      <c r="A1403" s="335"/>
      <c r="B1403" s="302"/>
      <c r="D1403" s="52"/>
      <c r="E1403" s="55"/>
    </row>
    <row r="1404" spans="1:6" ht="14.25" customHeight="1">
      <c r="A1404" s="335" t="s">
        <v>56</v>
      </c>
      <c r="B1404" s="302" t="s">
        <v>921</v>
      </c>
      <c r="D1404" s="62"/>
      <c r="E1404" s="55"/>
    </row>
    <row r="1405" spans="1:6" ht="14.25" customHeight="1">
      <c r="A1405" s="335"/>
      <c r="B1405" s="302" t="s">
        <v>920</v>
      </c>
      <c r="D1405" s="62"/>
      <c r="E1405" s="55"/>
    </row>
    <row r="1406" spans="1:6" ht="14.25" customHeight="1">
      <c r="A1406" s="335"/>
      <c r="B1406" s="302" t="s">
        <v>919</v>
      </c>
      <c r="D1406" s="62"/>
      <c r="E1406" s="55"/>
    </row>
    <row r="1407" spans="1:6" ht="14.25" customHeight="1">
      <c r="A1407" s="335"/>
      <c r="B1407" s="302" t="s">
        <v>918</v>
      </c>
      <c r="D1407" s="62"/>
      <c r="E1407" s="55"/>
    </row>
    <row r="1408" spans="1:6" ht="14.25" customHeight="1">
      <c r="A1408" s="335"/>
      <c r="B1408" s="302" t="s">
        <v>917</v>
      </c>
      <c r="D1408" s="62"/>
      <c r="E1408" s="55"/>
    </row>
    <row r="1409" spans="1:6" ht="14.25" customHeight="1">
      <c r="A1409" s="335"/>
      <c r="B1409" s="302" t="s">
        <v>916</v>
      </c>
      <c r="D1409" s="62"/>
      <c r="E1409" s="55"/>
    </row>
    <row r="1410" spans="1:6" ht="14.25" customHeight="1">
      <c r="A1410" s="335"/>
      <c r="B1410" s="302" t="s">
        <v>915</v>
      </c>
      <c r="C1410" s="52" t="s">
        <v>66</v>
      </c>
      <c r="D1410" s="62">
        <v>1</v>
      </c>
      <c r="E1410" s="55"/>
      <c r="F1410" s="55">
        <f>+D1410*E1410</f>
        <v>0</v>
      </c>
    </row>
    <row r="1411" spans="1:6" ht="14.25" customHeight="1">
      <c r="A1411" s="335"/>
      <c r="B1411" s="302" t="s">
        <v>914</v>
      </c>
      <c r="D1411" s="62"/>
      <c r="E1411" s="55"/>
    </row>
    <row r="1412" spans="1:6" ht="14.25" customHeight="1">
      <c r="A1412" s="335"/>
      <c r="B1412" s="302"/>
      <c r="D1412" s="62"/>
      <c r="E1412" s="55"/>
    </row>
    <row r="1413" spans="1:6">
      <c r="A1413" s="335" t="s">
        <v>56</v>
      </c>
      <c r="B1413" s="302" t="s">
        <v>913</v>
      </c>
      <c r="E1413" s="55"/>
    </row>
    <row r="1414" spans="1:6" ht="14.25" customHeight="1">
      <c r="B1414" s="302" t="s">
        <v>912</v>
      </c>
      <c r="C1414" s="52" t="s">
        <v>66</v>
      </c>
      <c r="D1414" s="303">
        <v>1</v>
      </c>
      <c r="E1414" s="55"/>
      <c r="F1414" s="55">
        <f>+D1414*E1414</f>
        <v>0</v>
      </c>
    </row>
    <row r="1415" spans="1:6" ht="14.25" customHeight="1">
      <c r="B1415" s="302"/>
      <c r="E1415" s="55"/>
    </row>
    <row r="1416" spans="1:6">
      <c r="A1416" s="335" t="s">
        <v>56</v>
      </c>
      <c r="B1416" s="302" t="s">
        <v>911</v>
      </c>
      <c r="C1416" s="52" t="s">
        <v>66</v>
      </c>
      <c r="D1416" s="303">
        <v>1</v>
      </c>
      <c r="E1416" s="55"/>
      <c r="F1416" s="55">
        <f>+D1416*E1416</f>
        <v>0</v>
      </c>
    </row>
    <row r="1417" spans="1:6">
      <c r="A1417" s="335"/>
      <c r="B1417" s="302"/>
      <c r="E1417" s="55"/>
    </row>
    <row r="1418" spans="1:6">
      <c r="A1418" s="335" t="s">
        <v>56</v>
      </c>
      <c r="B1418" s="302" t="s">
        <v>910</v>
      </c>
      <c r="E1418" s="55"/>
    </row>
    <row r="1419" spans="1:6">
      <c r="B1419" s="302" t="s">
        <v>909</v>
      </c>
      <c r="C1419" s="52" t="s">
        <v>66</v>
      </c>
      <c r="D1419" s="303">
        <v>1</v>
      </c>
      <c r="E1419" s="55"/>
      <c r="F1419" s="55">
        <f>+D1419*E1419</f>
        <v>0</v>
      </c>
    </row>
    <row r="1420" spans="1:6">
      <c r="B1420" s="302"/>
      <c r="E1420" s="55"/>
    </row>
    <row r="1421" spans="1:6" ht="14.25" customHeight="1">
      <c r="A1421" s="335" t="s">
        <v>56</v>
      </c>
      <c r="B1421" s="302" t="s">
        <v>71</v>
      </c>
      <c r="C1421" s="52" t="s">
        <v>51</v>
      </c>
      <c r="D1421" s="303">
        <v>4</v>
      </c>
      <c r="F1421" s="55">
        <f>+D1421*E1421</f>
        <v>0</v>
      </c>
    </row>
    <row r="1422" spans="1:6">
      <c r="B1422" s="302"/>
    </row>
    <row r="1423" spans="1:6">
      <c r="A1423" s="335" t="s">
        <v>56</v>
      </c>
      <c r="B1423" s="302" t="s">
        <v>70</v>
      </c>
      <c r="C1423" s="52" t="s">
        <v>66</v>
      </c>
      <c r="D1423" s="303">
        <v>10</v>
      </c>
      <c r="F1423" s="55">
        <f>+D1423*E1423</f>
        <v>0</v>
      </c>
    </row>
    <row r="1424" spans="1:6">
      <c r="B1424" s="302"/>
    </row>
    <row r="1425" spans="1:6">
      <c r="A1425" s="335" t="s">
        <v>56</v>
      </c>
      <c r="B1425" s="302" t="s">
        <v>74</v>
      </c>
      <c r="C1425" s="52" t="s">
        <v>66</v>
      </c>
      <c r="D1425" s="303">
        <v>1</v>
      </c>
      <c r="E1425" s="55"/>
      <c r="F1425" s="55">
        <f>+D1425*E1425</f>
        <v>0</v>
      </c>
    </row>
    <row r="1426" spans="1:6">
      <c r="A1426" s="335"/>
      <c r="B1426" s="302"/>
    </row>
    <row r="1427" spans="1:6">
      <c r="A1427" s="335" t="s">
        <v>56</v>
      </c>
      <c r="B1427" s="302" t="s">
        <v>908</v>
      </c>
      <c r="C1427" s="52" t="s">
        <v>66</v>
      </c>
      <c r="D1427" s="303">
        <v>1</v>
      </c>
      <c r="E1427" s="55"/>
      <c r="F1427" s="55">
        <f>+D1427*E1427</f>
        <v>0</v>
      </c>
    </row>
    <row r="1428" spans="1:6">
      <c r="A1428" s="335"/>
      <c r="B1428" s="302"/>
      <c r="E1428" s="55"/>
    </row>
    <row r="1429" spans="1:6">
      <c r="A1429" s="53" t="s">
        <v>56</v>
      </c>
      <c r="B1429" s="302" t="s">
        <v>69</v>
      </c>
      <c r="C1429" s="52" t="s">
        <v>66</v>
      </c>
      <c r="D1429" s="303">
        <v>5</v>
      </c>
      <c r="E1429" s="55"/>
      <c r="F1429" s="55">
        <f>+D1429*E1429</f>
        <v>0</v>
      </c>
    </row>
    <row r="1430" spans="1:6">
      <c r="B1430" s="302"/>
      <c r="E1430" s="55"/>
    </row>
    <row r="1431" spans="1:6">
      <c r="A1431" s="335" t="s">
        <v>56</v>
      </c>
      <c r="B1431" s="302" t="s">
        <v>68</v>
      </c>
      <c r="C1431" s="52" t="s">
        <v>66</v>
      </c>
      <c r="D1431" s="303">
        <v>150</v>
      </c>
      <c r="F1431" s="55">
        <f>+D1431*E1431</f>
        <v>0</v>
      </c>
    </row>
    <row r="1432" spans="1:6">
      <c r="B1432" s="302"/>
    </row>
    <row r="1433" spans="1:6">
      <c r="A1433" s="335" t="s">
        <v>56</v>
      </c>
      <c r="B1433" s="302" t="s">
        <v>72</v>
      </c>
      <c r="C1433" s="52" t="s">
        <v>62</v>
      </c>
      <c r="D1433" s="303">
        <v>1</v>
      </c>
      <c r="F1433" s="55">
        <f>+D1433*E1433</f>
        <v>0</v>
      </c>
    </row>
    <row r="1434" spans="1:6">
      <c r="A1434" s="335"/>
      <c r="B1434" s="302"/>
    </row>
    <row r="1435" spans="1:6">
      <c r="A1435" s="335" t="s">
        <v>56</v>
      </c>
      <c r="B1435" s="302" t="s">
        <v>157</v>
      </c>
      <c r="C1435" s="52" t="s">
        <v>62</v>
      </c>
      <c r="D1435" s="303">
        <v>1</v>
      </c>
      <c r="F1435" s="55">
        <f>+D1435*E1435</f>
        <v>0</v>
      </c>
    </row>
    <row r="1436" spans="1:6">
      <c r="A1436" s="335"/>
      <c r="B1436" s="302"/>
    </row>
    <row r="1437" spans="1:6" ht="14.25" customHeight="1">
      <c r="A1437" s="53" t="s">
        <v>56</v>
      </c>
      <c r="B1437" s="302" t="s">
        <v>67</v>
      </c>
      <c r="C1437" s="52" t="s">
        <v>66</v>
      </c>
      <c r="D1437" s="303">
        <v>1</v>
      </c>
      <c r="F1437" s="55">
        <f>+D1437*E1437</f>
        <v>0</v>
      </c>
    </row>
    <row r="1438" spans="1:6">
      <c r="B1438" s="66"/>
    </row>
    <row r="1439" spans="1:6" ht="13.5" customHeight="1">
      <c r="A1439" s="335" t="s">
        <v>56</v>
      </c>
      <c r="B1439" s="302" t="s">
        <v>65</v>
      </c>
      <c r="E1439" s="55"/>
    </row>
    <row r="1440" spans="1:6" ht="14.25" customHeight="1">
      <c r="B1440" s="302" t="s">
        <v>64</v>
      </c>
      <c r="E1440" s="55"/>
    </row>
    <row r="1441" spans="1:6" ht="15.75" customHeight="1">
      <c r="B1441" s="302" t="s">
        <v>63</v>
      </c>
      <c r="C1441" s="52" t="s">
        <v>62</v>
      </c>
      <c r="D1441" s="303">
        <v>1</v>
      </c>
      <c r="E1441" s="55"/>
      <c r="F1441" s="55">
        <f>+D1441*E1441</f>
        <v>0</v>
      </c>
    </row>
    <row r="1442" spans="1:6" ht="15.75" customHeight="1">
      <c r="B1442" s="302"/>
      <c r="E1442" s="55"/>
    </row>
    <row r="1443" spans="1:6">
      <c r="B1443" s="66" t="s">
        <v>939</v>
      </c>
    </row>
    <row r="1444" spans="1:6">
      <c r="B1444" s="66"/>
    </row>
    <row r="1445" spans="1:6" ht="15" customHeight="1">
      <c r="A1445" s="315" t="s">
        <v>56</v>
      </c>
      <c r="B1445" s="302" t="s">
        <v>906</v>
      </c>
    </row>
    <row r="1446" spans="1:6" ht="15" customHeight="1">
      <c r="A1446" s="315"/>
      <c r="B1446" s="302" t="s">
        <v>120</v>
      </c>
    </row>
    <row r="1447" spans="1:6" ht="15" customHeight="1">
      <c r="A1447" s="315"/>
      <c r="B1447" s="302" t="s">
        <v>905</v>
      </c>
    </row>
    <row r="1448" spans="1:6">
      <c r="B1448" s="302" t="s">
        <v>118</v>
      </c>
      <c r="E1448" s="55"/>
    </row>
    <row r="1449" spans="1:6">
      <c r="B1449" s="302" t="s">
        <v>934</v>
      </c>
      <c r="C1449" s="52" t="s">
        <v>62</v>
      </c>
      <c r="D1449" s="303">
        <v>1</v>
      </c>
      <c r="F1449" s="55">
        <f>+D1449*E1449</f>
        <v>0</v>
      </c>
    </row>
    <row r="1450" spans="1:6">
      <c r="B1450" s="302" t="s">
        <v>147</v>
      </c>
    </row>
    <row r="1451" spans="1:6">
      <c r="B1451" s="302"/>
    </row>
    <row r="1452" spans="1:6">
      <c r="A1452" s="335" t="s">
        <v>56</v>
      </c>
      <c r="B1452" s="302" t="s">
        <v>117</v>
      </c>
    </row>
    <row r="1453" spans="1:6">
      <c r="B1453" s="302" t="s">
        <v>116</v>
      </c>
      <c r="C1453" s="52" t="s">
        <v>66</v>
      </c>
      <c r="D1453" s="303">
        <v>1</v>
      </c>
      <c r="F1453" s="55">
        <f>+D1453*E1453</f>
        <v>0</v>
      </c>
    </row>
    <row r="1454" spans="1:6">
      <c r="A1454" s="335"/>
      <c r="B1454" s="302"/>
      <c r="E1454" s="55"/>
    </row>
    <row r="1455" spans="1:6">
      <c r="A1455" s="335" t="s">
        <v>56</v>
      </c>
      <c r="B1455" s="302" t="s">
        <v>857</v>
      </c>
      <c r="E1455" s="55"/>
    </row>
    <row r="1456" spans="1:6">
      <c r="A1456" s="335"/>
      <c r="B1456" s="302" t="s">
        <v>304</v>
      </c>
      <c r="C1456" s="52" t="s">
        <v>66</v>
      </c>
      <c r="D1456" s="303">
        <v>1</v>
      </c>
      <c r="E1456" s="55"/>
      <c r="F1456" s="55">
        <f>+D1456*E1456</f>
        <v>0</v>
      </c>
    </row>
    <row r="1457" spans="1:6">
      <c r="A1457" s="335"/>
      <c r="B1457" s="302"/>
      <c r="E1457" s="55"/>
    </row>
    <row r="1458" spans="1:6">
      <c r="A1458" s="335" t="s">
        <v>56</v>
      </c>
      <c r="B1458" s="302" t="s">
        <v>103</v>
      </c>
    </row>
    <row r="1459" spans="1:6">
      <c r="B1459" s="342" t="s">
        <v>100</v>
      </c>
      <c r="C1459" s="52" t="s">
        <v>66</v>
      </c>
      <c r="D1459" s="303">
        <v>46</v>
      </c>
      <c r="F1459" s="55">
        <f>+D1459*E1459</f>
        <v>0</v>
      </c>
    </row>
    <row r="1460" spans="1:6">
      <c r="B1460" s="302" t="s">
        <v>294</v>
      </c>
      <c r="C1460" s="52" t="s">
        <v>66</v>
      </c>
      <c r="D1460" s="303">
        <v>14</v>
      </c>
      <c r="F1460" s="55">
        <f>+D1460*E1460</f>
        <v>0</v>
      </c>
    </row>
    <row r="1461" spans="1:6">
      <c r="B1461" s="302"/>
    </row>
    <row r="1462" spans="1:6">
      <c r="A1462" s="335" t="s">
        <v>56</v>
      </c>
      <c r="B1462" s="302" t="s">
        <v>903</v>
      </c>
    </row>
    <row r="1463" spans="1:6">
      <c r="B1463" s="302" t="s">
        <v>294</v>
      </c>
      <c r="C1463" s="52" t="s">
        <v>66</v>
      </c>
      <c r="D1463" s="303">
        <v>1</v>
      </c>
      <c r="F1463" s="55">
        <f>+D1463*E1463</f>
        <v>0</v>
      </c>
    </row>
    <row r="1464" spans="1:6">
      <c r="B1464" s="302"/>
    </row>
    <row r="1465" spans="1:6" ht="13.5" customHeight="1">
      <c r="A1465" s="335" t="s">
        <v>56</v>
      </c>
      <c r="B1465" s="302" t="s">
        <v>932</v>
      </c>
      <c r="E1465" s="55"/>
    </row>
    <row r="1466" spans="1:6">
      <c r="A1466" s="335"/>
      <c r="B1466" s="302" t="s">
        <v>931</v>
      </c>
      <c r="E1466" s="55"/>
    </row>
    <row r="1467" spans="1:6">
      <c r="B1467" s="302" t="s">
        <v>165</v>
      </c>
      <c r="C1467" s="52" t="s">
        <v>66</v>
      </c>
      <c r="D1467" s="303">
        <v>1</v>
      </c>
      <c r="E1467" s="55"/>
      <c r="F1467" s="55">
        <f>+D1467*E1467</f>
        <v>0</v>
      </c>
    </row>
    <row r="1468" spans="1:6">
      <c r="B1468" s="302"/>
      <c r="E1468" s="55"/>
    </row>
    <row r="1469" spans="1:6">
      <c r="A1469" s="335" t="s">
        <v>56</v>
      </c>
      <c r="B1469" s="302" t="s">
        <v>115</v>
      </c>
    </row>
    <row r="1470" spans="1:6">
      <c r="B1470" s="302" t="s">
        <v>114</v>
      </c>
      <c r="C1470" s="52" t="s">
        <v>66</v>
      </c>
      <c r="D1470" s="303">
        <v>8</v>
      </c>
      <c r="F1470" s="55">
        <f>+D1470*E1470</f>
        <v>0</v>
      </c>
    </row>
    <row r="1471" spans="1:6">
      <c r="A1471" s="335"/>
      <c r="B1471" s="302"/>
      <c r="D1471" s="313"/>
      <c r="E1471" s="55"/>
    </row>
    <row r="1472" spans="1:6" ht="15" customHeight="1">
      <c r="A1472" s="335" t="s">
        <v>56</v>
      </c>
      <c r="B1472" s="302" t="s">
        <v>930</v>
      </c>
      <c r="D1472" s="313"/>
      <c r="E1472" s="55"/>
    </row>
    <row r="1473" spans="1:6">
      <c r="A1473" s="335"/>
      <c r="B1473" s="302" t="s">
        <v>929</v>
      </c>
      <c r="C1473" s="52" t="s">
        <v>66</v>
      </c>
      <c r="D1473" s="313">
        <v>1</v>
      </c>
      <c r="E1473" s="55"/>
      <c r="F1473" s="55">
        <f>+D1473*E1473</f>
        <v>0</v>
      </c>
    </row>
    <row r="1474" spans="1:6">
      <c r="B1474" s="302"/>
      <c r="E1474" s="55"/>
    </row>
    <row r="1475" spans="1:6" ht="16.5" customHeight="1">
      <c r="A1475" s="335" t="s">
        <v>56</v>
      </c>
      <c r="B1475" s="302" t="s">
        <v>90</v>
      </c>
      <c r="D1475" s="313"/>
      <c r="E1475" s="55"/>
    </row>
    <row r="1476" spans="1:6">
      <c r="A1476" s="335"/>
      <c r="B1476" s="302" t="s">
        <v>928</v>
      </c>
      <c r="C1476" s="52" t="s">
        <v>66</v>
      </c>
      <c r="D1476" s="313">
        <v>1</v>
      </c>
      <c r="E1476" s="55"/>
      <c r="F1476" s="55">
        <f>+D1476*E1476</f>
        <v>0</v>
      </c>
    </row>
    <row r="1477" spans="1:6">
      <c r="B1477" s="302"/>
      <c r="E1477" s="55"/>
    </row>
    <row r="1478" spans="1:6">
      <c r="A1478" s="53" t="s">
        <v>56</v>
      </c>
      <c r="B1478" s="302" t="s">
        <v>75</v>
      </c>
      <c r="C1478" s="52" t="s">
        <v>62</v>
      </c>
      <c r="D1478" s="303">
        <v>1</v>
      </c>
      <c r="E1478" s="55"/>
      <c r="F1478" s="55">
        <f>+D1478*E1478</f>
        <v>0</v>
      </c>
    </row>
    <row r="1479" spans="1:6">
      <c r="B1479" s="302"/>
      <c r="E1479" s="55"/>
    </row>
    <row r="1480" spans="1:6" ht="16.5" customHeight="1">
      <c r="A1480" s="335" t="s">
        <v>56</v>
      </c>
      <c r="B1480" s="302" t="s">
        <v>923</v>
      </c>
      <c r="D1480" s="52"/>
      <c r="E1480" s="55"/>
    </row>
    <row r="1481" spans="1:6">
      <c r="A1481" s="335"/>
      <c r="B1481" s="302" t="s">
        <v>922</v>
      </c>
      <c r="C1481" s="52" t="s">
        <v>66</v>
      </c>
      <c r="D1481" s="52">
        <v>1</v>
      </c>
      <c r="E1481" s="55"/>
      <c r="F1481" s="55">
        <f>+D1481*E1481</f>
        <v>0</v>
      </c>
    </row>
    <row r="1482" spans="1:6">
      <c r="A1482" s="335"/>
      <c r="B1482" s="302" t="s">
        <v>927</v>
      </c>
      <c r="D1482" s="52"/>
      <c r="E1482" s="55"/>
    </row>
    <row r="1483" spans="1:6">
      <c r="A1483" s="335"/>
      <c r="B1483" s="302"/>
      <c r="D1483" s="52"/>
      <c r="E1483" s="55"/>
    </row>
    <row r="1484" spans="1:6" ht="14.25" customHeight="1">
      <c r="A1484" s="335" t="s">
        <v>56</v>
      </c>
      <c r="B1484" s="302" t="s">
        <v>921</v>
      </c>
      <c r="D1484" s="62"/>
      <c r="E1484" s="55"/>
    </row>
    <row r="1485" spans="1:6" ht="14.25" customHeight="1">
      <c r="A1485" s="335"/>
      <c r="B1485" s="302" t="s">
        <v>920</v>
      </c>
      <c r="D1485" s="62"/>
      <c r="E1485" s="55"/>
    </row>
    <row r="1486" spans="1:6" ht="14.25" customHeight="1">
      <c r="A1486" s="335"/>
      <c r="B1486" s="302" t="s">
        <v>919</v>
      </c>
      <c r="D1486" s="62"/>
      <c r="E1486" s="55"/>
    </row>
    <row r="1487" spans="1:6" ht="14.25" customHeight="1">
      <c r="A1487" s="335"/>
      <c r="B1487" s="302" t="s">
        <v>918</v>
      </c>
      <c r="D1487" s="62"/>
      <c r="E1487" s="55"/>
    </row>
    <row r="1488" spans="1:6" ht="14.25" customHeight="1">
      <c r="A1488" s="335"/>
      <c r="B1488" s="302" t="s">
        <v>917</v>
      </c>
      <c r="D1488" s="62"/>
      <c r="E1488" s="55"/>
    </row>
    <row r="1489" spans="1:6" ht="14.25" customHeight="1">
      <c r="A1489" s="335"/>
      <c r="B1489" s="302" t="s">
        <v>916</v>
      </c>
      <c r="D1489" s="62"/>
      <c r="E1489" s="55"/>
    </row>
    <row r="1490" spans="1:6" ht="14.25" customHeight="1">
      <c r="A1490" s="335"/>
      <c r="B1490" s="302" t="s">
        <v>915</v>
      </c>
      <c r="C1490" s="52" t="s">
        <v>66</v>
      </c>
      <c r="D1490" s="62">
        <v>1</v>
      </c>
      <c r="E1490" s="55"/>
      <c r="F1490" s="55">
        <f>+D1490*E1490</f>
        <v>0</v>
      </c>
    </row>
    <row r="1491" spans="1:6" ht="14.25" customHeight="1">
      <c r="A1491" s="335"/>
      <c r="B1491" s="302" t="s">
        <v>927</v>
      </c>
      <c r="D1491" s="62"/>
      <c r="E1491" s="55"/>
    </row>
    <row r="1492" spans="1:6">
      <c r="B1492" s="302"/>
      <c r="E1492" s="55"/>
    </row>
    <row r="1493" spans="1:6" ht="14.25" customHeight="1">
      <c r="A1493" s="335" t="s">
        <v>56</v>
      </c>
      <c r="B1493" s="302" t="s">
        <v>926</v>
      </c>
      <c r="E1493" s="55"/>
    </row>
    <row r="1494" spans="1:6" ht="14.25" customHeight="1">
      <c r="A1494" s="335"/>
      <c r="B1494" s="302" t="s">
        <v>925</v>
      </c>
      <c r="C1494" s="52" t="s">
        <v>66</v>
      </c>
      <c r="D1494" s="303">
        <v>6</v>
      </c>
      <c r="E1494" s="55"/>
      <c r="F1494" s="55">
        <f>+D1494*E1494</f>
        <v>0</v>
      </c>
    </row>
    <row r="1495" spans="1:6" ht="14.25" customHeight="1">
      <c r="A1495" s="335"/>
      <c r="B1495" s="302" t="s">
        <v>924</v>
      </c>
      <c r="E1495" s="55"/>
    </row>
    <row r="1496" spans="1:6" ht="14.25" customHeight="1">
      <c r="A1496" s="335"/>
      <c r="B1496" s="302"/>
      <c r="E1496" s="55"/>
    </row>
    <row r="1497" spans="1:6" ht="16.5" customHeight="1">
      <c r="A1497" s="335" t="s">
        <v>56</v>
      </c>
      <c r="B1497" s="302" t="s">
        <v>923</v>
      </c>
      <c r="D1497" s="52"/>
      <c r="E1497" s="55"/>
    </row>
    <row r="1498" spans="1:6">
      <c r="A1498" s="335"/>
      <c r="B1498" s="302" t="s">
        <v>922</v>
      </c>
      <c r="C1498" s="52" t="s">
        <v>66</v>
      </c>
      <c r="D1498" s="52">
        <v>1</v>
      </c>
      <c r="E1498" s="55"/>
      <c r="F1498" s="55">
        <f>+D1498*E1498</f>
        <v>0</v>
      </c>
    </row>
    <row r="1499" spans="1:6">
      <c r="A1499" s="335"/>
      <c r="B1499" s="302" t="s">
        <v>914</v>
      </c>
      <c r="D1499" s="52"/>
      <c r="E1499" s="55"/>
    </row>
    <row r="1500" spans="1:6">
      <c r="A1500" s="335"/>
      <c r="B1500" s="302"/>
      <c r="D1500" s="52"/>
      <c r="E1500" s="55"/>
    </row>
    <row r="1501" spans="1:6" ht="14.25" customHeight="1">
      <c r="A1501" s="335" t="s">
        <v>56</v>
      </c>
      <c r="B1501" s="302" t="s">
        <v>921</v>
      </c>
      <c r="D1501" s="62"/>
      <c r="E1501" s="55"/>
    </row>
    <row r="1502" spans="1:6" ht="14.25" customHeight="1">
      <c r="A1502" s="335"/>
      <c r="B1502" s="302" t="s">
        <v>920</v>
      </c>
      <c r="D1502" s="62"/>
      <c r="E1502" s="55"/>
    </row>
    <row r="1503" spans="1:6" ht="14.25" customHeight="1">
      <c r="A1503" s="335"/>
      <c r="B1503" s="302" t="s">
        <v>919</v>
      </c>
      <c r="D1503" s="62"/>
      <c r="E1503" s="55"/>
    </row>
    <row r="1504" spans="1:6" ht="14.25" customHeight="1">
      <c r="A1504" s="335"/>
      <c r="B1504" s="302" t="s">
        <v>918</v>
      </c>
      <c r="D1504" s="62"/>
      <c r="E1504" s="55"/>
    </row>
    <row r="1505" spans="1:6" ht="14.25" customHeight="1">
      <c r="A1505" s="335"/>
      <c r="B1505" s="302" t="s">
        <v>917</v>
      </c>
      <c r="D1505" s="62"/>
      <c r="E1505" s="55"/>
    </row>
    <row r="1506" spans="1:6" ht="14.25" customHeight="1">
      <c r="A1506" s="335"/>
      <c r="B1506" s="302" t="s">
        <v>916</v>
      </c>
      <c r="D1506" s="62"/>
      <c r="E1506" s="55"/>
    </row>
    <row r="1507" spans="1:6" ht="14.25" customHeight="1">
      <c r="A1507" s="335"/>
      <c r="B1507" s="302" t="s">
        <v>915</v>
      </c>
      <c r="C1507" s="52" t="s">
        <v>66</v>
      </c>
      <c r="D1507" s="62">
        <v>1</v>
      </c>
      <c r="E1507" s="55"/>
      <c r="F1507" s="55">
        <f>+D1507*E1507</f>
        <v>0</v>
      </c>
    </row>
    <row r="1508" spans="1:6" ht="14.25" customHeight="1">
      <c r="A1508" s="335"/>
      <c r="B1508" s="302" t="s">
        <v>914</v>
      </c>
      <c r="D1508" s="62"/>
      <c r="E1508" s="55"/>
    </row>
    <row r="1509" spans="1:6" ht="14.25" customHeight="1">
      <c r="A1509" s="335"/>
      <c r="B1509" s="302"/>
      <c r="D1509" s="62"/>
      <c r="E1509" s="55"/>
    </row>
    <row r="1510" spans="1:6">
      <c r="A1510" s="335" t="s">
        <v>56</v>
      </c>
      <c r="B1510" s="302" t="s">
        <v>913</v>
      </c>
      <c r="E1510" s="55"/>
    </row>
    <row r="1511" spans="1:6" ht="14.25" customHeight="1">
      <c r="B1511" s="302" t="s">
        <v>912</v>
      </c>
      <c r="C1511" s="52" t="s">
        <v>66</v>
      </c>
      <c r="D1511" s="303">
        <v>1</v>
      </c>
      <c r="E1511" s="55"/>
      <c r="F1511" s="55">
        <f>+D1511*E1511</f>
        <v>0</v>
      </c>
    </row>
    <row r="1512" spans="1:6" ht="14.25" customHeight="1">
      <c r="B1512" s="302"/>
      <c r="E1512" s="55"/>
    </row>
    <row r="1513" spans="1:6">
      <c r="A1513" s="335" t="s">
        <v>56</v>
      </c>
      <c r="B1513" s="302" t="s">
        <v>911</v>
      </c>
      <c r="C1513" s="52" t="s">
        <v>66</v>
      </c>
      <c r="D1513" s="303">
        <v>1</v>
      </c>
      <c r="E1513" s="55"/>
      <c r="F1513" s="55">
        <f>+D1513*E1513</f>
        <v>0</v>
      </c>
    </row>
    <row r="1514" spans="1:6">
      <c r="A1514" s="335"/>
      <c r="B1514" s="302"/>
      <c r="E1514" s="55"/>
    </row>
    <row r="1515" spans="1:6">
      <c r="A1515" s="335" t="s">
        <v>56</v>
      </c>
      <c r="B1515" s="302" t="s">
        <v>910</v>
      </c>
      <c r="E1515" s="55"/>
    </row>
    <row r="1516" spans="1:6">
      <c r="B1516" s="302" t="s">
        <v>909</v>
      </c>
      <c r="C1516" s="52" t="s">
        <v>66</v>
      </c>
      <c r="D1516" s="303">
        <v>1</v>
      </c>
      <c r="E1516" s="55"/>
      <c r="F1516" s="55">
        <f>+D1516*E1516</f>
        <v>0</v>
      </c>
    </row>
    <row r="1517" spans="1:6">
      <c r="B1517" s="302"/>
      <c r="E1517" s="55"/>
    </row>
    <row r="1518" spans="1:6" ht="14.25" customHeight="1">
      <c r="A1518" s="335" t="s">
        <v>56</v>
      </c>
      <c r="B1518" s="302" t="s">
        <v>71</v>
      </c>
      <c r="C1518" s="52" t="s">
        <v>51</v>
      </c>
      <c r="D1518" s="303">
        <v>4</v>
      </c>
      <c r="F1518" s="55">
        <f>+D1518*E1518</f>
        <v>0</v>
      </c>
    </row>
    <row r="1519" spans="1:6">
      <c r="B1519" s="302"/>
    </row>
    <row r="1520" spans="1:6">
      <c r="A1520" s="335" t="s">
        <v>56</v>
      </c>
      <c r="B1520" s="302" t="s">
        <v>70</v>
      </c>
      <c r="C1520" s="52" t="s">
        <v>66</v>
      </c>
      <c r="D1520" s="303">
        <v>10</v>
      </c>
      <c r="F1520" s="55">
        <f>+D1520*E1520</f>
        <v>0</v>
      </c>
    </row>
    <row r="1521" spans="1:6">
      <c r="B1521" s="302"/>
    </row>
    <row r="1522" spans="1:6">
      <c r="A1522" s="335" t="s">
        <v>56</v>
      </c>
      <c r="B1522" s="302" t="s">
        <v>74</v>
      </c>
      <c r="C1522" s="52" t="s">
        <v>66</v>
      </c>
      <c r="D1522" s="303">
        <v>1</v>
      </c>
      <c r="E1522" s="55"/>
      <c r="F1522" s="55">
        <f>+D1522*E1522</f>
        <v>0</v>
      </c>
    </row>
    <row r="1523" spans="1:6">
      <c r="A1523" s="335"/>
      <c r="B1523" s="302"/>
    </row>
    <row r="1524" spans="1:6">
      <c r="A1524" s="335" t="s">
        <v>56</v>
      </c>
      <c r="B1524" s="302" t="s">
        <v>908</v>
      </c>
      <c r="C1524" s="52" t="s">
        <v>66</v>
      </c>
      <c r="D1524" s="303">
        <v>1</v>
      </c>
      <c r="E1524" s="55"/>
      <c r="F1524" s="55">
        <f>+D1524*E1524</f>
        <v>0</v>
      </c>
    </row>
    <row r="1525" spans="1:6">
      <c r="A1525" s="335"/>
      <c r="B1525" s="302"/>
      <c r="E1525" s="55"/>
    </row>
    <row r="1526" spans="1:6">
      <c r="A1526" s="53" t="s">
        <v>56</v>
      </c>
      <c r="B1526" s="302" t="s">
        <v>69</v>
      </c>
      <c r="C1526" s="52" t="s">
        <v>66</v>
      </c>
      <c r="D1526" s="303">
        <v>5</v>
      </c>
      <c r="E1526" s="55"/>
      <c r="F1526" s="55">
        <f>+D1526*E1526</f>
        <v>0</v>
      </c>
    </row>
    <row r="1527" spans="1:6">
      <c r="B1527" s="302"/>
      <c r="E1527" s="55"/>
    </row>
    <row r="1528" spans="1:6">
      <c r="A1528" s="335" t="s">
        <v>56</v>
      </c>
      <c r="B1528" s="302" t="s">
        <v>68</v>
      </c>
      <c r="C1528" s="52" t="s">
        <v>66</v>
      </c>
      <c r="D1528" s="303">
        <v>150</v>
      </c>
      <c r="F1528" s="55">
        <f>+D1528*E1528</f>
        <v>0</v>
      </c>
    </row>
    <row r="1529" spans="1:6">
      <c r="B1529" s="302"/>
    </row>
    <row r="1530" spans="1:6">
      <c r="A1530" s="335" t="s">
        <v>56</v>
      </c>
      <c r="B1530" s="302" t="s">
        <v>72</v>
      </c>
      <c r="C1530" s="52" t="s">
        <v>62</v>
      </c>
      <c r="D1530" s="303">
        <v>1</v>
      </c>
      <c r="F1530" s="55">
        <f>+D1530*E1530</f>
        <v>0</v>
      </c>
    </row>
    <row r="1531" spans="1:6">
      <c r="A1531" s="335"/>
      <c r="B1531" s="302"/>
    </row>
    <row r="1532" spans="1:6">
      <c r="A1532" s="335" t="s">
        <v>56</v>
      </c>
      <c r="B1532" s="302" t="s">
        <v>157</v>
      </c>
      <c r="C1532" s="52" t="s">
        <v>62</v>
      </c>
      <c r="D1532" s="303">
        <v>1</v>
      </c>
      <c r="F1532" s="55">
        <f>+D1532*E1532</f>
        <v>0</v>
      </c>
    </row>
    <row r="1533" spans="1:6">
      <c r="A1533" s="335"/>
      <c r="B1533" s="302"/>
    </row>
    <row r="1534" spans="1:6" ht="14.25" customHeight="1">
      <c r="A1534" s="53" t="s">
        <v>56</v>
      </c>
      <c r="B1534" s="302" t="s">
        <v>67</v>
      </c>
      <c r="C1534" s="52" t="s">
        <v>66</v>
      </c>
      <c r="D1534" s="303">
        <v>1</v>
      </c>
      <c r="F1534" s="55">
        <f>+D1534*E1534</f>
        <v>0</v>
      </c>
    </row>
    <row r="1535" spans="1:6">
      <c r="B1535" s="66"/>
    </row>
    <row r="1536" spans="1:6" ht="13.5" customHeight="1">
      <c r="A1536" s="335" t="s">
        <v>56</v>
      </c>
      <c r="B1536" s="302" t="s">
        <v>65</v>
      </c>
      <c r="E1536" s="55"/>
    </row>
    <row r="1537" spans="1:6" ht="14.25" customHeight="1">
      <c r="B1537" s="302" t="s">
        <v>64</v>
      </c>
      <c r="E1537" s="55"/>
    </row>
    <row r="1538" spans="1:6" ht="15.75" customHeight="1">
      <c r="B1538" s="302" t="s">
        <v>63</v>
      </c>
      <c r="C1538" s="52" t="s">
        <v>62</v>
      </c>
      <c r="D1538" s="303">
        <v>1</v>
      </c>
      <c r="E1538" s="55"/>
      <c r="F1538" s="55">
        <f>+D1538*E1538</f>
        <v>0</v>
      </c>
    </row>
    <row r="1539" spans="1:6" ht="15.75" customHeight="1">
      <c r="B1539" s="302"/>
      <c r="E1539" s="55"/>
    </row>
    <row r="1540" spans="1:6">
      <c r="B1540" s="66" t="s">
        <v>938</v>
      </c>
    </row>
    <row r="1541" spans="1:6">
      <c r="B1541" s="66"/>
    </row>
    <row r="1542" spans="1:6" ht="15" customHeight="1">
      <c r="A1542" s="315" t="s">
        <v>56</v>
      </c>
      <c r="B1542" s="302" t="s">
        <v>906</v>
      </c>
    </row>
    <row r="1543" spans="1:6" ht="15" customHeight="1">
      <c r="A1543" s="315"/>
      <c r="B1543" s="302" t="s">
        <v>120</v>
      </c>
    </row>
    <row r="1544" spans="1:6" ht="15" customHeight="1">
      <c r="A1544" s="315"/>
      <c r="B1544" s="302" t="s">
        <v>905</v>
      </c>
    </row>
    <row r="1545" spans="1:6">
      <c r="B1545" s="302" t="s">
        <v>118</v>
      </c>
      <c r="E1545" s="55"/>
    </row>
    <row r="1546" spans="1:6">
      <c r="B1546" s="302" t="s">
        <v>934</v>
      </c>
      <c r="C1546" s="52" t="s">
        <v>62</v>
      </c>
      <c r="D1546" s="303">
        <v>1</v>
      </c>
      <c r="F1546" s="55">
        <f>+D1546*E1546</f>
        <v>0</v>
      </c>
    </row>
    <row r="1547" spans="1:6">
      <c r="B1547" s="302" t="s">
        <v>147</v>
      </c>
    </row>
    <row r="1548" spans="1:6">
      <c r="B1548" s="302"/>
    </row>
    <row r="1549" spans="1:6">
      <c r="A1549" s="335" t="s">
        <v>56</v>
      </c>
      <c r="B1549" s="302" t="s">
        <v>117</v>
      </c>
    </row>
    <row r="1550" spans="1:6">
      <c r="B1550" s="302" t="s">
        <v>116</v>
      </c>
      <c r="C1550" s="52" t="s">
        <v>66</v>
      </c>
      <c r="D1550" s="303">
        <v>1</v>
      </c>
      <c r="F1550" s="55">
        <f>+D1550*E1550</f>
        <v>0</v>
      </c>
    </row>
    <row r="1551" spans="1:6">
      <c r="A1551" s="335"/>
      <c r="B1551" s="302"/>
      <c r="E1551" s="55"/>
    </row>
    <row r="1552" spans="1:6">
      <c r="A1552" s="335" t="s">
        <v>56</v>
      </c>
      <c r="B1552" s="302" t="s">
        <v>857</v>
      </c>
      <c r="E1552" s="55"/>
    </row>
    <row r="1553" spans="1:6">
      <c r="A1553" s="335"/>
      <c r="B1553" s="302" t="s">
        <v>304</v>
      </c>
      <c r="C1553" s="52" t="s">
        <v>66</v>
      </c>
      <c r="D1553" s="303">
        <v>1</v>
      </c>
      <c r="E1553" s="55"/>
      <c r="F1553" s="55">
        <f>+D1553*E1553</f>
        <v>0</v>
      </c>
    </row>
    <row r="1554" spans="1:6">
      <c r="A1554" s="335"/>
      <c r="B1554" s="302"/>
      <c r="E1554" s="55"/>
    </row>
    <row r="1555" spans="1:6">
      <c r="A1555" s="335" t="s">
        <v>56</v>
      </c>
      <c r="B1555" s="302" t="s">
        <v>103</v>
      </c>
    </row>
    <row r="1556" spans="1:6">
      <c r="B1556" s="342" t="s">
        <v>937</v>
      </c>
      <c r="C1556" s="52" t="s">
        <v>66</v>
      </c>
      <c r="D1556" s="303">
        <v>1</v>
      </c>
      <c r="F1556" s="55">
        <f>+D1556*E1556</f>
        <v>0</v>
      </c>
    </row>
    <row r="1557" spans="1:6">
      <c r="B1557" s="342" t="s">
        <v>100</v>
      </c>
      <c r="C1557" s="52" t="s">
        <v>66</v>
      </c>
      <c r="D1557" s="303">
        <v>41</v>
      </c>
      <c r="F1557" s="55">
        <f>+D1557*E1557</f>
        <v>0</v>
      </c>
    </row>
    <row r="1558" spans="1:6">
      <c r="B1558" s="302" t="s">
        <v>294</v>
      </c>
      <c r="C1558" s="52" t="s">
        <v>66</v>
      </c>
      <c r="D1558" s="303">
        <v>16</v>
      </c>
      <c r="F1558" s="55">
        <f>+D1558*E1558</f>
        <v>0</v>
      </c>
    </row>
    <row r="1559" spans="1:6">
      <c r="B1559" s="302"/>
    </row>
    <row r="1560" spans="1:6">
      <c r="A1560" s="335" t="s">
        <v>56</v>
      </c>
      <c r="B1560" s="302" t="s">
        <v>903</v>
      </c>
    </row>
    <row r="1561" spans="1:6">
      <c r="B1561" s="302" t="s">
        <v>294</v>
      </c>
      <c r="C1561" s="52" t="s">
        <v>66</v>
      </c>
      <c r="D1561" s="303">
        <v>1</v>
      </c>
      <c r="F1561" s="55">
        <f>+D1561*E1561</f>
        <v>0</v>
      </c>
    </row>
    <row r="1562" spans="1:6">
      <c r="B1562" s="302" t="s">
        <v>936</v>
      </c>
      <c r="C1562" s="52" t="s">
        <v>66</v>
      </c>
      <c r="D1562" s="303">
        <v>1</v>
      </c>
      <c r="F1562" s="55">
        <f>+D1562*E1562</f>
        <v>0</v>
      </c>
    </row>
    <row r="1563" spans="1:6">
      <c r="B1563" s="302"/>
    </row>
    <row r="1564" spans="1:6" ht="13.5" customHeight="1">
      <c r="A1564" s="335" t="s">
        <v>56</v>
      </c>
      <c r="B1564" s="302" t="s">
        <v>932</v>
      </c>
      <c r="E1564" s="55"/>
    </row>
    <row r="1565" spans="1:6">
      <c r="A1565" s="335"/>
      <c r="B1565" s="302" t="s">
        <v>931</v>
      </c>
      <c r="E1565" s="55"/>
    </row>
    <row r="1566" spans="1:6">
      <c r="B1566" s="302" t="s">
        <v>165</v>
      </c>
      <c r="C1566" s="52" t="s">
        <v>66</v>
      </c>
      <c r="D1566" s="303">
        <v>1</v>
      </c>
      <c r="E1566" s="55"/>
      <c r="F1566" s="55">
        <f>+D1566*E1566</f>
        <v>0</v>
      </c>
    </row>
    <row r="1567" spans="1:6">
      <c r="B1567" s="302"/>
      <c r="E1567" s="55"/>
    </row>
    <row r="1568" spans="1:6">
      <c r="A1568" s="335" t="s">
        <v>56</v>
      </c>
      <c r="B1568" s="302" t="s">
        <v>115</v>
      </c>
    </row>
    <row r="1569" spans="1:6">
      <c r="B1569" s="302" t="s">
        <v>114</v>
      </c>
      <c r="C1569" s="52" t="s">
        <v>66</v>
      </c>
      <c r="D1569" s="303">
        <v>8</v>
      </c>
      <c r="F1569" s="55">
        <f>+D1569*E1569</f>
        <v>0</v>
      </c>
    </row>
    <row r="1570" spans="1:6">
      <c r="A1570" s="335"/>
      <c r="B1570" s="302"/>
      <c r="D1570" s="313"/>
      <c r="E1570" s="55"/>
    </row>
    <row r="1571" spans="1:6" ht="15" customHeight="1">
      <c r="A1571" s="335" t="s">
        <v>56</v>
      </c>
      <c r="B1571" s="302" t="s">
        <v>930</v>
      </c>
      <c r="D1571" s="313"/>
      <c r="E1571" s="55"/>
    </row>
    <row r="1572" spans="1:6">
      <c r="A1572" s="335"/>
      <c r="B1572" s="302" t="s">
        <v>929</v>
      </c>
      <c r="C1572" s="52" t="s">
        <v>66</v>
      </c>
      <c r="D1572" s="313">
        <v>1</v>
      </c>
      <c r="E1572" s="55"/>
      <c r="F1572" s="55">
        <f>+D1572*E1572</f>
        <v>0</v>
      </c>
    </row>
    <row r="1573" spans="1:6">
      <c r="B1573" s="302"/>
      <c r="E1573" s="55"/>
    </row>
    <row r="1574" spans="1:6" ht="16.5" customHeight="1">
      <c r="A1574" s="335" t="s">
        <v>56</v>
      </c>
      <c r="B1574" s="302" t="s">
        <v>90</v>
      </c>
      <c r="D1574" s="313"/>
      <c r="E1574" s="55"/>
    </row>
    <row r="1575" spans="1:6">
      <c r="A1575" s="335"/>
      <c r="B1575" s="302" t="s">
        <v>928</v>
      </c>
      <c r="C1575" s="52" t="s">
        <v>66</v>
      </c>
      <c r="D1575" s="313">
        <v>1</v>
      </c>
      <c r="E1575" s="55"/>
      <c r="F1575" s="55">
        <f>+D1575*E1575</f>
        <v>0</v>
      </c>
    </row>
    <row r="1576" spans="1:6">
      <c r="B1576" s="302"/>
      <c r="E1576" s="55"/>
    </row>
    <row r="1577" spans="1:6">
      <c r="A1577" s="53" t="s">
        <v>56</v>
      </c>
      <c r="B1577" s="302" t="s">
        <v>75</v>
      </c>
      <c r="C1577" s="52" t="s">
        <v>62</v>
      </c>
      <c r="D1577" s="303">
        <v>1</v>
      </c>
      <c r="E1577" s="55"/>
      <c r="F1577" s="55">
        <f>+D1577*E1577</f>
        <v>0</v>
      </c>
    </row>
    <row r="1578" spans="1:6">
      <c r="B1578" s="302"/>
      <c r="E1578" s="55"/>
    </row>
    <row r="1579" spans="1:6" ht="16.5" customHeight="1">
      <c r="A1579" s="335" t="s">
        <v>56</v>
      </c>
      <c r="B1579" s="302" t="s">
        <v>923</v>
      </c>
      <c r="D1579" s="52"/>
      <c r="E1579" s="55"/>
    </row>
    <row r="1580" spans="1:6">
      <c r="A1580" s="335"/>
      <c r="B1580" s="302" t="s">
        <v>922</v>
      </c>
      <c r="C1580" s="52" t="s">
        <v>66</v>
      </c>
      <c r="D1580" s="52">
        <v>1</v>
      </c>
      <c r="E1580" s="55"/>
      <c r="F1580" s="55">
        <f>+D1580*E1580</f>
        <v>0</v>
      </c>
    </row>
    <row r="1581" spans="1:6">
      <c r="A1581" s="335"/>
      <c r="B1581" s="302" t="s">
        <v>927</v>
      </c>
      <c r="D1581" s="52"/>
      <c r="E1581" s="55"/>
    </row>
    <row r="1582" spans="1:6">
      <c r="A1582" s="335"/>
      <c r="B1582" s="302"/>
      <c r="D1582" s="52"/>
      <c r="E1582" s="55"/>
    </row>
    <row r="1583" spans="1:6" ht="14.25" customHeight="1">
      <c r="A1583" s="335" t="s">
        <v>56</v>
      </c>
      <c r="B1583" s="302" t="s">
        <v>921</v>
      </c>
      <c r="D1583" s="62"/>
      <c r="E1583" s="55"/>
    </row>
    <row r="1584" spans="1:6" ht="14.25" customHeight="1">
      <c r="A1584" s="335"/>
      <c r="B1584" s="302" t="s">
        <v>920</v>
      </c>
      <c r="D1584" s="62"/>
      <c r="E1584" s="55"/>
    </row>
    <row r="1585" spans="1:6" ht="14.25" customHeight="1">
      <c r="A1585" s="335"/>
      <c r="B1585" s="302" t="s">
        <v>919</v>
      </c>
      <c r="D1585" s="62"/>
      <c r="E1585" s="55"/>
    </row>
    <row r="1586" spans="1:6" ht="14.25" customHeight="1">
      <c r="A1586" s="335"/>
      <c r="B1586" s="302" t="s">
        <v>918</v>
      </c>
      <c r="D1586" s="62"/>
      <c r="E1586" s="55"/>
    </row>
    <row r="1587" spans="1:6" ht="14.25" customHeight="1">
      <c r="A1587" s="335"/>
      <c r="B1587" s="302" t="s">
        <v>917</v>
      </c>
      <c r="D1587" s="62"/>
      <c r="E1587" s="55"/>
    </row>
    <row r="1588" spans="1:6" ht="14.25" customHeight="1">
      <c r="A1588" s="335"/>
      <c r="B1588" s="302" t="s">
        <v>916</v>
      </c>
      <c r="D1588" s="62"/>
      <c r="E1588" s="55"/>
    </row>
    <row r="1589" spans="1:6" ht="14.25" customHeight="1">
      <c r="A1589" s="335"/>
      <c r="B1589" s="302" t="s">
        <v>915</v>
      </c>
      <c r="C1589" s="52" t="s">
        <v>66</v>
      </c>
      <c r="D1589" s="62">
        <v>1</v>
      </c>
      <c r="E1589" s="55"/>
      <c r="F1589" s="55">
        <f>+D1589*E1589</f>
        <v>0</v>
      </c>
    </row>
    <row r="1590" spans="1:6" ht="14.25" customHeight="1">
      <c r="A1590" s="335"/>
      <c r="B1590" s="302" t="s">
        <v>927</v>
      </c>
      <c r="D1590" s="62"/>
      <c r="E1590" s="55"/>
    </row>
    <row r="1591" spans="1:6" ht="14.25" customHeight="1">
      <c r="A1591" s="335"/>
      <c r="B1591" s="302"/>
      <c r="E1591" s="55"/>
    </row>
    <row r="1592" spans="1:6" ht="14.25" customHeight="1">
      <c r="A1592" s="335" t="s">
        <v>56</v>
      </c>
      <c r="B1592" s="302" t="s">
        <v>926</v>
      </c>
      <c r="E1592" s="55"/>
    </row>
    <row r="1593" spans="1:6" ht="14.25" customHeight="1">
      <c r="A1593" s="335"/>
      <c r="B1593" s="302" t="s">
        <v>925</v>
      </c>
      <c r="C1593" s="52" t="s">
        <v>66</v>
      </c>
      <c r="D1593" s="303">
        <v>6</v>
      </c>
      <c r="E1593" s="55"/>
      <c r="F1593" s="55">
        <f>+D1593*E1593</f>
        <v>0</v>
      </c>
    </row>
    <row r="1594" spans="1:6" ht="14.25" customHeight="1">
      <c r="A1594" s="335"/>
      <c r="B1594" s="302" t="s">
        <v>924</v>
      </c>
      <c r="E1594" s="55"/>
    </row>
    <row r="1595" spans="1:6" ht="14.25" customHeight="1">
      <c r="A1595" s="335"/>
      <c r="B1595" s="302"/>
      <c r="E1595" s="55"/>
    </row>
    <row r="1596" spans="1:6" ht="16.5" customHeight="1">
      <c r="A1596" s="335" t="s">
        <v>56</v>
      </c>
      <c r="B1596" s="302" t="s">
        <v>923</v>
      </c>
      <c r="D1596" s="52"/>
      <c r="E1596" s="55"/>
    </row>
    <row r="1597" spans="1:6">
      <c r="A1597" s="335"/>
      <c r="B1597" s="302" t="s">
        <v>922</v>
      </c>
      <c r="C1597" s="52" t="s">
        <v>66</v>
      </c>
      <c r="D1597" s="52">
        <v>1</v>
      </c>
      <c r="E1597" s="55"/>
      <c r="F1597" s="55">
        <f>+D1597*E1597</f>
        <v>0</v>
      </c>
    </row>
    <row r="1598" spans="1:6">
      <c r="A1598" s="335"/>
      <c r="B1598" s="302" t="s">
        <v>914</v>
      </c>
      <c r="D1598" s="52"/>
      <c r="E1598" s="55"/>
    </row>
    <row r="1599" spans="1:6">
      <c r="A1599" s="335"/>
      <c r="B1599" s="302"/>
      <c r="D1599" s="52"/>
      <c r="E1599" s="55"/>
    </row>
    <row r="1600" spans="1:6" ht="14.25" customHeight="1">
      <c r="A1600" s="335" t="s">
        <v>56</v>
      </c>
      <c r="B1600" s="302" t="s">
        <v>921</v>
      </c>
      <c r="D1600" s="62"/>
      <c r="E1600" s="55"/>
    </row>
    <row r="1601" spans="1:6" ht="14.25" customHeight="1">
      <c r="A1601" s="335"/>
      <c r="B1601" s="302" t="s">
        <v>920</v>
      </c>
      <c r="D1601" s="62"/>
      <c r="E1601" s="55"/>
    </row>
    <row r="1602" spans="1:6" ht="14.25" customHeight="1">
      <c r="A1602" s="335"/>
      <c r="B1602" s="302" t="s">
        <v>919</v>
      </c>
      <c r="D1602" s="62"/>
      <c r="E1602" s="55"/>
    </row>
    <row r="1603" spans="1:6" ht="14.25" customHeight="1">
      <c r="A1603" s="335"/>
      <c r="B1603" s="302" t="s">
        <v>918</v>
      </c>
      <c r="D1603" s="62"/>
      <c r="E1603" s="55"/>
    </row>
    <row r="1604" spans="1:6" ht="14.25" customHeight="1">
      <c r="A1604" s="335"/>
      <c r="B1604" s="302" t="s">
        <v>917</v>
      </c>
      <c r="D1604" s="62"/>
      <c r="E1604" s="55"/>
    </row>
    <row r="1605" spans="1:6" ht="14.25" customHeight="1">
      <c r="A1605" s="335"/>
      <c r="B1605" s="302" t="s">
        <v>916</v>
      </c>
      <c r="D1605" s="62"/>
      <c r="E1605" s="55"/>
    </row>
    <row r="1606" spans="1:6" ht="14.25" customHeight="1">
      <c r="A1606" s="335"/>
      <c r="B1606" s="302" t="s">
        <v>915</v>
      </c>
      <c r="C1606" s="52" t="s">
        <v>66</v>
      </c>
      <c r="D1606" s="62">
        <v>1</v>
      </c>
      <c r="E1606" s="55"/>
      <c r="F1606" s="55">
        <f>+D1606*E1606</f>
        <v>0</v>
      </c>
    </row>
    <row r="1607" spans="1:6" ht="14.25" customHeight="1">
      <c r="A1607" s="335"/>
      <c r="B1607" s="302" t="s">
        <v>914</v>
      </c>
      <c r="D1607" s="62"/>
      <c r="E1607" s="55"/>
    </row>
    <row r="1608" spans="1:6" ht="14.25" customHeight="1">
      <c r="A1608" s="335"/>
      <c r="B1608" s="302"/>
      <c r="D1608" s="62"/>
      <c r="E1608" s="55"/>
    </row>
    <row r="1609" spans="1:6">
      <c r="A1609" s="335" t="s">
        <v>56</v>
      </c>
      <c r="B1609" s="302" t="s">
        <v>913</v>
      </c>
      <c r="E1609" s="55"/>
    </row>
    <row r="1610" spans="1:6" ht="14.25" customHeight="1">
      <c r="B1610" s="302" t="s">
        <v>912</v>
      </c>
      <c r="C1610" s="52" t="s">
        <v>66</v>
      </c>
      <c r="D1610" s="303">
        <v>1</v>
      </c>
      <c r="E1610" s="55"/>
      <c r="F1610" s="55">
        <f>+D1610*E1610</f>
        <v>0</v>
      </c>
    </row>
    <row r="1611" spans="1:6" ht="14.25" customHeight="1">
      <c r="B1611" s="302"/>
      <c r="E1611" s="55"/>
    </row>
    <row r="1612" spans="1:6">
      <c r="A1612" s="335" t="s">
        <v>56</v>
      </c>
      <c r="B1612" s="302" t="s">
        <v>911</v>
      </c>
      <c r="C1612" s="52" t="s">
        <v>66</v>
      </c>
      <c r="D1612" s="303">
        <v>1</v>
      </c>
      <c r="E1612" s="55"/>
      <c r="F1612" s="55">
        <f>+D1612*E1612</f>
        <v>0</v>
      </c>
    </row>
    <row r="1613" spans="1:6">
      <c r="A1613" s="335"/>
      <c r="B1613" s="302"/>
      <c r="E1613" s="55"/>
    </row>
    <row r="1614" spans="1:6">
      <c r="A1614" s="335" t="s">
        <v>56</v>
      </c>
      <c r="B1614" s="302" t="s">
        <v>910</v>
      </c>
      <c r="E1614" s="55"/>
    </row>
    <row r="1615" spans="1:6">
      <c r="B1615" s="302" t="s">
        <v>909</v>
      </c>
      <c r="C1615" s="52" t="s">
        <v>66</v>
      </c>
      <c r="D1615" s="303">
        <v>1</v>
      </c>
      <c r="E1615" s="55"/>
      <c r="F1615" s="55">
        <f>+D1615*E1615</f>
        <v>0</v>
      </c>
    </row>
    <row r="1616" spans="1:6">
      <c r="B1616" s="302"/>
      <c r="E1616" s="55"/>
    </row>
    <row r="1617" spans="1:6" ht="14.25" customHeight="1">
      <c r="A1617" s="335" t="s">
        <v>56</v>
      </c>
      <c r="B1617" s="302" t="s">
        <v>71</v>
      </c>
      <c r="C1617" s="52" t="s">
        <v>51</v>
      </c>
      <c r="D1617" s="303">
        <v>4</v>
      </c>
      <c r="F1617" s="55">
        <f>+D1617*E1617</f>
        <v>0</v>
      </c>
    </row>
    <row r="1618" spans="1:6">
      <c r="B1618" s="302"/>
    </row>
    <row r="1619" spans="1:6">
      <c r="A1619" s="335" t="s">
        <v>56</v>
      </c>
      <c r="B1619" s="302" t="s">
        <v>70</v>
      </c>
      <c r="C1619" s="52" t="s">
        <v>66</v>
      </c>
      <c r="D1619" s="303">
        <v>10</v>
      </c>
      <c r="F1619" s="55">
        <f>+D1619*E1619</f>
        <v>0</v>
      </c>
    </row>
    <row r="1620" spans="1:6">
      <c r="B1620" s="302"/>
    </row>
    <row r="1621" spans="1:6">
      <c r="A1621" s="335" t="s">
        <v>56</v>
      </c>
      <c r="B1621" s="302" t="s">
        <v>74</v>
      </c>
      <c r="C1621" s="52" t="s">
        <v>66</v>
      </c>
      <c r="D1621" s="303">
        <v>1</v>
      </c>
      <c r="E1621" s="55"/>
      <c r="F1621" s="55">
        <f>+D1621*E1621</f>
        <v>0</v>
      </c>
    </row>
    <row r="1622" spans="1:6">
      <c r="A1622" s="335"/>
      <c r="B1622" s="302"/>
    </row>
    <row r="1623" spans="1:6">
      <c r="A1623" s="335" t="s">
        <v>56</v>
      </c>
      <c r="B1623" s="302" t="s">
        <v>908</v>
      </c>
      <c r="C1623" s="52" t="s">
        <v>66</v>
      </c>
      <c r="D1623" s="303">
        <v>1</v>
      </c>
      <c r="E1623" s="55"/>
      <c r="F1623" s="55">
        <f>+D1623*E1623</f>
        <v>0</v>
      </c>
    </row>
    <row r="1624" spans="1:6">
      <c r="A1624" s="335"/>
      <c r="B1624" s="302"/>
      <c r="E1624" s="55"/>
    </row>
    <row r="1625" spans="1:6">
      <c r="A1625" s="53" t="s">
        <v>56</v>
      </c>
      <c r="B1625" s="302" t="s">
        <v>69</v>
      </c>
      <c r="C1625" s="52" t="s">
        <v>66</v>
      </c>
      <c r="D1625" s="303">
        <v>5</v>
      </c>
      <c r="E1625" s="55"/>
      <c r="F1625" s="55">
        <f>+D1625*E1625</f>
        <v>0</v>
      </c>
    </row>
    <row r="1626" spans="1:6">
      <c r="B1626" s="302"/>
      <c r="E1626" s="55"/>
    </row>
    <row r="1627" spans="1:6">
      <c r="A1627" s="335" t="s">
        <v>56</v>
      </c>
      <c r="B1627" s="302" t="s">
        <v>68</v>
      </c>
      <c r="C1627" s="52" t="s">
        <v>66</v>
      </c>
      <c r="D1627" s="303">
        <v>150</v>
      </c>
      <c r="F1627" s="55">
        <f>+D1627*E1627</f>
        <v>0</v>
      </c>
    </row>
    <row r="1628" spans="1:6">
      <c r="B1628" s="302"/>
    </row>
    <row r="1629" spans="1:6">
      <c r="A1629" s="335" t="s">
        <v>56</v>
      </c>
      <c r="B1629" s="302" t="s">
        <v>72</v>
      </c>
      <c r="C1629" s="52" t="s">
        <v>62</v>
      </c>
      <c r="D1629" s="303">
        <v>1</v>
      </c>
      <c r="F1629" s="55">
        <f>+D1629*E1629</f>
        <v>0</v>
      </c>
    </row>
    <row r="1630" spans="1:6">
      <c r="A1630" s="335"/>
      <c r="B1630" s="302"/>
    </row>
    <row r="1631" spans="1:6">
      <c r="A1631" s="335" t="s">
        <v>56</v>
      </c>
      <c r="B1631" s="302" t="s">
        <v>157</v>
      </c>
      <c r="C1631" s="52" t="s">
        <v>62</v>
      </c>
      <c r="D1631" s="303">
        <v>1</v>
      </c>
      <c r="F1631" s="55">
        <f>+D1631*E1631</f>
        <v>0</v>
      </c>
    </row>
    <row r="1632" spans="1:6">
      <c r="A1632" s="335"/>
      <c r="B1632" s="302"/>
    </row>
    <row r="1633" spans="1:6" ht="14.25" customHeight="1">
      <c r="A1633" s="53" t="s">
        <v>56</v>
      </c>
      <c r="B1633" s="302" t="s">
        <v>67</v>
      </c>
      <c r="C1633" s="52" t="s">
        <v>66</v>
      </c>
      <c r="D1633" s="303">
        <v>1</v>
      </c>
      <c r="F1633" s="55">
        <f>+D1633*E1633</f>
        <v>0</v>
      </c>
    </row>
    <row r="1634" spans="1:6">
      <c r="B1634" s="66"/>
    </row>
    <row r="1635" spans="1:6" ht="13.5" customHeight="1">
      <c r="A1635" s="335" t="s">
        <v>56</v>
      </c>
      <c r="B1635" s="302" t="s">
        <v>65</v>
      </c>
      <c r="E1635" s="55"/>
    </row>
    <row r="1636" spans="1:6" ht="14.25" customHeight="1">
      <c r="B1636" s="302" t="s">
        <v>64</v>
      </c>
      <c r="E1636" s="55"/>
    </row>
    <row r="1637" spans="1:6" ht="15.75" customHeight="1">
      <c r="B1637" s="302" t="s">
        <v>63</v>
      </c>
      <c r="C1637" s="52" t="s">
        <v>62</v>
      </c>
      <c r="D1637" s="303">
        <v>1</v>
      </c>
      <c r="E1637" s="55"/>
      <c r="F1637" s="55">
        <f>+D1637*E1637</f>
        <v>0</v>
      </c>
    </row>
    <row r="1638" spans="1:6" ht="15.75" customHeight="1">
      <c r="B1638" s="302"/>
      <c r="E1638" s="55"/>
    </row>
    <row r="1639" spans="1:6">
      <c r="B1639" s="66" t="s">
        <v>935</v>
      </c>
    </row>
    <row r="1640" spans="1:6">
      <c r="B1640" s="66"/>
    </row>
    <row r="1641" spans="1:6" ht="15" customHeight="1">
      <c r="A1641" s="315" t="s">
        <v>56</v>
      </c>
      <c r="B1641" s="302" t="s">
        <v>906</v>
      </c>
    </row>
    <row r="1642" spans="1:6" ht="15" customHeight="1">
      <c r="A1642" s="315"/>
      <c r="B1642" s="302" t="s">
        <v>120</v>
      </c>
    </row>
    <row r="1643" spans="1:6" ht="15" customHeight="1">
      <c r="A1643" s="315"/>
      <c r="B1643" s="302" t="s">
        <v>905</v>
      </c>
    </row>
    <row r="1644" spans="1:6">
      <c r="B1644" s="302" t="s">
        <v>118</v>
      </c>
      <c r="E1644" s="55"/>
    </row>
    <row r="1645" spans="1:6">
      <c r="B1645" s="302" t="s">
        <v>934</v>
      </c>
      <c r="C1645" s="52" t="s">
        <v>62</v>
      </c>
      <c r="D1645" s="303">
        <v>1</v>
      </c>
      <c r="F1645" s="55">
        <f>+D1645*E1645</f>
        <v>0</v>
      </c>
    </row>
    <row r="1646" spans="1:6">
      <c r="B1646" s="302" t="s">
        <v>147</v>
      </c>
    </row>
    <row r="1647" spans="1:6">
      <c r="B1647" s="302"/>
    </row>
    <row r="1648" spans="1:6">
      <c r="A1648" s="335" t="s">
        <v>56</v>
      </c>
      <c r="B1648" s="302" t="s">
        <v>117</v>
      </c>
    </row>
    <row r="1649" spans="1:6">
      <c r="B1649" s="302" t="s">
        <v>116</v>
      </c>
      <c r="C1649" s="52" t="s">
        <v>66</v>
      </c>
      <c r="D1649" s="303">
        <v>1</v>
      </c>
      <c r="F1649" s="55">
        <f>+D1649*E1649</f>
        <v>0</v>
      </c>
    </row>
    <row r="1650" spans="1:6">
      <c r="A1650" s="335"/>
      <c r="B1650" s="302"/>
      <c r="E1650" s="55"/>
    </row>
    <row r="1651" spans="1:6">
      <c r="A1651" s="335" t="s">
        <v>56</v>
      </c>
      <c r="B1651" s="302" t="s">
        <v>857</v>
      </c>
      <c r="E1651" s="55"/>
    </row>
    <row r="1652" spans="1:6">
      <c r="A1652" s="335"/>
      <c r="B1652" s="302" t="s">
        <v>304</v>
      </c>
      <c r="C1652" s="52" t="s">
        <v>66</v>
      </c>
      <c r="D1652" s="303">
        <v>1</v>
      </c>
      <c r="E1652" s="55"/>
      <c r="F1652" s="55">
        <f>+D1652*E1652</f>
        <v>0</v>
      </c>
    </row>
    <row r="1653" spans="1:6">
      <c r="A1653" s="335"/>
      <c r="B1653" s="302"/>
      <c r="E1653" s="55"/>
    </row>
    <row r="1654" spans="1:6">
      <c r="A1654" s="335" t="s">
        <v>56</v>
      </c>
      <c r="B1654" s="302" t="s">
        <v>103</v>
      </c>
    </row>
    <row r="1655" spans="1:6">
      <c r="B1655" s="342" t="s">
        <v>100</v>
      </c>
      <c r="C1655" s="52" t="s">
        <v>66</v>
      </c>
      <c r="D1655" s="303">
        <v>38</v>
      </c>
      <c r="F1655" s="55">
        <f>+D1655*E1655</f>
        <v>0</v>
      </c>
    </row>
    <row r="1656" spans="1:6">
      <c r="B1656" s="302" t="s">
        <v>294</v>
      </c>
      <c r="C1656" s="52" t="s">
        <v>66</v>
      </c>
      <c r="D1656" s="303">
        <v>28</v>
      </c>
      <c r="F1656" s="55">
        <f>+D1656*E1656</f>
        <v>0</v>
      </c>
    </row>
    <row r="1657" spans="1:6">
      <c r="B1657" s="302"/>
    </row>
    <row r="1658" spans="1:6">
      <c r="A1658" s="335" t="s">
        <v>56</v>
      </c>
      <c r="B1658" s="302" t="s">
        <v>903</v>
      </c>
    </row>
    <row r="1659" spans="1:6">
      <c r="B1659" s="302" t="s">
        <v>294</v>
      </c>
      <c r="C1659" s="52" t="s">
        <v>66</v>
      </c>
      <c r="D1659" s="303">
        <v>1</v>
      </c>
      <c r="F1659" s="55">
        <f>+D1659*E1659</f>
        <v>0</v>
      </c>
    </row>
    <row r="1660" spans="1:6">
      <c r="B1660" s="302" t="s">
        <v>933</v>
      </c>
      <c r="C1660" s="52" t="s">
        <v>66</v>
      </c>
      <c r="D1660" s="303">
        <v>1</v>
      </c>
      <c r="F1660" s="55">
        <f>+D1660*E1660</f>
        <v>0</v>
      </c>
    </row>
    <row r="1661" spans="1:6">
      <c r="B1661" s="302"/>
    </row>
    <row r="1662" spans="1:6" ht="13.5" customHeight="1">
      <c r="A1662" s="335" t="s">
        <v>56</v>
      </c>
      <c r="B1662" s="302" t="s">
        <v>932</v>
      </c>
      <c r="E1662" s="55"/>
    </row>
    <row r="1663" spans="1:6">
      <c r="A1663" s="335"/>
      <c r="B1663" s="302" t="s">
        <v>931</v>
      </c>
      <c r="E1663" s="55"/>
    </row>
    <row r="1664" spans="1:6">
      <c r="B1664" s="302" t="s">
        <v>165</v>
      </c>
      <c r="C1664" s="52" t="s">
        <v>66</v>
      </c>
      <c r="D1664" s="303">
        <v>5</v>
      </c>
      <c r="E1664" s="55"/>
      <c r="F1664" s="55">
        <f>+D1664*E1664</f>
        <v>0</v>
      </c>
    </row>
    <row r="1665" spans="1:6">
      <c r="B1665" s="302"/>
      <c r="E1665" s="55"/>
    </row>
    <row r="1666" spans="1:6">
      <c r="A1666" s="335" t="s">
        <v>56</v>
      </c>
      <c r="B1666" s="302" t="s">
        <v>115</v>
      </c>
    </row>
    <row r="1667" spans="1:6">
      <c r="B1667" s="302" t="s">
        <v>114</v>
      </c>
      <c r="C1667" s="52" t="s">
        <v>66</v>
      </c>
      <c r="D1667" s="303">
        <v>8</v>
      </c>
      <c r="F1667" s="55">
        <f>+D1667*E1667</f>
        <v>0</v>
      </c>
    </row>
    <row r="1668" spans="1:6">
      <c r="B1668" s="302"/>
      <c r="E1668" s="55"/>
    </row>
    <row r="1669" spans="1:6" ht="15" customHeight="1">
      <c r="A1669" s="335" t="s">
        <v>56</v>
      </c>
      <c r="B1669" s="302" t="s">
        <v>930</v>
      </c>
      <c r="D1669" s="313"/>
      <c r="E1669" s="55"/>
    </row>
    <row r="1670" spans="1:6">
      <c r="A1670" s="335"/>
      <c r="B1670" s="302" t="s">
        <v>929</v>
      </c>
      <c r="C1670" s="52" t="s">
        <v>66</v>
      </c>
      <c r="D1670" s="313">
        <v>1</v>
      </c>
      <c r="E1670" s="55"/>
      <c r="F1670" s="55">
        <f>+D1670*E1670</f>
        <v>0</v>
      </c>
    </row>
    <row r="1671" spans="1:6">
      <c r="B1671" s="302"/>
      <c r="E1671" s="55"/>
    </row>
    <row r="1672" spans="1:6" ht="16.5" customHeight="1">
      <c r="A1672" s="335" t="s">
        <v>56</v>
      </c>
      <c r="B1672" s="302" t="s">
        <v>90</v>
      </c>
      <c r="D1672" s="313"/>
      <c r="E1672" s="55"/>
    </row>
    <row r="1673" spans="1:6">
      <c r="A1673" s="335"/>
      <c r="B1673" s="302" t="s">
        <v>928</v>
      </c>
      <c r="C1673" s="52" t="s">
        <v>66</v>
      </c>
      <c r="D1673" s="313">
        <v>1</v>
      </c>
      <c r="E1673" s="55"/>
      <c r="F1673" s="55">
        <f>+D1673*E1673</f>
        <v>0</v>
      </c>
    </row>
    <row r="1674" spans="1:6">
      <c r="B1674" s="302"/>
      <c r="E1674" s="55"/>
    </row>
    <row r="1675" spans="1:6">
      <c r="A1675" s="53" t="s">
        <v>56</v>
      </c>
      <c r="B1675" s="302" t="s">
        <v>75</v>
      </c>
      <c r="C1675" s="52" t="s">
        <v>62</v>
      </c>
      <c r="D1675" s="303">
        <v>1</v>
      </c>
      <c r="E1675" s="55"/>
      <c r="F1675" s="55">
        <f>+D1675*E1675</f>
        <v>0</v>
      </c>
    </row>
    <row r="1676" spans="1:6">
      <c r="A1676" s="335"/>
      <c r="B1676" s="302"/>
      <c r="D1676" s="313"/>
      <c r="E1676" s="55"/>
    </row>
    <row r="1677" spans="1:6" ht="16.5" customHeight="1">
      <c r="A1677" s="335" t="s">
        <v>56</v>
      </c>
      <c r="B1677" s="302" t="s">
        <v>923</v>
      </c>
      <c r="D1677" s="52"/>
      <c r="E1677" s="55"/>
    </row>
    <row r="1678" spans="1:6">
      <c r="A1678" s="335"/>
      <c r="B1678" s="302" t="s">
        <v>922</v>
      </c>
      <c r="C1678" s="52" t="s">
        <v>66</v>
      </c>
      <c r="D1678" s="52">
        <v>1</v>
      </c>
      <c r="E1678" s="55"/>
      <c r="F1678" s="55">
        <f>+D1678*E1678</f>
        <v>0</v>
      </c>
    </row>
    <row r="1679" spans="1:6">
      <c r="A1679" s="335"/>
      <c r="B1679" s="302" t="s">
        <v>927</v>
      </c>
      <c r="D1679" s="52"/>
      <c r="E1679" s="55"/>
    </row>
    <row r="1680" spans="1:6">
      <c r="A1680" s="335"/>
      <c r="B1680" s="302"/>
      <c r="D1680" s="52"/>
      <c r="E1680" s="55"/>
    </row>
    <row r="1681" spans="1:6" ht="14.25" customHeight="1">
      <c r="A1681" s="335" t="s">
        <v>56</v>
      </c>
      <c r="B1681" s="302" t="s">
        <v>921</v>
      </c>
      <c r="D1681" s="62"/>
      <c r="E1681" s="55"/>
    </row>
    <row r="1682" spans="1:6" ht="14.25" customHeight="1">
      <c r="A1682" s="335"/>
      <c r="B1682" s="302" t="s">
        <v>920</v>
      </c>
      <c r="D1682" s="62"/>
      <c r="E1682" s="55"/>
    </row>
    <row r="1683" spans="1:6" ht="14.25" customHeight="1">
      <c r="A1683" s="335"/>
      <c r="B1683" s="302" t="s">
        <v>919</v>
      </c>
      <c r="D1683" s="62"/>
      <c r="E1683" s="55"/>
    </row>
    <row r="1684" spans="1:6" ht="14.25" customHeight="1">
      <c r="A1684" s="335"/>
      <c r="B1684" s="302" t="s">
        <v>918</v>
      </c>
      <c r="D1684" s="62"/>
      <c r="E1684" s="55"/>
    </row>
    <row r="1685" spans="1:6" ht="14.25" customHeight="1">
      <c r="A1685" s="335"/>
      <c r="B1685" s="302" t="s">
        <v>917</v>
      </c>
      <c r="D1685" s="62"/>
      <c r="E1685" s="55"/>
    </row>
    <row r="1686" spans="1:6" ht="14.25" customHeight="1">
      <c r="A1686" s="335"/>
      <c r="B1686" s="302" t="s">
        <v>916</v>
      </c>
      <c r="D1686" s="62"/>
      <c r="E1686" s="55"/>
    </row>
    <row r="1687" spans="1:6" ht="14.25" customHeight="1">
      <c r="A1687" s="335"/>
      <c r="B1687" s="302" t="s">
        <v>915</v>
      </c>
      <c r="C1687" s="52" t="s">
        <v>66</v>
      </c>
      <c r="D1687" s="62">
        <v>1</v>
      </c>
      <c r="E1687" s="55"/>
      <c r="F1687" s="55">
        <f>+D1687*E1687</f>
        <v>0</v>
      </c>
    </row>
    <row r="1688" spans="1:6" ht="14.25" customHeight="1">
      <c r="A1688" s="335"/>
      <c r="B1688" s="302" t="s">
        <v>927</v>
      </c>
      <c r="D1688" s="62"/>
      <c r="E1688" s="55"/>
    </row>
    <row r="1689" spans="1:6" ht="14.25" customHeight="1">
      <c r="A1689" s="335"/>
      <c r="B1689" s="302"/>
      <c r="E1689" s="55"/>
    </row>
    <row r="1690" spans="1:6" ht="14.25" customHeight="1">
      <c r="A1690" s="335" t="s">
        <v>56</v>
      </c>
      <c r="B1690" s="302" t="s">
        <v>926</v>
      </c>
      <c r="E1690" s="55"/>
    </row>
    <row r="1691" spans="1:6" ht="14.25" customHeight="1">
      <c r="A1691" s="335"/>
      <c r="B1691" s="302" t="s">
        <v>925</v>
      </c>
      <c r="C1691" s="52" t="s">
        <v>66</v>
      </c>
      <c r="D1691" s="303">
        <v>6</v>
      </c>
      <c r="E1691" s="55"/>
      <c r="F1691" s="55">
        <f>+D1691*E1691</f>
        <v>0</v>
      </c>
    </row>
    <row r="1692" spans="1:6" ht="14.25" customHeight="1">
      <c r="A1692" s="335"/>
      <c r="B1692" s="302" t="s">
        <v>924</v>
      </c>
      <c r="E1692" s="55"/>
    </row>
    <row r="1693" spans="1:6" ht="14.25" customHeight="1">
      <c r="A1693" s="335"/>
      <c r="B1693" s="302"/>
      <c r="E1693" s="55"/>
    </row>
    <row r="1694" spans="1:6" ht="16.5" customHeight="1">
      <c r="A1694" s="335" t="s">
        <v>56</v>
      </c>
      <c r="B1694" s="302" t="s">
        <v>923</v>
      </c>
      <c r="D1694" s="52"/>
      <c r="E1694" s="55"/>
    </row>
    <row r="1695" spans="1:6">
      <c r="A1695" s="335"/>
      <c r="B1695" s="302" t="s">
        <v>922</v>
      </c>
      <c r="C1695" s="52" t="s">
        <v>66</v>
      </c>
      <c r="D1695" s="52">
        <v>1</v>
      </c>
      <c r="E1695" s="55"/>
      <c r="F1695" s="55">
        <f>+D1695*E1695</f>
        <v>0</v>
      </c>
    </row>
    <row r="1696" spans="1:6">
      <c r="A1696" s="335"/>
      <c r="B1696" s="302" t="s">
        <v>914</v>
      </c>
      <c r="D1696" s="52"/>
      <c r="E1696" s="55"/>
    </row>
    <row r="1697" spans="1:6">
      <c r="A1697" s="335"/>
      <c r="B1697" s="302"/>
      <c r="D1697" s="52"/>
      <c r="E1697" s="55"/>
    </row>
    <row r="1698" spans="1:6" ht="14.25" customHeight="1">
      <c r="A1698" s="335" t="s">
        <v>56</v>
      </c>
      <c r="B1698" s="302" t="s">
        <v>921</v>
      </c>
      <c r="D1698" s="62"/>
      <c r="E1698" s="55"/>
    </row>
    <row r="1699" spans="1:6" ht="14.25" customHeight="1">
      <c r="A1699" s="335"/>
      <c r="B1699" s="302" t="s">
        <v>920</v>
      </c>
      <c r="D1699" s="62"/>
      <c r="E1699" s="55"/>
    </row>
    <row r="1700" spans="1:6" ht="14.25" customHeight="1">
      <c r="A1700" s="335"/>
      <c r="B1700" s="302" t="s">
        <v>919</v>
      </c>
      <c r="D1700" s="62"/>
      <c r="E1700" s="55"/>
    </row>
    <row r="1701" spans="1:6" ht="14.25" customHeight="1">
      <c r="A1701" s="335"/>
      <c r="B1701" s="302" t="s">
        <v>918</v>
      </c>
      <c r="D1701" s="62"/>
      <c r="E1701" s="55"/>
    </row>
    <row r="1702" spans="1:6" ht="14.25" customHeight="1">
      <c r="A1702" s="335"/>
      <c r="B1702" s="302" t="s">
        <v>917</v>
      </c>
      <c r="D1702" s="62"/>
      <c r="E1702" s="55"/>
    </row>
    <row r="1703" spans="1:6" ht="14.25" customHeight="1">
      <c r="A1703" s="335"/>
      <c r="B1703" s="302" t="s">
        <v>916</v>
      </c>
      <c r="D1703" s="62"/>
      <c r="E1703" s="55"/>
    </row>
    <row r="1704" spans="1:6" ht="14.25" customHeight="1">
      <c r="A1704" s="335"/>
      <c r="B1704" s="302" t="s">
        <v>915</v>
      </c>
      <c r="C1704" s="52" t="s">
        <v>66</v>
      </c>
      <c r="D1704" s="62">
        <v>1</v>
      </c>
      <c r="E1704" s="55"/>
      <c r="F1704" s="55">
        <f>+D1704*E1704</f>
        <v>0</v>
      </c>
    </row>
    <row r="1705" spans="1:6" ht="14.25" customHeight="1">
      <c r="A1705" s="335"/>
      <c r="B1705" s="302" t="s">
        <v>914</v>
      </c>
      <c r="D1705" s="62"/>
      <c r="E1705" s="55"/>
    </row>
    <row r="1706" spans="1:6" ht="14.25" customHeight="1">
      <c r="A1706" s="335"/>
      <c r="B1706" s="302"/>
      <c r="D1706" s="62"/>
      <c r="E1706" s="55"/>
    </row>
    <row r="1707" spans="1:6">
      <c r="A1707" s="335" t="s">
        <v>56</v>
      </c>
      <c r="B1707" s="302" t="s">
        <v>913</v>
      </c>
      <c r="E1707" s="55"/>
    </row>
    <row r="1708" spans="1:6" ht="14.25" customHeight="1">
      <c r="B1708" s="302" t="s">
        <v>912</v>
      </c>
      <c r="C1708" s="52" t="s">
        <v>66</v>
      </c>
      <c r="D1708" s="303">
        <v>1</v>
      </c>
      <c r="E1708" s="55"/>
      <c r="F1708" s="55">
        <f>+D1708*E1708</f>
        <v>0</v>
      </c>
    </row>
    <row r="1709" spans="1:6">
      <c r="A1709" s="335" t="s">
        <v>56</v>
      </c>
      <c r="B1709" s="302" t="s">
        <v>911</v>
      </c>
      <c r="C1709" s="52" t="s">
        <v>66</v>
      </c>
      <c r="D1709" s="303">
        <v>1</v>
      </c>
      <c r="E1709" s="55"/>
      <c r="F1709" s="55">
        <f>+D1709*E1709</f>
        <v>0</v>
      </c>
    </row>
    <row r="1710" spans="1:6">
      <c r="A1710" s="335"/>
      <c r="B1710" s="302"/>
      <c r="E1710" s="55"/>
    </row>
    <row r="1711" spans="1:6">
      <c r="A1711" s="335" t="s">
        <v>56</v>
      </c>
      <c r="B1711" s="302" t="s">
        <v>910</v>
      </c>
      <c r="E1711" s="55"/>
    </row>
    <row r="1712" spans="1:6">
      <c r="B1712" s="302" t="s">
        <v>909</v>
      </c>
      <c r="C1712" s="52" t="s">
        <v>66</v>
      </c>
      <c r="D1712" s="303">
        <v>1</v>
      </c>
      <c r="E1712" s="55"/>
      <c r="F1712" s="55">
        <f>+D1712*E1712</f>
        <v>0</v>
      </c>
    </row>
    <row r="1713" spans="1:6">
      <c r="B1713" s="302"/>
      <c r="E1713" s="55"/>
    </row>
    <row r="1714" spans="1:6" ht="14.25" customHeight="1">
      <c r="A1714" s="335" t="s">
        <v>56</v>
      </c>
      <c r="B1714" s="302" t="s">
        <v>71</v>
      </c>
      <c r="C1714" s="52" t="s">
        <v>51</v>
      </c>
      <c r="D1714" s="303">
        <v>4</v>
      </c>
      <c r="F1714" s="55">
        <f>+D1714*E1714</f>
        <v>0</v>
      </c>
    </row>
    <row r="1715" spans="1:6">
      <c r="B1715" s="302"/>
    </row>
    <row r="1716" spans="1:6">
      <c r="A1716" s="335" t="s">
        <v>56</v>
      </c>
      <c r="B1716" s="302" t="s">
        <v>70</v>
      </c>
      <c r="C1716" s="52" t="s">
        <v>66</v>
      </c>
      <c r="D1716" s="303">
        <v>10</v>
      </c>
      <c r="F1716" s="55">
        <f>+D1716*E1716</f>
        <v>0</v>
      </c>
    </row>
    <row r="1717" spans="1:6">
      <c r="B1717" s="302"/>
    </row>
    <row r="1718" spans="1:6">
      <c r="A1718" s="335" t="s">
        <v>56</v>
      </c>
      <c r="B1718" s="302" t="s">
        <v>74</v>
      </c>
      <c r="C1718" s="52" t="s">
        <v>66</v>
      </c>
      <c r="D1718" s="303">
        <v>1</v>
      </c>
      <c r="E1718" s="55"/>
      <c r="F1718" s="55">
        <f>+D1718*E1718</f>
        <v>0</v>
      </c>
    </row>
    <row r="1719" spans="1:6">
      <c r="A1719" s="335"/>
      <c r="B1719" s="302"/>
    </row>
    <row r="1720" spans="1:6">
      <c r="A1720" s="335" t="s">
        <v>56</v>
      </c>
      <c r="B1720" s="302" t="s">
        <v>908</v>
      </c>
      <c r="C1720" s="52" t="s">
        <v>66</v>
      </c>
      <c r="D1720" s="303">
        <v>1</v>
      </c>
      <c r="E1720" s="55"/>
      <c r="F1720" s="55">
        <f>+D1720*E1720</f>
        <v>0</v>
      </c>
    </row>
    <row r="1721" spans="1:6">
      <c r="A1721" s="335"/>
      <c r="B1721" s="302"/>
      <c r="E1721" s="55"/>
    </row>
    <row r="1722" spans="1:6">
      <c r="A1722" s="53" t="s">
        <v>56</v>
      </c>
      <c r="B1722" s="302" t="s">
        <v>69</v>
      </c>
      <c r="C1722" s="52" t="s">
        <v>66</v>
      </c>
      <c r="D1722" s="303">
        <v>5</v>
      </c>
      <c r="E1722" s="55"/>
      <c r="F1722" s="55">
        <f>+D1722*E1722</f>
        <v>0</v>
      </c>
    </row>
    <row r="1723" spans="1:6">
      <c r="B1723" s="302"/>
      <c r="E1723" s="55"/>
    </row>
    <row r="1724" spans="1:6">
      <c r="A1724" s="335" t="s">
        <v>56</v>
      </c>
      <c r="B1724" s="302" t="s">
        <v>68</v>
      </c>
      <c r="C1724" s="52" t="s">
        <v>66</v>
      </c>
      <c r="D1724" s="303">
        <v>150</v>
      </c>
      <c r="F1724" s="55">
        <f>+D1724*E1724</f>
        <v>0</v>
      </c>
    </row>
    <row r="1725" spans="1:6">
      <c r="B1725" s="302"/>
    </row>
    <row r="1726" spans="1:6">
      <c r="A1726" s="335" t="s">
        <v>56</v>
      </c>
      <c r="B1726" s="302" t="s">
        <v>72</v>
      </c>
      <c r="C1726" s="52" t="s">
        <v>62</v>
      </c>
      <c r="D1726" s="303">
        <v>1</v>
      </c>
      <c r="F1726" s="55">
        <f>+D1726*E1726</f>
        <v>0</v>
      </c>
    </row>
    <row r="1727" spans="1:6">
      <c r="A1727" s="335"/>
      <c r="B1727" s="302"/>
    </row>
    <row r="1728" spans="1:6">
      <c r="A1728" s="335" t="s">
        <v>56</v>
      </c>
      <c r="B1728" s="302" t="s">
        <v>157</v>
      </c>
      <c r="C1728" s="52" t="s">
        <v>62</v>
      </c>
      <c r="D1728" s="303">
        <v>1</v>
      </c>
      <c r="F1728" s="55">
        <f>+D1728*E1728</f>
        <v>0</v>
      </c>
    </row>
    <row r="1729" spans="1:6">
      <c r="A1729" s="335"/>
      <c r="B1729" s="302"/>
    </row>
    <row r="1730" spans="1:6" ht="14.25" customHeight="1">
      <c r="A1730" s="53" t="s">
        <v>56</v>
      </c>
      <c r="B1730" s="302" t="s">
        <v>67</v>
      </c>
      <c r="C1730" s="52" t="s">
        <v>66</v>
      </c>
      <c r="D1730" s="303">
        <v>1</v>
      </c>
      <c r="F1730" s="55">
        <f>+D1730*E1730</f>
        <v>0</v>
      </c>
    </row>
    <row r="1731" spans="1:6">
      <c r="A1731" s="335"/>
      <c r="B1731" s="302"/>
    </row>
    <row r="1732" spans="1:6" ht="13.5" customHeight="1">
      <c r="A1732" s="335" t="s">
        <v>56</v>
      </c>
      <c r="B1732" s="302" t="s">
        <v>65</v>
      </c>
      <c r="E1732" s="55"/>
    </row>
    <row r="1733" spans="1:6" ht="14.25" customHeight="1">
      <c r="B1733" s="302" t="s">
        <v>64</v>
      </c>
      <c r="E1733" s="55"/>
    </row>
    <row r="1734" spans="1:6" ht="15.75" customHeight="1">
      <c r="B1734" s="302" t="s">
        <v>63</v>
      </c>
      <c r="C1734" s="52" t="s">
        <v>62</v>
      </c>
      <c r="D1734" s="303">
        <v>1</v>
      </c>
      <c r="E1734" s="55"/>
      <c r="F1734" s="55">
        <f>+D1734*E1734</f>
        <v>0</v>
      </c>
    </row>
    <row r="1735" spans="1:6" ht="15.75" customHeight="1">
      <c r="B1735" s="302"/>
      <c r="E1735" s="55"/>
    </row>
    <row r="1736" spans="1:6">
      <c r="B1736" s="66" t="s">
        <v>907</v>
      </c>
    </row>
    <row r="1737" spans="1:6">
      <c r="B1737" s="66"/>
    </row>
    <row r="1738" spans="1:6" ht="15" customHeight="1">
      <c r="A1738" s="315" t="s">
        <v>56</v>
      </c>
      <c r="B1738" s="302" t="s">
        <v>906</v>
      </c>
    </row>
    <row r="1739" spans="1:6" ht="15" customHeight="1">
      <c r="A1739" s="315"/>
      <c r="B1739" s="302" t="s">
        <v>120</v>
      </c>
    </row>
    <row r="1740" spans="1:6" ht="15" customHeight="1">
      <c r="A1740" s="315"/>
      <c r="B1740" s="302" t="s">
        <v>905</v>
      </c>
    </row>
    <row r="1741" spans="1:6">
      <c r="B1741" s="302" t="s">
        <v>118</v>
      </c>
      <c r="E1741" s="55"/>
    </row>
    <row r="1742" spans="1:6">
      <c r="B1742" s="302" t="s">
        <v>904</v>
      </c>
      <c r="C1742" s="52" t="s">
        <v>62</v>
      </c>
      <c r="D1742" s="303">
        <v>1</v>
      </c>
      <c r="F1742" s="55">
        <f>+D1742*E1742</f>
        <v>0</v>
      </c>
    </row>
    <row r="1743" spans="1:6">
      <c r="B1743" s="302" t="s">
        <v>147</v>
      </c>
    </row>
    <row r="1744" spans="1:6">
      <c r="A1744" s="335"/>
      <c r="B1744" s="302"/>
      <c r="E1744" s="55"/>
    </row>
    <row r="1745" spans="1:6">
      <c r="A1745" s="335" t="s">
        <v>56</v>
      </c>
      <c r="B1745" s="302" t="s">
        <v>857</v>
      </c>
      <c r="E1745" s="55"/>
    </row>
    <row r="1746" spans="1:6">
      <c r="A1746" s="335"/>
      <c r="B1746" s="302" t="s">
        <v>304</v>
      </c>
      <c r="C1746" s="52" t="s">
        <v>66</v>
      </c>
      <c r="D1746" s="303">
        <v>1</v>
      </c>
      <c r="E1746" s="55"/>
      <c r="F1746" s="55">
        <f>+D1746*E1746</f>
        <v>0</v>
      </c>
    </row>
    <row r="1747" spans="1:6">
      <c r="A1747" s="335"/>
      <c r="B1747" s="302"/>
      <c r="E1747" s="55"/>
    </row>
    <row r="1748" spans="1:6">
      <c r="A1748" s="335" t="s">
        <v>56</v>
      </c>
      <c r="B1748" s="302" t="s">
        <v>103</v>
      </c>
    </row>
    <row r="1749" spans="1:6">
      <c r="B1749" s="302" t="s">
        <v>294</v>
      </c>
      <c r="C1749" s="52" t="s">
        <v>66</v>
      </c>
      <c r="D1749" s="303">
        <v>8</v>
      </c>
      <c r="F1749" s="55">
        <f>+D1749*E1749</f>
        <v>0</v>
      </c>
    </row>
    <row r="1750" spans="1:6">
      <c r="B1750" s="302"/>
    </row>
    <row r="1751" spans="1:6">
      <c r="A1751" s="335" t="s">
        <v>56</v>
      </c>
      <c r="B1751" s="302" t="s">
        <v>903</v>
      </c>
    </row>
    <row r="1752" spans="1:6">
      <c r="B1752" s="302" t="s">
        <v>294</v>
      </c>
      <c r="C1752" s="52" t="s">
        <v>66</v>
      </c>
      <c r="D1752" s="303">
        <v>2</v>
      </c>
      <c r="F1752" s="55">
        <f>+D1752*E1752</f>
        <v>0</v>
      </c>
    </row>
    <row r="1753" spans="1:6">
      <c r="B1753" s="302"/>
    </row>
    <row r="1754" spans="1:6" ht="13.5" customHeight="1">
      <c r="A1754" s="335"/>
      <c r="B1754" s="66" t="s">
        <v>902</v>
      </c>
      <c r="D1754" s="313"/>
    </row>
    <row r="1755" spans="1:6" ht="13.5" customHeight="1">
      <c r="A1755" s="335"/>
      <c r="B1755" s="66"/>
      <c r="D1755" s="313"/>
    </row>
    <row r="1756" spans="1:6">
      <c r="A1756" s="335" t="s">
        <v>56</v>
      </c>
      <c r="B1756" s="302" t="s">
        <v>860</v>
      </c>
      <c r="D1756" s="313"/>
    </row>
    <row r="1757" spans="1:6">
      <c r="A1757" s="335"/>
      <c r="B1757" s="302" t="s">
        <v>901</v>
      </c>
      <c r="D1757" s="313"/>
    </row>
    <row r="1758" spans="1:6">
      <c r="B1758" s="302" t="s">
        <v>900</v>
      </c>
      <c r="C1758" s="52" t="s">
        <v>62</v>
      </c>
      <c r="D1758" s="313">
        <v>1</v>
      </c>
      <c r="F1758" s="55">
        <f>+D1758*E1758</f>
        <v>0</v>
      </c>
    </row>
    <row r="1759" spans="1:6">
      <c r="B1759" s="302" t="s">
        <v>147</v>
      </c>
      <c r="D1759" s="313"/>
    </row>
    <row r="1760" spans="1:6" ht="13.5" customHeight="1">
      <c r="A1760" s="335"/>
      <c r="B1760" s="66"/>
      <c r="D1760" s="313"/>
    </row>
    <row r="1761" spans="1:6" ht="13.5" customHeight="1">
      <c r="A1761" s="335"/>
      <c r="B1761" s="302" t="s">
        <v>894</v>
      </c>
      <c r="D1761" s="313"/>
    </row>
    <row r="1762" spans="1:6" ht="13.5" customHeight="1">
      <c r="A1762" s="335"/>
      <c r="B1762" s="302" t="s">
        <v>899</v>
      </c>
      <c r="C1762" s="52" t="s">
        <v>66</v>
      </c>
      <c r="D1762" s="313">
        <v>1</v>
      </c>
      <c r="F1762" s="55">
        <f>+D1762*E1762</f>
        <v>0</v>
      </c>
    </row>
    <row r="1763" spans="1:6" ht="13.5" customHeight="1">
      <c r="A1763" s="335"/>
      <c r="B1763" s="302"/>
      <c r="D1763" s="313"/>
      <c r="E1763" s="55"/>
    </row>
    <row r="1764" spans="1:6" ht="15" customHeight="1">
      <c r="A1764" s="335" t="s">
        <v>56</v>
      </c>
      <c r="B1764" s="302" t="s">
        <v>854</v>
      </c>
      <c r="E1764" s="55"/>
    </row>
    <row r="1765" spans="1:6" ht="13.5" customHeight="1">
      <c r="B1765" s="302" t="s">
        <v>853</v>
      </c>
      <c r="C1765" s="52" t="s">
        <v>66</v>
      </c>
      <c r="D1765" s="303">
        <v>3</v>
      </c>
      <c r="E1765" s="55"/>
      <c r="F1765" s="55">
        <f>+D1765*E1765</f>
        <v>0</v>
      </c>
    </row>
    <row r="1766" spans="1:6" ht="13.5" customHeight="1">
      <c r="A1766" s="335"/>
      <c r="B1766" s="342"/>
      <c r="D1766" s="313"/>
      <c r="E1766" s="55"/>
    </row>
    <row r="1767" spans="1:6">
      <c r="A1767" s="335" t="s">
        <v>56</v>
      </c>
      <c r="B1767" s="302" t="s">
        <v>169</v>
      </c>
      <c r="E1767" s="55"/>
    </row>
    <row r="1768" spans="1:6">
      <c r="A1768" s="335"/>
      <c r="B1768" s="302" t="s">
        <v>898</v>
      </c>
      <c r="E1768" s="55"/>
    </row>
    <row r="1769" spans="1:6" ht="13.5" customHeight="1">
      <c r="B1769" s="302" t="s">
        <v>853</v>
      </c>
      <c r="C1769" s="52" t="s">
        <v>66</v>
      </c>
      <c r="D1769" s="303">
        <v>2</v>
      </c>
      <c r="E1769" s="55"/>
      <c r="F1769" s="55">
        <f>+D1769*E1769</f>
        <v>0</v>
      </c>
    </row>
    <row r="1770" spans="1:6" ht="13.5" customHeight="1">
      <c r="B1770" s="302" t="s">
        <v>897</v>
      </c>
      <c r="C1770" s="52" t="s">
        <v>66</v>
      </c>
      <c r="D1770" s="303">
        <v>2</v>
      </c>
      <c r="E1770" s="55"/>
      <c r="F1770" s="55">
        <f>+D1770*E1770</f>
        <v>0</v>
      </c>
    </row>
    <row r="1771" spans="1:6" ht="13.5" customHeight="1">
      <c r="B1771" s="302" t="s">
        <v>896</v>
      </c>
      <c r="C1771" s="52" t="s">
        <v>66</v>
      </c>
      <c r="D1771" s="303">
        <v>1</v>
      </c>
      <c r="E1771" s="55"/>
      <c r="F1771" s="55">
        <f>+D1771*E1771</f>
        <v>0</v>
      </c>
    </row>
    <row r="1772" spans="1:6" ht="13.5" customHeight="1">
      <c r="A1772" s="335"/>
      <c r="B1772" s="342"/>
      <c r="D1772" s="313"/>
      <c r="E1772" s="55"/>
    </row>
    <row r="1773" spans="1:6">
      <c r="A1773" s="335" t="s">
        <v>56</v>
      </c>
      <c r="B1773" s="302" t="s">
        <v>875</v>
      </c>
      <c r="E1773" s="55"/>
    </row>
    <row r="1774" spans="1:6">
      <c r="A1774" s="335"/>
      <c r="B1774" s="302" t="s">
        <v>895</v>
      </c>
      <c r="C1774" s="52" t="s">
        <v>66</v>
      </c>
      <c r="D1774" s="303">
        <v>3</v>
      </c>
      <c r="E1774" s="55"/>
      <c r="F1774" s="55">
        <f>+D1774*E1774</f>
        <v>0</v>
      </c>
    </row>
    <row r="1775" spans="1:6">
      <c r="A1775" s="335"/>
      <c r="B1775" s="302"/>
      <c r="E1775" s="55"/>
    </row>
    <row r="1776" spans="1:6" ht="13.5" customHeight="1">
      <c r="A1776" s="335"/>
      <c r="B1776" s="302" t="s">
        <v>894</v>
      </c>
      <c r="D1776" s="313"/>
    </row>
    <row r="1777" spans="1:6" ht="13.5" customHeight="1">
      <c r="A1777" s="335"/>
      <c r="B1777" s="302" t="s">
        <v>893</v>
      </c>
      <c r="C1777" s="52" t="s">
        <v>66</v>
      </c>
      <c r="D1777" s="313">
        <v>3</v>
      </c>
      <c r="F1777" s="55">
        <f>+D1777*E1777</f>
        <v>0</v>
      </c>
    </row>
    <row r="1778" spans="1:6" ht="13.5" customHeight="1">
      <c r="A1778" s="335"/>
      <c r="B1778" s="302" t="s">
        <v>304</v>
      </c>
      <c r="C1778" s="52" t="s">
        <v>66</v>
      </c>
      <c r="D1778" s="313">
        <v>2</v>
      </c>
      <c r="F1778" s="55">
        <f>+D1778*E1778</f>
        <v>0</v>
      </c>
    </row>
    <row r="1779" spans="1:6" ht="13.5" customHeight="1">
      <c r="A1779" s="335"/>
      <c r="B1779" s="302" t="s">
        <v>874</v>
      </c>
      <c r="C1779" s="52" t="s">
        <v>66</v>
      </c>
      <c r="D1779" s="313">
        <v>1</v>
      </c>
      <c r="F1779" s="55">
        <f>+D1779*E1779</f>
        <v>0</v>
      </c>
    </row>
    <row r="1780" spans="1:6" ht="13.5" customHeight="1">
      <c r="A1780" s="335"/>
      <c r="B1780" s="323"/>
      <c r="D1780" s="313"/>
    </row>
    <row r="1781" spans="1:6" ht="13.5" customHeight="1">
      <c r="A1781" s="335"/>
      <c r="B1781" s="302" t="s">
        <v>892</v>
      </c>
      <c r="D1781" s="313"/>
    </row>
    <row r="1782" spans="1:6" ht="13.5" customHeight="1">
      <c r="A1782" s="335"/>
      <c r="B1782" s="302" t="s">
        <v>891</v>
      </c>
      <c r="C1782" s="52" t="s">
        <v>66</v>
      </c>
      <c r="D1782" s="313">
        <v>3</v>
      </c>
      <c r="F1782" s="55">
        <f>+D1782*E1782</f>
        <v>0</v>
      </c>
    </row>
    <row r="1783" spans="1:6" ht="13.5" customHeight="1">
      <c r="A1783" s="335"/>
      <c r="B1783" s="302" t="s">
        <v>890</v>
      </c>
      <c r="C1783" s="52" t="s">
        <v>66</v>
      </c>
      <c r="D1783" s="313">
        <v>2</v>
      </c>
      <c r="F1783" s="55">
        <f>+D1783*E1783</f>
        <v>0</v>
      </c>
    </row>
    <row r="1784" spans="1:6" ht="13.5" customHeight="1">
      <c r="A1784" s="335"/>
      <c r="B1784" s="302" t="s">
        <v>889</v>
      </c>
      <c r="C1784" s="52" t="s">
        <v>66</v>
      </c>
      <c r="D1784" s="313">
        <v>2</v>
      </c>
      <c r="F1784" s="55">
        <f>+D1784*E1784</f>
        <v>0</v>
      </c>
    </row>
    <row r="1785" spans="1:6" ht="13.5" customHeight="1">
      <c r="A1785" s="335"/>
      <c r="B1785" s="302" t="s">
        <v>888</v>
      </c>
      <c r="C1785" s="52" t="s">
        <v>66</v>
      </c>
      <c r="D1785" s="313">
        <v>1</v>
      </c>
      <c r="F1785" s="55">
        <f>+D1785*E1785</f>
        <v>0</v>
      </c>
    </row>
    <row r="1786" spans="1:6" ht="13.5" customHeight="1">
      <c r="A1786" s="335"/>
      <c r="B1786" s="323"/>
      <c r="D1786" s="313"/>
    </row>
    <row r="1787" spans="1:6" ht="13.5" customHeight="1">
      <c r="A1787" s="335"/>
      <c r="B1787" s="302" t="s">
        <v>887</v>
      </c>
      <c r="D1787" s="313"/>
      <c r="E1787" s="55"/>
    </row>
    <row r="1788" spans="1:6" ht="13.5" customHeight="1">
      <c r="A1788" s="335"/>
      <c r="B1788" s="302" t="s">
        <v>886</v>
      </c>
      <c r="C1788" s="52" t="s">
        <v>66</v>
      </c>
      <c r="D1788" s="313">
        <v>16</v>
      </c>
      <c r="E1788" s="55"/>
      <c r="F1788" s="55">
        <f>+D1788*E1788</f>
        <v>0</v>
      </c>
    </row>
    <row r="1789" spans="1:6" ht="13.5" customHeight="1">
      <c r="A1789" s="335"/>
      <c r="B1789" s="323"/>
      <c r="D1789" s="313"/>
    </row>
    <row r="1790" spans="1:6" ht="13.5" customHeight="1">
      <c r="A1790" s="335"/>
      <c r="B1790" s="302" t="s">
        <v>115</v>
      </c>
      <c r="D1790" s="313"/>
    </row>
    <row r="1791" spans="1:6" ht="13.5" customHeight="1">
      <c r="A1791" s="335"/>
      <c r="B1791" s="302" t="s">
        <v>855</v>
      </c>
      <c r="C1791" s="52" t="s">
        <v>66</v>
      </c>
      <c r="D1791" s="313">
        <v>4</v>
      </c>
      <c r="F1791" s="55">
        <f>+D1791*E1791</f>
        <v>0</v>
      </c>
    </row>
    <row r="1792" spans="1:6" ht="13.5" customHeight="1">
      <c r="A1792" s="335"/>
      <c r="B1792" s="323"/>
      <c r="D1792" s="313"/>
    </row>
    <row r="1793" spans="1:6">
      <c r="A1793" s="53" t="s">
        <v>56</v>
      </c>
      <c r="B1793" s="302" t="s">
        <v>69</v>
      </c>
      <c r="C1793" s="52" t="s">
        <v>66</v>
      </c>
      <c r="D1793" s="303">
        <v>3</v>
      </c>
      <c r="E1793" s="55"/>
      <c r="F1793" s="55">
        <f>+D1793*E1793</f>
        <v>0</v>
      </c>
    </row>
    <row r="1794" spans="1:6">
      <c r="B1794" s="302"/>
      <c r="E1794" s="55"/>
    </row>
    <row r="1795" spans="1:6" ht="13.5" customHeight="1">
      <c r="A1795" s="335"/>
      <c r="B1795" s="302" t="s">
        <v>885</v>
      </c>
      <c r="C1795" s="52" t="s">
        <v>66</v>
      </c>
      <c r="D1795" s="313">
        <v>80</v>
      </c>
      <c r="F1795" s="55">
        <f>+D1795*E1795</f>
        <v>0</v>
      </c>
    </row>
    <row r="1796" spans="1:6" ht="13.5" customHeight="1">
      <c r="A1796" s="335"/>
      <c r="B1796" s="302"/>
      <c r="D1796" s="313"/>
    </row>
    <row r="1797" spans="1:6" ht="13.5" customHeight="1">
      <c r="A1797" s="331"/>
      <c r="B1797" s="66" t="s">
        <v>884</v>
      </c>
      <c r="C1797" s="316"/>
      <c r="D1797" s="336"/>
      <c r="E1797" s="318"/>
      <c r="F1797" s="319"/>
    </row>
    <row r="1798" spans="1:6" ht="13.5" customHeight="1">
      <c r="A1798" s="331"/>
      <c r="B1798" s="66"/>
      <c r="C1798" s="316"/>
      <c r="D1798" s="336"/>
      <c r="E1798" s="318"/>
      <c r="F1798" s="319"/>
    </row>
    <row r="1799" spans="1:6">
      <c r="A1799" s="331" t="s">
        <v>56</v>
      </c>
      <c r="B1799" s="302" t="s">
        <v>860</v>
      </c>
      <c r="C1799" s="316"/>
      <c r="D1799" s="336"/>
      <c r="E1799" s="318"/>
      <c r="F1799" s="319"/>
    </row>
    <row r="1800" spans="1:6">
      <c r="A1800" s="331"/>
      <c r="B1800" s="302" t="s">
        <v>869</v>
      </c>
      <c r="C1800" s="316"/>
      <c r="D1800" s="336"/>
      <c r="E1800" s="318"/>
      <c r="F1800" s="319"/>
    </row>
    <row r="1801" spans="1:6" ht="18" customHeight="1">
      <c r="A1801" s="315"/>
      <c r="B1801" s="302" t="s">
        <v>858</v>
      </c>
      <c r="C1801" s="316" t="s">
        <v>62</v>
      </c>
      <c r="D1801" s="336">
        <v>1</v>
      </c>
      <c r="E1801" s="318"/>
      <c r="F1801" s="319">
        <f>+D1801*E1801</f>
        <v>0</v>
      </c>
    </row>
    <row r="1802" spans="1:6">
      <c r="A1802" s="315"/>
      <c r="B1802" s="302" t="s">
        <v>147</v>
      </c>
      <c r="C1802" s="316"/>
      <c r="D1802" s="336"/>
      <c r="E1802" s="318"/>
      <c r="F1802" s="319"/>
    </row>
    <row r="1803" spans="1:6" ht="13.5" customHeight="1">
      <c r="A1803" s="331"/>
      <c r="B1803" s="66"/>
      <c r="C1803" s="316"/>
      <c r="D1803" s="336"/>
      <c r="E1803" s="318"/>
      <c r="F1803" s="319"/>
    </row>
    <row r="1804" spans="1:6">
      <c r="A1804" s="331" t="s">
        <v>56</v>
      </c>
      <c r="B1804" s="302" t="s">
        <v>875</v>
      </c>
      <c r="C1804" s="316"/>
      <c r="E1804" s="55"/>
    </row>
    <row r="1805" spans="1:6">
      <c r="A1805" s="335"/>
      <c r="B1805" s="302" t="s">
        <v>874</v>
      </c>
      <c r="C1805" s="52" t="s">
        <v>66</v>
      </c>
      <c r="D1805" s="303">
        <v>1</v>
      </c>
      <c r="E1805" s="55"/>
      <c r="F1805" s="55">
        <f>+D1805*E1805</f>
        <v>0</v>
      </c>
    </row>
    <row r="1806" spans="1:6">
      <c r="A1806" s="315"/>
      <c r="B1806" s="302"/>
      <c r="C1806" s="316"/>
      <c r="D1806" s="317"/>
      <c r="E1806" s="319"/>
      <c r="F1806" s="319"/>
    </row>
    <row r="1807" spans="1:6" ht="13.5" customHeight="1">
      <c r="A1807" s="335"/>
      <c r="B1807" s="302" t="s">
        <v>115</v>
      </c>
      <c r="D1807" s="313"/>
    </row>
    <row r="1808" spans="1:6" ht="13.5" customHeight="1">
      <c r="A1808" s="335"/>
      <c r="B1808" s="302" t="s">
        <v>855</v>
      </c>
      <c r="C1808" s="52" t="s">
        <v>66</v>
      </c>
      <c r="D1808" s="313">
        <v>1</v>
      </c>
      <c r="F1808" s="55">
        <f>+D1808*E1808</f>
        <v>0</v>
      </c>
    </row>
    <row r="1809" spans="1:6" ht="13.5" customHeight="1">
      <c r="A1809" s="335"/>
      <c r="B1809" s="302"/>
      <c r="D1809" s="313"/>
    </row>
    <row r="1810" spans="1:6" ht="15" customHeight="1">
      <c r="A1810" s="331" t="s">
        <v>56</v>
      </c>
      <c r="B1810" s="302" t="s">
        <v>854</v>
      </c>
      <c r="C1810" s="316"/>
      <c r="D1810" s="317"/>
      <c r="E1810" s="319"/>
      <c r="F1810" s="319"/>
    </row>
    <row r="1811" spans="1:6" ht="13.5" customHeight="1">
      <c r="A1811" s="315"/>
      <c r="B1811" s="302" t="s">
        <v>853</v>
      </c>
      <c r="C1811" s="316" t="s">
        <v>66</v>
      </c>
      <c r="D1811" s="317">
        <v>10</v>
      </c>
      <c r="E1811" s="319"/>
      <c r="F1811" s="319">
        <f>+D1811*E1811</f>
        <v>0</v>
      </c>
    </row>
    <row r="1812" spans="1:6" ht="13.5" customHeight="1">
      <c r="A1812" s="315"/>
      <c r="B1812" s="302"/>
      <c r="C1812" s="316"/>
      <c r="D1812" s="317"/>
      <c r="E1812" s="319"/>
      <c r="F1812" s="319"/>
    </row>
    <row r="1813" spans="1:6">
      <c r="A1813" s="315" t="s">
        <v>56</v>
      </c>
      <c r="B1813" s="302" t="s">
        <v>103</v>
      </c>
      <c r="C1813" s="316"/>
      <c r="D1813" s="336"/>
      <c r="E1813" s="318"/>
      <c r="F1813" s="319"/>
    </row>
    <row r="1814" spans="1:6">
      <c r="A1814" s="315"/>
      <c r="B1814" s="342" t="s">
        <v>100</v>
      </c>
      <c r="C1814" s="316" t="s">
        <v>66</v>
      </c>
      <c r="D1814" s="336">
        <v>1</v>
      </c>
      <c r="E1814" s="318"/>
      <c r="F1814" s="319">
        <f>+D1814*E1814</f>
        <v>0</v>
      </c>
    </row>
    <row r="1815" spans="1:6">
      <c r="A1815" s="315"/>
      <c r="B1815" s="342"/>
      <c r="C1815" s="316"/>
      <c r="D1815" s="336"/>
      <c r="E1815" s="318"/>
      <c r="F1815" s="319"/>
    </row>
    <row r="1816" spans="1:6">
      <c r="A1816" s="331" t="s">
        <v>56</v>
      </c>
      <c r="B1816" s="302" t="s">
        <v>74</v>
      </c>
      <c r="C1816" s="316" t="s">
        <v>66</v>
      </c>
      <c r="D1816" s="317">
        <v>1</v>
      </c>
      <c r="E1816" s="319"/>
      <c r="F1816" s="319">
        <f>+D1816*E1816</f>
        <v>0</v>
      </c>
    </row>
    <row r="1817" spans="1:6">
      <c r="A1817" s="331"/>
      <c r="B1817" s="302"/>
      <c r="C1817" s="316"/>
      <c r="D1817" s="317"/>
      <c r="E1817" s="319"/>
      <c r="F1817" s="319"/>
    </row>
    <row r="1818" spans="1:6">
      <c r="A1818" s="315" t="s">
        <v>56</v>
      </c>
      <c r="B1818" s="302" t="s">
        <v>73</v>
      </c>
      <c r="C1818" s="316" t="s">
        <v>66</v>
      </c>
      <c r="D1818" s="336">
        <v>1</v>
      </c>
      <c r="E1818" s="318"/>
      <c r="F1818" s="319">
        <f>+D1818*E1818</f>
        <v>0</v>
      </c>
    </row>
    <row r="1819" spans="1:6">
      <c r="A1819" s="331"/>
      <c r="B1819" s="302"/>
      <c r="C1819" s="316"/>
      <c r="D1819" s="336"/>
      <c r="E1819" s="318"/>
      <c r="F1819" s="319"/>
    </row>
    <row r="1820" spans="1:6">
      <c r="A1820" s="331" t="s">
        <v>56</v>
      </c>
      <c r="B1820" s="302" t="s">
        <v>72</v>
      </c>
      <c r="C1820" s="316" t="s">
        <v>62</v>
      </c>
      <c r="D1820" s="317">
        <v>1</v>
      </c>
      <c r="E1820" s="318"/>
      <c r="F1820" s="319">
        <f>+D1820*E1820</f>
        <v>0</v>
      </c>
    </row>
    <row r="1821" spans="1:6">
      <c r="A1821" s="315"/>
      <c r="B1821" s="302"/>
      <c r="C1821" s="316"/>
      <c r="D1821" s="317"/>
      <c r="E1821" s="319"/>
      <c r="F1821" s="319"/>
    </row>
    <row r="1822" spans="1:6">
      <c r="A1822" s="315" t="s">
        <v>56</v>
      </c>
      <c r="B1822" s="302" t="s">
        <v>68</v>
      </c>
      <c r="C1822" s="316" t="s">
        <v>62</v>
      </c>
      <c r="D1822" s="336">
        <v>1</v>
      </c>
      <c r="E1822" s="318"/>
      <c r="F1822" s="319">
        <f>+D1822*E1822</f>
        <v>0</v>
      </c>
    </row>
    <row r="1823" spans="1:6" ht="14.25" customHeight="1">
      <c r="A1823" s="315"/>
      <c r="B1823" s="302"/>
      <c r="C1823" s="316"/>
      <c r="D1823" s="317"/>
      <c r="E1823" s="318"/>
      <c r="F1823" s="319"/>
    </row>
    <row r="1824" spans="1:6" ht="13.5" customHeight="1">
      <c r="A1824" s="331" t="s">
        <v>56</v>
      </c>
      <c r="B1824" s="302" t="s">
        <v>65</v>
      </c>
      <c r="C1824" s="316"/>
      <c r="D1824" s="317"/>
      <c r="E1824" s="319"/>
      <c r="F1824" s="319"/>
    </row>
    <row r="1825" spans="1:6" ht="14.25" customHeight="1">
      <c r="A1825" s="315"/>
      <c r="B1825" s="302" t="s">
        <v>64</v>
      </c>
      <c r="C1825" s="316"/>
      <c r="D1825" s="317"/>
      <c r="E1825" s="319"/>
      <c r="F1825" s="319"/>
    </row>
    <row r="1826" spans="1:6" ht="15.75" customHeight="1">
      <c r="A1826" s="315"/>
      <c r="B1826" s="302" t="s">
        <v>63</v>
      </c>
      <c r="C1826" s="316" t="s">
        <v>62</v>
      </c>
      <c r="D1826" s="317">
        <v>1</v>
      </c>
      <c r="E1826" s="319"/>
      <c r="F1826" s="319">
        <f>+D1826*E1826</f>
        <v>0</v>
      </c>
    </row>
    <row r="1827" spans="1:6" ht="13.5" customHeight="1">
      <c r="A1827" s="335"/>
      <c r="B1827" s="302"/>
      <c r="D1827" s="313"/>
    </row>
    <row r="1828" spans="1:6" ht="13.5" customHeight="1">
      <c r="A1828" s="331"/>
      <c r="B1828" s="66" t="s">
        <v>883</v>
      </c>
      <c r="C1828" s="316"/>
      <c r="D1828" s="336"/>
      <c r="E1828" s="318"/>
      <c r="F1828" s="319"/>
    </row>
    <row r="1829" spans="1:6" ht="13.5" customHeight="1">
      <c r="A1829" s="331"/>
      <c r="B1829" s="66"/>
      <c r="C1829" s="316"/>
      <c r="D1829" s="336"/>
      <c r="E1829" s="318"/>
      <c r="F1829" s="319"/>
    </row>
    <row r="1830" spans="1:6">
      <c r="A1830" s="331" t="s">
        <v>56</v>
      </c>
      <c r="B1830" s="302" t="s">
        <v>860</v>
      </c>
      <c r="C1830" s="316"/>
      <c r="D1830" s="336"/>
      <c r="E1830" s="318"/>
      <c r="F1830" s="319"/>
    </row>
    <row r="1831" spans="1:6">
      <c r="A1831" s="331"/>
      <c r="B1831" s="302" t="s">
        <v>869</v>
      </c>
      <c r="C1831" s="316"/>
      <c r="D1831" s="336"/>
      <c r="E1831" s="318"/>
      <c r="F1831" s="319"/>
    </row>
    <row r="1832" spans="1:6" ht="18" customHeight="1">
      <c r="A1832" s="315"/>
      <c r="B1832" s="302" t="s">
        <v>858</v>
      </c>
      <c r="C1832" s="316" t="s">
        <v>62</v>
      </c>
      <c r="D1832" s="336">
        <v>1</v>
      </c>
      <c r="E1832" s="318"/>
      <c r="F1832" s="319">
        <f>+D1832*E1832</f>
        <v>0</v>
      </c>
    </row>
    <row r="1833" spans="1:6">
      <c r="A1833" s="315"/>
      <c r="B1833" s="302" t="s">
        <v>147</v>
      </c>
      <c r="C1833" s="316"/>
      <c r="D1833" s="336"/>
      <c r="E1833" s="318"/>
      <c r="F1833" s="319"/>
    </row>
    <row r="1834" spans="1:6" ht="13.5" customHeight="1">
      <c r="A1834" s="331"/>
      <c r="B1834" s="66"/>
      <c r="C1834" s="316"/>
      <c r="D1834" s="336"/>
      <c r="E1834" s="318"/>
      <c r="F1834" s="319"/>
    </row>
    <row r="1835" spans="1:6">
      <c r="A1835" s="331" t="s">
        <v>56</v>
      </c>
      <c r="B1835" s="302" t="s">
        <v>875</v>
      </c>
      <c r="C1835" s="316"/>
      <c r="E1835" s="55"/>
    </row>
    <row r="1836" spans="1:6">
      <c r="A1836" s="335"/>
      <c r="B1836" s="302" t="s">
        <v>874</v>
      </c>
      <c r="C1836" s="52" t="s">
        <v>66</v>
      </c>
      <c r="D1836" s="303">
        <v>1</v>
      </c>
      <c r="E1836" s="55"/>
      <c r="F1836" s="55">
        <f>+D1836*E1836</f>
        <v>0</v>
      </c>
    </row>
    <row r="1837" spans="1:6">
      <c r="A1837" s="315"/>
      <c r="B1837" s="302"/>
      <c r="C1837" s="316"/>
      <c r="D1837" s="317"/>
      <c r="E1837" s="319"/>
      <c r="F1837" s="319"/>
    </row>
    <row r="1838" spans="1:6" ht="13.5" customHeight="1">
      <c r="A1838" s="335"/>
      <c r="B1838" s="302" t="s">
        <v>115</v>
      </c>
      <c r="D1838" s="313"/>
    </row>
    <row r="1839" spans="1:6" ht="13.5" customHeight="1">
      <c r="A1839" s="335"/>
      <c r="B1839" s="302" t="s">
        <v>855</v>
      </c>
      <c r="C1839" s="52" t="s">
        <v>66</v>
      </c>
      <c r="D1839" s="313">
        <v>1</v>
      </c>
      <c r="F1839" s="55">
        <f>+D1839*E1839</f>
        <v>0</v>
      </c>
    </row>
    <row r="1840" spans="1:6" ht="13.5" customHeight="1">
      <c r="A1840" s="335"/>
      <c r="B1840" s="302"/>
      <c r="D1840" s="313"/>
    </row>
    <row r="1841" spans="1:6" ht="15" customHeight="1">
      <c r="A1841" s="331" t="s">
        <v>56</v>
      </c>
      <c r="B1841" s="302" t="s">
        <v>854</v>
      </c>
      <c r="C1841" s="316"/>
      <c r="D1841" s="317"/>
      <c r="E1841" s="319"/>
      <c r="F1841" s="319"/>
    </row>
    <row r="1842" spans="1:6" ht="13.5" customHeight="1">
      <c r="A1842" s="315"/>
      <c r="B1842" s="302" t="s">
        <v>853</v>
      </c>
      <c r="C1842" s="316" t="s">
        <v>66</v>
      </c>
      <c r="D1842" s="317">
        <v>10</v>
      </c>
      <c r="E1842" s="319"/>
      <c r="F1842" s="319">
        <f>+D1842*E1842</f>
        <v>0</v>
      </c>
    </row>
    <row r="1843" spans="1:6">
      <c r="A1843" s="315"/>
      <c r="B1843" s="342"/>
      <c r="C1843" s="316"/>
      <c r="D1843" s="336"/>
      <c r="E1843" s="318"/>
      <c r="F1843" s="319"/>
    </row>
    <row r="1844" spans="1:6">
      <c r="A1844" s="315" t="s">
        <v>56</v>
      </c>
      <c r="B1844" s="302" t="s">
        <v>103</v>
      </c>
      <c r="C1844" s="316"/>
      <c r="D1844" s="336"/>
      <c r="E1844" s="318"/>
      <c r="F1844" s="319"/>
    </row>
    <row r="1845" spans="1:6">
      <c r="A1845" s="315"/>
      <c r="B1845" s="342" t="s">
        <v>100</v>
      </c>
      <c r="C1845" s="316" t="s">
        <v>66</v>
      </c>
      <c r="D1845" s="336">
        <v>1</v>
      </c>
      <c r="E1845" s="318"/>
      <c r="F1845" s="319">
        <f>+D1845*E1845</f>
        <v>0</v>
      </c>
    </row>
    <row r="1846" spans="1:6">
      <c r="A1846" s="315"/>
      <c r="B1846" s="342"/>
      <c r="C1846" s="316"/>
      <c r="D1846" s="336"/>
      <c r="E1846" s="318"/>
      <c r="F1846" s="319"/>
    </row>
    <row r="1847" spans="1:6">
      <c r="A1847" s="331" t="s">
        <v>56</v>
      </c>
      <c r="B1847" s="302" t="s">
        <v>74</v>
      </c>
      <c r="C1847" s="316" t="s">
        <v>66</v>
      </c>
      <c r="D1847" s="317">
        <v>1</v>
      </c>
      <c r="E1847" s="319"/>
      <c r="F1847" s="319">
        <f>+D1847*E1847</f>
        <v>0</v>
      </c>
    </row>
    <row r="1848" spans="1:6">
      <c r="A1848" s="331"/>
      <c r="B1848" s="302"/>
      <c r="C1848" s="316"/>
      <c r="D1848" s="317"/>
      <c r="E1848" s="319"/>
      <c r="F1848" s="319"/>
    </row>
    <row r="1849" spans="1:6">
      <c r="A1849" s="315" t="s">
        <v>56</v>
      </c>
      <c r="B1849" s="302" t="s">
        <v>73</v>
      </c>
      <c r="C1849" s="316" t="s">
        <v>66</v>
      </c>
      <c r="D1849" s="336">
        <v>1</v>
      </c>
      <c r="E1849" s="318"/>
      <c r="F1849" s="319">
        <f>+D1849*E1849</f>
        <v>0</v>
      </c>
    </row>
    <row r="1850" spans="1:6">
      <c r="A1850" s="331"/>
      <c r="B1850" s="302"/>
      <c r="C1850" s="316"/>
      <c r="D1850" s="336"/>
      <c r="E1850" s="318"/>
      <c r="F1850" s="319"/>
    </row>
    <row r="1851" spans="1:6">
      <c r="A1851" s="331" t="s">
        <v>56</v>
      </c>
      <c r="B1851" s="302" t="s">
        <v>72</v>
      </c>
      <c r="C1851" s="316" t="s">
        <v>62</v>
      </c>
      <c r="D1851" s="317">
        <v>1</v>
      </c>
      <c r="E1851" s="318"/>
      <c r="F1851" s="319">
        <f>+D1851*E1851</f>
        <v>0</v>
      </c>
    </row>
    <row r="1852" spans="1:6">
      <c r="A1852" s="315"/>
      <c r="B1852" s="302"/>
      <c r="C1852" s="316"/>
      <c r="D1852" s="317"/>
      <c r="E1852" s="319"/>
      <c r="F1852" s="319"/>
    </row>
    <row r="1853" spans="1:6">
      <c r="A1853" s="315" t="s">
        <v>56</v>
      </c>
      <c r="B1853" s="302" t="s">
        <v>68</v>
      </c>
      <c r="C1853" s="316" t="s">
        <v>62</v>
      </c>
      <c r="D1853" s="336">
        <v>1</v>
      </c>
      <c r="E1853" s="318"/>
      <c r="F1853" s="319">
        <f>+D1853*E1853</f>
        <v>0</v>
      </c>
    </row>
    <row r="1854" spans="1:6" ht="14.25" customHeight="1">
      <c r="A1854" s="315"/>
      <c r="B1854" s="302"/>
      <c r="C1854" s="316"/>
      <c r="D1854" s="317"/>
      <c r="E1854" s="318"/>
      <c r="F1854" s="319"/>
    </row>
    <row r="1855" spans="1:6" ht="13.5" customHeight="1">
      <c r="A1855" s="331" t="s">
        <v>56</v>
      </c>
      <c r="B1855" s="302" t="s">
        <v>65</v>
      </c>
      <c r="C1855" s="316"/>
      <c r="D1855" s="317"/>
      <c r="E1855" s="319"/>
      <c r="F1855" s="319"/>
    </row>
    <row r="1856" spans="1:6" ht="14.25" customHeight="1">
      <c r="A1856" s="315"/>
      <c r="B1856" s="302" t="s">
        <v>64</v>
      </c>
      <c r="C1856" s="316"/>
      <c r="D1856" s="317"/>
      <c r="E1856" s="319"/>
      <c r="F1856" s="319"/>
    </row>
    <row r="1857" spans="1:6" ht="15.75" customHeight="1">
      <c r="A1857" s="315"/>
      <c r="B1857" s="302" t="s">
        <v>63</v>
      </c>
      <c r="C1857" s="316" t="s">
        <v>62</v>
      </c>
      <c r="D1857" s="317">
        <v>1</v>
      </c>
      <c r="E1857" s="319"/>
      <c r="F1857" s="319">
        <f>+D1857*E1857</f>
        <v>0</v>
      </c>
    </row>
    <row r="1858" spans="1:6" ht="13.5" customHeight="1">
      <c r="A1858" s="335"/>
      <c r="B1858" s="302"/>
      <c r="D1858" s="313"/>
    </row>
    <row r="1859" spans="1:6" ht="13.5" customHeight="1">
      <c r="A1859" s="331"/>
      <c r="B1859" s="66" t="s">
        <v>882</v>
      </c>
      <c r="C1859" s="316"/>
      <c r="D1859" s="336"/>
      <c r="E1859" s="318"/>
      <c r="F1859" s="319"/>
    </row>
    <row r="1860" spans="1:6" ht="13.5" customHeight="1">
      <c r="A1860" s="331"/>
      <c r="B1860" s="66"/>
      <c r="C1860" s="316"/>
      <c r="D1860" s="336"/>
      <c r="E1860" s="318"/>
      <c r="F1860" s="319"/>
    </row>
    <row r="1861" spans="1:6">
      <c r="A1861" s="331" t="s">
        <v>56</v>
      </c>
      <c r="B1861" s="302" t="s">
        <v>860</v>
      </c>
      <c r="C1861" s="316"/>
      <c r="D1861" s="336"/>
      <c r="E1861" s="318"/>
      <c r="F1861" s="319"/>
    </row>
    <row r="1862" spans="1:6">
      <c r="A1862" s="331"/>
      <c r="B1862" s="302" t="s">
        <v>869</v>
      </c>
      <c r="C1862" s="316"/>
      <c r="D1862" s="336"/>
      <c r="E1862" s="318"/>
      <c r="F1862" s="319"/>
    </row>
    <row r="1863" spans="1:6" ht="18" customHeight="1">
      <c r="A1863" s="315"/>
      <c r="B1863" s="302" t="s">
        <v>858</v>
      </c>
      <c r="C1863" s="316" t="s">
        <v>62</v>
      </c>
      <c r="D1863" s="336">
        <v>1</v>
      </c>
      <c r="E1863" s="318"/>
      <c r="F1863" s="319">
        <f>+D1863*E1863</f>
        <v>0</v>
      </c>
    </row>
    <row r="1864" spans="1:6">
      <c r="A1864" s="315"/>
      <c r="B1864" s="302" t="s">
        <v>147</v>
      </c>
      <c r="C1864" s="316"/>
      <c r="D1864" s="336"/>
      <c r="E1864" s="318"/>
      <c r="F1864" s="319"/>
    </row>
    <row r="1865" spans="1:6" ht="13.5" customHeight="1">
      <c r="A1865" s="331"/>
      <c r="B1865" s="66"/>
      <c r="C1865" s="316"/>
      <c r="D1865" s="336"/>
      <c r="E1865" s="318"/>
      <c r="F1865" s="319"/>
    </row>
    <row r="1866" spans="1:6">
      <c r="A1866" s="331" t="s">
        <v>56</v>
      </c>
      <c r="B1866" s="302" t="s">
        <v>875</v>
      </c>
      <c r="C1866" s="316"/>
      <c r="E1866" s="55"/>
    </row>
    <row r="1867" spans="1:6">
      <c r="A1867" s="335"/>
      <c r="B1867" s="302" t="s">
        <v>874</v>
      </c>
      <c r="C1867" s="52" t="s">
        <v>66</v>
      </c>
      <c r="D1867" s="303">
        <v>1</v>
      </c>
      <c r="E1867" s="55"/>
      <c r="F1867" s="55">
        <f>+D1867*E1867</f>
        <v>0</v>
      </c>
    </row>
    <row r="1868" spans="1:6">
      <c r="A1868" s="315"/>
      <c r="B1868" s="302"/>
      <c r="C1868" s="316"/>
      <c r="D1868" s="317"/>
      <c r="E1868" s="319"/>
      <c r="F1868" s="319"/>
    </row>
    <row r="1869" spans="1:6" ht="13.5" customHeight="1">
      <c r="A1869" s="335"/>
      <c r="B1869" s="302" t="s">
        <v>115</v>
      </c>
      <c r="D1869" s="313"/>
    </row>
    <row r="1870" spans="1:6" ht="13.5" customHeight="1">
      <c r="A1870" s="335"/>
      <c r="B1870" s="302" t="s">
        <v>855</v>
      </c>
      <c r="C1870" s="52" t="s">
        <v>66</v>
      </c>
      <c r="D1870" s="313">
        <v>1</v>
      </c>
      <c r="F1870" s="55">
        <f>+D1870*E1870</f>
        <v>0</v>
      </c>
    </row>
    <row r="1871" spans="1:6" ht="13.5" customHeight="1">
      <c r="A1871" s="335"/>
      <c r="B1871" s="302"/>
      <c r="D1871" s="313"/>
    </row>
    <row r="1872" spans="1:6" ht="15" customHeight="1">
      <c r="A1872" s="331" t="s">
        <v>56</v>
      </c>
      <c r="B1872" s="302" t="s">
        <v>854</v>
      </c>
      <c r="C1872" s="316"/>
      <c r="D1872" s="317"/>
      <c r="E1872" s="319"/>
      <c r="F1872" s="319"/>
    </row>
    <row r="1873" spans="1:6" ht="13.5" customHeight="1">
      <c r="A1873" s="315"/>
      <c r="B1873" s="302" t="s">
        <v>853</v>
      </c>
      <c r="C1873" s="316" t="s">
        <v>66</v>
      </c>
      <c r="D1873" s="317">
        <v>10</v>
      </c>
      <c r="E1873" s="319"/>
      <c r="F1873" s="319">
        <f>+D1873*E1873</f>
        <v>0</v>
      </c>
    </row>
    <row r="1874" spans="1:6" ht="13.5" customHeight="1">
      <c r="A1874" s="315"/>
      <c r="B1874" s="302"/>
      <c r="C1874" s="316"/>
      <c r="D1874" s="317"/>
      <c r="E1874" s="319"/>
      <c r="F1874" s="319"/>
    </row>
    <row r="1875" spans="1:6">
      <c r="A1875" s="315" t="s">
        <v>56</v>
      </c>
      <c r="B1875" s="302" t="s">
        <v>103</v>
      </c>
      <c r="C1875" s="316"/>
      <c r="D1875" s="336"/>
      <c r="E1875" s="318"/>
      <c r="F1875" s="319"/>
    </row>
    <row r="1876" spans="1:6">
      <c r="A1876" s="315"/>
      <c r="B1876" s="342" t="s">
        <v>100</v>
      </c>
      <c r="C1876" s="316" t="s">
        <v>66</v>
      </c>
      <c r="D1876" s="336">
        <v>1</v>
      </c>
      <c r="E1876" s="318"/>
      <c r="F1876" s="319">
        <f>+D1876*E1876</f>
        <v>0</v>
      </c>
    </row>
    <row r="1877" spans="1:6">
      <c r="A1877" s="315"/>
      <c r="B1877" s="342"/>
      <c r="C1877" s="316"/>
      <c r="D1877" s="336"/>
      <c r="E1877" s="318"/>
      <c r="F1877" s="319"/>
    </row>
    <row r="1878" spans="1:6">
      <c r="A1878" s="331" t="s">
        <v>56</v>
      </c>
      <c r="B1878" s="302" t="s">
        <v>74</v>
      </c>
      <c r="C1878" s="316" t="s">
        <v>66</v>
      </c>
      <c r="D1878" s="317">
        <v>1</v>
      </c>
      <c r="E1878" s="319"/>
      <c r="F1878" s="319">
        <f>+D1878*E1878</f>
        <v>0</v>
      </c>
    </row>
    <row r="1879" spans="1:6">
      <c r="A1879" s="331"/>
      <c r="B1879" s="302"/>
      <c r="C1879" s="316"/>
      <c r="D1879" s="317"/>
      <c r="E1879" s="319"/>
      <c r="F1879" s="319"/>
    </row>
    <row r="1880" spans="1:6">
      <c r="A1880" s="315" t="s">
        <v>56</v>
      </c>
      <c r="B1880" s="302" t="s">
        <v>73</v>
      </c>
      <c r="C1880" s="316" t="s">
        <v>66</v>
      </c>
      <c r="D1880" s="336">
        <v>1</v>
      </c>
      <c r="E1880" s="318"/>
      <c r="F1880" s="319">
        <f>+D1880*E1880</f>
        <v>0</v>
      </c>
    </row>
    <row r="1881" spans="1:6">
      <c r="A1881" s="331"/>
      <c r="B1881" s="302"/>
      <c r="C1881" s="316"/>
      <c r="D1881" s="336"/>
      <c r="E1881" s="318"/>
      <c r="F1881" s="319"/>
    </row>
    <row r="1882" spans="1:6">
      <c r="A1882" s="331" t="s">
        <v>56</v>
      </c>
      <c r="B1882" s="302" t="s">
        <v>72</v>
      </c>
      <c r="C1882" s="316" t="s">
        <v>62</v>
      </c>
      <c r="D1882" s="317">
        <v>1</v>
      </c>
      <c r="E1882" s="318"/>
      <c r="F1882" s="319">
        <f>+D1882*E1882</f>
        <v>0</v>
      </c>
    </row>
    <row r="1883" spans="1:6">
      <c r="A1883" s="315"/>
      <c r="B1883" s="302"/>
      <c r="C1883" s="316"/>
      <c r="D1883" s="317"/>
      <c r="E1883" s="319"/>
      <c r="F1883" s="319"/>
    </row>
    <row r="1884" spans="1:6">
      <c r="A1884" s="315" t="s">
        <v>56</v>
      </c>
      <c r="B1884" s="302" t="s">
        <v>68</v>
      </c>
      <c r="C1884" s="316" t="s">
        <v>62</v>
      </c>
      <c r="D1884" s="336">
        <v>1</v>
      </c>
      <c r="E1884" s="318"/>
      <c r="F1884" s="319">
        <f>+D1884*E1884</f>
        <v>0</v>
      </c>
    </row>
    <row r="1885" spans="1:6" ht="14.25" customHeight="1">
      <c r="A1885" s="315"/>
      <c r="B1885" s="302"/>
      <c r="C1885" s="316"/>
      <c r="D1885" s="317"/>
      <c r="E1885" s="318"/>
      <c r="F1885" s="319"/>
    </row>
    <row r="1886" spans="1:6" ht="13.5" customHeight="1">
      <c r="A1886" s="331" t="s">
        <v>56</v>
      </c>
      <c r="B1886" s="302" t="s">
        <v>65</v>
      </c>
      <c r="C1886" s="316"/>
      <c r="D1886" s="317"/>
      <c r="E1886" s="319"/>
      <c r="F1886" s="319"/>
    </row>
    <row r="1887" spans="1:6" ht="14.25" customHeight="1">
      <c r="A1887" s="315"/>
      <c r="B1887" s="302" t="s">
        <v>64</v>
      </c>
      <c r="C1887" s="316"/>
      <c r="D1887" s="317"/>
      <c r="E1887" s="319"/>
      <c r="F1887" s="319"/>
    </row>
    <row r="1888" spans="1:6" ht="15.75" customHeight="1">
      <c r="A1888" s="315"/>
      <c r="B1888" s="302" t="s">
        <v>63</v>
      </c>
      <c r="C1888" s="316" t="s">
        <v>62</v>
      </c>
      <c r="D1888" s="317">
        <v>1</v>
      </c>
      <c r="E1888" s="319"/>
      <c r="F1888" s="319">
        <f>+D1888*E1888</f>
        <v>0</v>
      </c>
    </row>
    <row r="1889" spans="1:6" ht="13.5" customHeight="1">
      <c r="A1889" s="335"/>
      <c r="B1889" s="302"/>
      <c r="D1889" s="313"/>
    </row>
    <row r="1890" spans="1:6" ht="13.5" customHeight="1">
      <c r="A1890" s="331"/>
      <c r="B1890" s="66" t="s">
        <v>881</v>
      </c>
      <c r="C1890" s="316"/>
      <c r="D1890" s="336"/>
      <c r="E1890" s="318"/>
      <c r="F1890" s="319"/>
    </row>
    <row r="1891" spans="1:6" ht="13.5" customHeight="1">
      <c r="A1891" s="331"/>
      <c r="B1891" s="66"/>
      <c r="C1891" s="316"/>
      <c r="D1891" s="336"/>
      <c r="E1891" s="318"/>
      <c r="F1891" s="319"/>
    </row>
    <row r="1892" spans="1:6">
      <c r="A1892" s="331" t="s">
        <v>56</v>
      </c>
      <c r="B1892" s="302" t="s">
        <v>860</v>
      </c>
      <c r="C1892" s="316"/>
      <c r="D1892" s="336"/>
      <c r="E1892" s="318"/>
      <c r="F1892" s="319"/>
    </row>
    <row r="1893" spans="1:6">
      <c r="A1893" s="331"/>
      <c r="B1893" s="302" t="s">
        <v>872</v>
      </c>
      <c r="C1893" s="316"/>
      <c r="D1893" s="336"/>
      <c r="E1893" s="318"/>
      <c r="F1893" s="319"/>
    </row>
    <row r="1894" spans="1:6" ht="18" customHeight="1">
      <c r="A1894" s="315"/>
      <c r="B1894" s="302" t="s">
        <v>858</v>
      </c>
      <c r="C1894" s="316" t="s">
        <v>62</v>
      </c>
      <c r="D1894" s="336">
        <v>1</v>
      </c>
      <c r="E1894" s="318"/>
      <c r="F1894" s="319">
        <f>+D1894*E1894</f>
        <v>0</v>
      </c>
    </row>
    <row r="1895" spans="1:6">
      <c r="A1895" s="315"/>
      <c r="B1895" s="302" t="s">
        <v>147</v>
      </c>
      <c r="C1895" s="316"/>
      <c r="D1895" s="336"/>
      <c r="E1895" s="318"/>
      <c r="F1895" s="319"/>
    </row>
    <row r="1896" spans="1:6" ht="13.5" customHeight="1">
      <c r="A1896" s="331"/>
      <c r="B1896" s="66"/>
      <c r="C1896" s="316"/>
      <c r="D1896" s="336"/>
      <c r="E1896" s="318"/>
      <c r="F1896" s="319"/>
    </row>
    <row r="1897" spans="1:6">
      <c r="A1897" s="331" t="s">
        <v>56</v>
      </c>
      <c r="B1897" s="302" t="s">
        <v>857</v>
      </c>
      <c r="C1897" s="316"/>
      <c r="E1897" s="55"/>
    </row>
    <row r="1898" spans="1:6">
      <c r="B1898" s="302" t="s">
        <v>880</v>
      </c>
      <c r="C1898" s="52" t="s">
        <v>66</v>
      </c>
      <c r="D1898" s="303">
        <v>1</v>
      </c>
      <c r="F1898" s="55">
        <f>+D1898*E1898</f>
        <v>0</v>
      </c>
    </row>
    <row r="1899" spans="1:6">
      <c r="A1899" s="315"/>
      <c r="B1899" s="302"/>
      <c r="C1899" s="316"/>
      <c r="D1899" s="317"/>
      <c r="E1899" s="319"/>
      <c r="F1899" s="319"/>
    </row>
    <row r="1900" spans="1:6" ht="13.5" customHeight="1">
      <c r="A1900" s="335"/>
      <c r="B1900" s="302" t="s">
        <v>115</v>
      </c>
      <c r="D1900" s="313"/>
    </row>
    <row r="1901" spans="1:6" ht="13.5" customHeight="1">
      <c r="A1901" s="335"/>
      <c r="B1901" s="302" t="s">
        <v>855</v>
      </c>
      <c r="C1901" s="52" t="s">
        <v>66</v>
      </c>
      <c r="D1901" s="313">
        <v>4</v>
      </c>
      <c r="F1901" s="55">
        <f>+D1901*E1901</f>
        <v>0</v>
      </c>
    </row>
    <row r="1902" spans="1:6" ht="13.5" customHeight="1">
      <c r="A1902" s="335"/>
      <c r="B1902" s="302"/>
      <c r="D1902" s="313"/>
    </row>
    <row r="1903" spans="1:6">
      <c r="A1903" s="53" t="s">
        <v>56</v>
      </c>
      <c r="B1903" s="302" t="s">
        <v>105</v>
      </c>
      <c r="D1903" s="313"/>
    </row>
    <row r="1904" spans="1:6">
      <c r="B1904" s="302" t="s">
        <v>879</v>
      </c>
      <c r="C1904" s="52" t="s">
        <v>66</v>
      </c>
      <c r="D1904" s="313">
        <v>1</v>
      </c>
      <c r="F1904" s="55">
        <f>+D1904*E1904</f>
        <v>0</v>
      </c>
    </row>
    <row r="1905" spans="1:6">
      <c r="B1905" s="302"/>
      <c r="D1905" s="313"/>
    </row>
    <row r="1906" spans="1:6" ht="15" customHeight="1">
      <c r="A1906" s="331" t="s">
        <v>56</v>
      </c>
      <c r="B1906" s="302" t="s">
        <v>854</v>
      </c>
      <c r="C1906" s="316"/>
      <c r="D1906" s="317"/>
      <c r="E1906" s="319"/>
      <c r="F1906" s="319"/>
    </row>
    <row r="1907" spans="1:6" ht="13.5" customHeight="1">
      <c r="A1907" s="315"/>
      <c r="B1907" s="302" t="s">
        <v>853</v>
      </c>
      <c r="C1907" s="316" t="s">
        <v>66</v>
      </c>
      <c r="D1907" s="317">
        <v>36</v>
      </c>
      <c r="E1907" s="319"/>
      <c r="F1907" s="319">
        <f>+D1907*E1907</f>
        <v>0</v>
      </c>
    </row>
    <row r="1908" spans="1:6">
      <c r="A1908" s="315"/>
      <c r="B1908" s="342"/>
      <c r="C1908" s="316"/>
      <c r="D1908" s="336"/>
      <c r="E1908" s="318"/>
      <c r="F1908" s="319"/>
    </row>
    <row r="1909" spans="1:6">
      <c r="A1909" s="315" t="s">
        <v>56</v>
      </c>
      <c r="B1909" s="302" t="s">
        <v>103</v>
      </c>
      <c r="C1909" s="316"/>
      <c r="D1909" s="336"/>
      <c r="E1909" s="318"/>
      <c r="F1909" s="319"/>
    </row>
    <row r="1910" spans="1:6">
      <c r="A1910" s="315"/>
      <c r="B1910" s="342" t="s">
        <v>100</v>
      </c>
      <c r="C1910" s="316" t="s">
        <v>66</v>
      </c>
      <c r="D1910" s="336">
        <v>1</v>
      </c>
      <c r="E1910" s="318"/>
      <c r="F1910" s="319">
        <f>+D1910*E1910</f>
        <v>0</v>
      </c>
    </row>
    <row r="1911" spans="1:6">
      <c r="A1911" s="315"/>
      <c r="B1911" s="342"/>
      <c r="C1911" s="316"/>
      <c r="D1911" s="336"/>
      <c r="E1911" s="318"/>
      <c r="F1911" s="319"/>
    </row>
    <row r="1912" spans="1:6">
      <c r="A1912" s="331" t="s">
        <v>56</v>
      </c>
      <c r="B1912" s="302" t="s">
        <v>74</v>
      </c>
      <c r="C1912" s="316" t="s">
        <v>66</v>
      </c>
      <c r="D1912" s="317">
        <v>1</v>
      </c>
      <c r="E1912" s="319"/>
      <c r="F1912" s="319">
        <f>+D1912*E1912</f>
        <v>0</v>
      </c>
    </row>
    <row r="1913" spans="1:6">
      <c r="A1913" s="331"/>
      <c r="B1913" s="302"/>
      <c r="C1913" s="316"/>
      <c r="D1913" s="317"/>
      <c r="E1913" s="319"/>
      <c r="F1913" s="319"/>
    </row>
    <row r="1914" spans="1:6">
      <c r="A1914" s="315" t="s">
        <v>56</v>
      </c>
      <c r="B1914" s="302" t="s">
        <v>73</v>
      </c>
      <c r="C1914" s="316" t="s">
        <v>66</v>
      </c>
      <c r="D1914" s="336">
        <v>1</v>
      </c>
      <c r="E1914" s="318"/>
      <c r="F1914" s="319">
        <f>+D1914*E1914</f>
        <v>0</v>
      </c>
    </row>
    <row r="1915" spans="1:6">
      <c r="A1915" s="331"/>
      <c r="B1915" s="302"/>
      <c r="C1915" s="316"/>
      <c r="D1915" s="336"/>
      <c r="E1915" s="318"/>
      <c r="F1915" s="319"/>
    </row>
    <row r="1916" spans="1:6">
      <c r="A1916" s="331" t="s">
        <v>56</v>
      </c>
      <c r="B1916" s="302" t="s">
        <v>72</v>
      </c>
      <c r="C1916" s="316" t="s">
        <v>62</v>
      </c>
      <c r="D1916" s="317">
        <v>1</v>
      </c>
      <c r="E1916" s="318"/>
      <c r="F1916" s="319">
        <f>+D1916*E1916</f>
        <v>0</v>
      </c>
    </row>
    <row r="1917" spans="1:6">
      <c r="A1917" s="315"/>
      <c r="B1917" s="302"/>
      <c r="C1917" s="316"/>
      <c r="D1917" s="317"/>
      <c r="E1917" s="319"/>
      <c r="F1917" s="319"/>
    </row>
    <row r="1918" spans="1:6">
      <c r="A1918" s="315" t="s">
        <v>56</v>
      </c>
      <c r="B1918" s="302" t="s">
        <v>68</v>
      </c>
      <c r="C1918" s="316" t="s">
        <v>62</v>
      </c>
      <c r="D1918" s="336">
        <v>1</v>
      </c>
      <c r="E1918" s="318"/>
      <c r="F1918" s="319">
        <f>+D1918*E1918</f>
        <v>0</v>
      </c>
    </row>
    <row r="1919" spans="1:6" ht="14.25" customHeight="1">
      <c r="A1919" s="315"/>
      <c r="B1919" s="302"/>
      <c r="C1919" s="316"/>
      <c r="D1919" s="317"/>
      <c r="E1919" s="318"/>
      <c r="F1919" s="319"/>
    </row>
    <row r="1920" spans="1:6" ht="13.5" customHeight="1">
      <c r="A1920" s="331" t="s">
        <v>56</v>
      </c>
      <c r="B1920" s="302" t="s">
        <v>65</v>
      </c>
      <c r="C1920" s="316"/>
      <c r="D1920" s="317"/>
      <c r="E1920" s="319"/>
      <c r="F1920" s="319"/>
    </row>
    <row r="1921" spans="1:6" ht="14.25" customHeight="1">
      <c r="A1921" s="315"/>
      <c r="B1921" s="302" t="s">
        <v>64</v>
      </c>
      <c r="C1921" s="316"/>
      <c r="D1921" s="317"/>
      <c r="E1921" s="319"/>
      <c r="F1921" s="319"/>
    </row>
    <row r="1922" spans="1:6" ht="15.75" customHeight="1">
      <c r="A1922" s="315"/>
      <c r="B1922" s="302" t="s">
        <v>63</v>
      </c>
      <c r="C1922" s="316" t="s">
        <v>62</v>
      </c>
      <c r="D1922" s="317">
        <v>1</v>
      </c>
      <c r="E1922" s="319"/>
      <c r="F1922" s="319">
        <f>+D1922*E1922</f>
        <v>0</v>
      </c>
    </row>
    <row r="1923" spans="1:6" ht="13.5" customHeight="1">
      <c r="A1923" s="335"/>
      <c r="B1923" s="302"/>
      <c r="D1923" s="313"/>
    </row>
    <row r="1924" spans="1:6" ht="13.5" customHeight="1">
      <c r="A1924" s="331"/>
      <c r="B1924" s="66" t="s">
        <v>878</v>
      </c>
      <c r="C1924" s="316"/>
      <c r="D1924" s="336"/>
      <c r="E1924" s="318"/>
      <c r="F1924" s="319"/>
    </row>
    <row r="1925" spans="1:6" ht="13.5" customHeight="1">
      <c r="A1925" s="331"/>
      <c r="B1925" s="66"/>
      <c r="C1925" s="316"/>
      <c r="D1925" s="336"/>
      <c r="E1925" s="318"/>
      <c r="F1925" s="319"/>
    </row>
    <row r="1926" spans="1:6">
      <c r="A1926" s="331" t="s">
        <v>56</v>
      </c>
      <c r="B1926" s="302" t="s">
        <v>860</v>
      </c>
      <c r="C1926" s="316"/>
      <c r="D1926" s="336"/>
      <c r="E1926" s="318"/>
      <c r="F1926" s="319"/>
    </row>
    <row r="1927" spans="1:6">
      <c r="A1927" s="331"/>
      <c r="B1927" s="302" t="s">
        <v>869</v>
      </c>
      <c r="C1927" s="316"/>
      <c r="D1927" s="336"/>
      <c r="E1927" s="318"/>
      <c r="F1927" s="319"/>
    </row>
    <row r="1928" spans="1:6" ht="18" customHeight="1">
      <c r="A1928" s="315"/>
      <c r="B1928" s="302" t="s">
        <v>858</v>
      </c>
      <c r="C1928" s="316" t="s">
        <v>62</v>
      </c>
      <c r="D1928" s="336">
        <v>1</v>
      </c>
      <c r="E1928" s="318"/>
      <c r="F1928" s="319">
        <f>+D1928*E1928</f>
        <v>0</v>
      </c>
    </row>
    <row r="1929" spans="1:6">
      <c r="A1929" s="315"/>
      <c r="B1929" s="302" t="s">
        <v>147</v>
      </c>
      <c r="C1929" s="316"/>
      <c r="D1929" s="336"/>
      <c r="E1929" s="318"/>
      <c r="F1929" s="319"/>
    </row>
    <row r="1930" spans="1:6" ht="13.5" customHeight="1">
      <c r="A1930" s="331"/>
      <c r="B1930" s="66"/>
      <c r="C1930" s="316"/>
      <c r="D1930" s="336"/>
      <c r="E1930" s="318"/>
      <c r="F1930" s="319"/>
    </row>
    <row r="1931" spans="1:6">
      <c r="A1931" s="331" t="s">
        <v>56</v>
      </c>
      <c r="B1931" s="302" t="s">
        <v>875</v>
      </c>
      <c r="C1931" s="316"/>
      <c r="E1931" s="55"/>
    </row>
    <row r="1932" spans="1:6">
      <c r="A1932" s="335"/>
      <c r="B1932" s="302" t="s">
        <v>874</v>
      </c>
      <c r="C1932" s="52" t="s">
        <v>66</v>
      </c>
      <c r="D1932" s="303">
        <v>1</v>
      </c>
      <c r="E1932" s="55"/>
      <c r="F1932" s="55">
        <f>+D1932*E1932</f>
        <v>0</v>
      </c>
    </row>
    <row r="1933" spans="1:6">
      <c r="A1933" s="315"/>
      <c r="B1933" s="302"/>
      <c r="C1933" s="316"/>
      <c r="D1933" s="317"/>
      <c r="E1933" s="319"/>
      <c r="F1933" s="319"/>
    </row>
    <row r="1934" spans="1:6" ht="13.5" customHeight="1">
      <c r="A1934" s="335"/>
      <c r="B1934" s="302" t="s">
        <v>115</v>
      </c>
      <c r="D1934" s="313"/>
    </row>
    <row r="1935" spans="1:6" ht="13.5" customHeight="1">
      <c r="A1935" s="335"/>
      <c r="B1935" s="302" t="s">
        <v>855</v>
      </c>
      <c r="C1935" s="52" t="s">
        <v>66</v>
      </c>
      <c r="D1935" s="313">
        <v>1</v>
      </c>
      <c r="F1935" s="55">
        <f>+D1935*E1935</f>
        <v>0</v>
      </c>
    </row>
    <row r="1936" spans="1:6" ht="13.5" customHeight="1">
      <c r="A1936" s="335"/>
      <c r="B1936" s="302"/>
      <c r="D1936" s="313"/>
    </row>
    <row r="1937" spans="1:6" ht="15" customHeight="1">
      <c r="A1937" s="331" t="s">
        <v>56</v>
      </c>
      <c r="B1937" s="302" t="s">
        <v>854</v>
      </c>
      <c r="C1937" s="316"/>
      <c r="D1937" s="317"/>
      <c r="E1937" s="319"/>
      <c r="F1937" s="319"/>
    </row>
    <row r="1938" spans="1:6" ht="13.5" customHeight="1">
      <c r="A1938" s="315"/>
      <c r="B1938" s="302" t="s">
        <v>853</v>
      </c>
      <c r="C1938" s="316" t="s">
        <v>66</v>
      </c>
      <c r="D1938" s="317">
        <v>10</v>
      </c>
      <c r="E1938" s="319"/>
      <c r="F1938" s="319">
        <f>+D1938*E1938</f>
        <v>0</v>
      </c>
    </row>
    <row r="1939" spans="1:6" ht="13.5" customHeight="1">
      <c r="A1939" s="315"/>
      <c r="B1939" s="302"/>
      <c r="C1939" s="316"/>
      <c r="D1939" s="317"/>
      <c r="E1939" s="319"/>
      <c r="F1939" s="319"/>
    </row>
    <row r="1940" spans="1:6">
      <c r="A1940" s="315" t="s">
        <v>56</v>
      </c>
      <c r="B1940" s="302" t="s">
        <v>103</v>
      </c>
      <c r="C1940" s="316"/>
      <c r="D1940" s="336"/>
      <c r="E1940" s="318"/>
      <c r="F1940" s="319"/>
    </row>
    <row r="1941" spans="1:6">
      <c r="A1941" s="315"/>
      <c r="B1941" s="342" t="s">
        <v>100</v>
      </c>
      <c r="C1941" s="316" t="s">
        <v>66</v>
      </c>
      <c r="D1941" s="336">
        <v>1</v>
      </c>
      <c r="E1941" s="318"/>
      <c r="F1941" s="319">
        <f>+D1941*E1941</f>
        <v>0</v>
      </c>
    </row>
    <row r="1942" spans="1:6">
      <c r="A1942" s="315"/>
      <c r="B1942" s="342"/>
      <c r="C1942" s="316"/>
      <c r="D1942" s="336"/>
      <c r="E1942" s="318"/>
      <c r="F1942" s="319"/>
    </row>
    <row r="1943" spans="1:6">
      <c r="A1943" s="331" t="s">
        <v>56</v>
      </c>
      <c r="B1943" s="302" t="s">
        <v>74</v>
      </c>
      <c r="C1943" s="316" t="s">
        <v>66</v>
      </c>
      <c r="D1943" s="317">
        <v>1</v>
      </c>
      <c r="E1943" s="319"/>
      <c r="F1943" s="319">
        <f>+D1943*E1943</f>
        <v>0</v>
      </c>
    </row>
    <row r="1944" spans="1:6">
      <c r="A1944" s="331"/>
      <c r="B1944" s="302"/>
      <c r="C1944" s="316"/>
      <c r="D1944" s="317"/>
      <c r="E1944" s="319"/>
      <c r="F1944" s="319"/>
    </row>
    <row r="1945" spans="1:6">
      <c r="A1945" s="315" t="s">
        <v>56</v>
      </c>
      <c r="B1945" s="302" t="s">
        <v>73</v>
      </c>
      <c r="C1945" s="316" t="s">
        <v>66</v>
      </c>
      <c r="D1945" s="336">
        <v>1</v>
      </c>
      <c r="E1945" s="318"/>
      <c r="F1945" s="319">
        <f>+D1945*E1945</f>
        <v>0</v>
      </c>
    </row>
    <row r="1946" spans="1:6">
      <c r="A1946" s="331"/>
      <c r="B1946" s="302"/>
      <c r="C1946" s="316"/>
      <c r="D1946" s="336"/>
      <c r="E1946" s="318"/>
      <c r="F1946" s="319"/>
    </row>
    <row r="1947" spans="1:6">
      <c r="A1947" s="331" t="s">
        <v>56</v>
      </c>
      <c r="B1947" s="302" t="s">
        <v>72</v>
      </c>
      <c r="C1947" s="316" t="s">
        <v>62</v>
      </c>
      <c r="D1947" s="317">
        <v>1</v>
      </c>
      <c r="E1947" s="318"/>
      <c r="F1947" s="319">
        <f>+D1947*E1947</f>
        <v>0</v>
      </c>
    </row>
    <row r="1948" spans="1:6">
      <c r="A1948" s="315"/>
      <c r="B1948" s="302"/>
      <c r="C1948" s="316"/>
      <c r="D1948" s="317"/>
      <c r="E1948" s="319"/>
      <c r="F1948" s="319"/>
    </row>
    <row r="1949" spans="1:6">
      <c r="A1949" s="315" t="s">
        <v>56</v>
      </c>
      <c r="B1949" s="302" t="s">
        <v>68</v>
      </c>
      <c r="C1949" s="316" t="s">
        <v>62</v>
      </c>
      <c r="D1949" s="336">
        <v>1</v>
      </c>
      <c r="E1949" s="318"/>
      <c r="F1949" s="319">
        <f>+D1949*E1949</f>
        <v>0</v>
      </c>
    </row>
    <row r="1950" spans="1:6" ht="14.25" customHeight="1">
      <c r="A1950" s="315"/>
      <c r="B1950" s="302"/>
      <c r="C1950" s="316"/>
      <c r="D1950" s="317"/>
      <c r="E1950" s="318"/>
      <c r="F1950" s="319"/>
    </row>
    <row r="1951" spans="1:6" ht="13.5" customHeight="1">
      <c r="A1951" s="331" t="s">
        <v>56</v>
      </c>
      <c r="B1951" s="302" t="s">
        <v>65</v>
      </c>
      <c r="C1951" s="316"/>
      <c r="D1951" s="317"/>
      <c r="E1951" s="319"/>
      <c r="F1951" s="319"/>
    </row>
    <row r="1952" spans="1:6" ht="14.25" customHeight="1">
      <c r="A1952" s="315"/>
      <c r="B1952" s="302" t="s">
        <v>64</v>
      </c>
      <c r="C1952" s="316"/>
      <c r="D1952" s="317"/>
      <c r="E1952" s="319"/>
      <c r="F1952" s="319"/>
    </row>
    <row r="1953" spans="1:6" ht="15.75" customHeight="1">
      <c r="A1953" s="315"/>
      <c r="B1953" s="302" t="s">
        <v>63</v>
      </c>
      <c r="C1953" s="316" t="s">
        <v>62</v>
      </c>
      <c r="D1953" s="317">
        <v>1</v>
      </c>
      <c r="E1953" s="319"/>
      <c r="F1953" s="319">
        <f>+D1953*E1953</f>
        <v>0</v>
      </c>
    </row>
    <row r="1954" spans="1:6" ht="13.5" customHeight="1">
      <c r="A1954" s="335"/>
      <c r="B1954" s="302"/>
      <c r="D1954" s="313"/>
    </row>
    <row r="1955" spans="1:6" ht="13.5" customHeight="1">
      <c r="A1955" s="331"/>
      <c r="B1955" s="66" t="s">
        <v>877</v>
      </c>
      <c r="C1955" s="316"/>
      <c r="D1955" s="336"/>
      <c r="E1955" s="318"/>
      <c r="F1955" s="319"/>
    </row>
    <row r="1956" spans="1:6" ht="13.5" customHeight="1">
      <c r="A1956" s="331"/>
      <c r="B1956" s="66"/>
      <c r="C1956" s="316"/>
      <c r="D1956" s="336"/>
      <c r="E1956" s="318"/>
      <c r="F1956" s="319"/>
    </row>
    <row r="1957" spans="1:6">
      <c r="A1957" s="331" t="s">
        <v>56</v>
      </c>
      <c r="B1957" s="302" t="s">
        <v>860</v>
      </c>
      <c r="C1957" s="316"/>
      <c r="D1957" s="336"/>
      <c r="E1957" s="318"/>
      <c r="F1957" s="319"/>
    </row>
    <row r="1958" spans="1:6">
      <c r="A1958" s="331"/>
      <c r="B1958" s="302" t="s">
        <v>869</v>
      </c>
      <c r="C1958" s="316"/>
      <c r="D1958" s="336"/>
      <c r="E1958" s="318"/>
      <c r="F1958" s="319"/>
    </row>
    <row r="1959" spans="1:6" ht="18" customHeight="1">
      <c r="A1959" s="315"/>
      <c r="B1959" s="302" t="s">
        <v>858</v>
      </c>
      <c r="C1959" s="316" t="s">
        <v>62</v>
      </c>
      <c r="D1959" s="336">
        <v>1</v>
      </c>
      <c r="E1959" s="318"/>
      <c r="F1959" s="319">
        <f>+D1959*E1959</f>
        <v>0</v>
      </c>
    </row>
    <row r="1960" spans="1:6">
      <c r="A1960" s="315"/>
      <c r="B1960" s="302" t="s">
        <v>147</v>
      </c>
      <c r="C1960" s="316"/>
      <c r="D1960" s="336"/>
      <c r="E1960" s="318"/>
      <c r="F1960" s="319"/>
    </row>
    <row r="1961" spans="1:6" ht="13.5" customHeight="1">
      <c r="A1961" s="331"/>
      <c r="B1961" s="66"/>
      <c r="C1961" s="316"/>
      <c r="D1961" s="336"/>
      <c r="E1961" s="318"/>
      <c r="F1961" s="319"/>
    </row>
    <row r="1962" spans="1:6">
      <c r="A1962" s="331" t="s">
        <v>56</v>
      </c>
      <c r="B1962" s="302" t="s">
        <v>875</v>
      </c>
      <c r="C1962" s="316"/>
      <c r="E1962" s="55"/>
    </row>
    <row r="1963" spans="1:6">
      <c r="A1963" s="335"/>
      <c r="B1963" s="302" t="s">
        <v>874</v>
      </c>
      <c r="C1963" s="52" t="s">
        <v>66</v>
      </c>
      <c r="D1963" s="303">
        <v>1</v>
      </c>
      <c r="E1963" s="55"/>
      <c r="F1963" s="55">
        <f>+D1963*E1963</f>
        <v>0</v>
      </c>
    </row>
    <row r="1964" spans="1:6">
      <c r="A1964" s="315"/>
      <c r="B1964" s="302"/>
      <c r="C1964" s="316"/>
      <c r="D1964" s="317"/>
      <c r="E1964" s="319"/>
      <c r="F1964" s="319"/>
    </row>
    <row r="1965" spans="1:6" ht="13.5" customHeight="1">
      <c r="A1965" s="335"/>
      <c r="B1965" s="302" t="s">
        <v>115</v>
      </c>
      <c r="D1965" s="313"/>
    </row>
    <row r="1966" spans="1:6" ht="13.5" customHeight="1">
      <c r="A1966" s="335"/>
      <c r="B1966" s="302" t="s">
        <v>855</v>
      </c>
      <c r="C1966" s="52" t="s">
        <v>66</v>
      </c>
      <c r="D1966" s="313">
        <v>1</v>
      </c>
      <c r="F1966" s="55">
        <f>+D1966*E1966</f>
        <v>0</v>
      </c>
    </row>
    <row r="1967" spans="1:6" ht="13.5" customHeight="1">
      <c r="A1967" s="335"/>
      <c r="B1967" s="302"/>
      <c r="D1967" s="313"/>
    </row>
    <row r="1968" spans="1:6" ht="15" customHeight="1">
      <c r="A1968" s="331" t="s">
        <v>56</v>
      </c>
      <c r="B1968" s="302" t="s">
        <v>854</v>
      </c>
      <c r="C1968" s="316"/>
      <c r="D1968" s="317"/>
      <c r="E1968" s="319"/>
      <c r="F1968" s="319"/>
    </row>
    <row r="1969" spans="1:6" ht="13.5" customHeight="1">
      <c r="A1969" s="315"/>
      <c r="B1969" s="302" t="s">
        <v>853</v>
      </c>
      <c r="C1969" s="316" t="s">
        <v>66</v>
      </c>
      <c r="D1969" s="317">
        <v>10</v>
      </c>
      <c r="E1969" s="319"/>
      <c r="F1969" s="319">
        <f>+D1969*E1969</f>
        <v>0</v>
      </c>
    </row>
    <row r="1970" spans="1:6" ht="13.5" customHeight="1">
      <c r="A1970" s="315"/>
      <c r="B1970" s="302"/>
      <c r="C1970" s="316"/>
      <c r="D1970" s="317"/>
      <c r="E1970" s="319"/>
      <c r="F1970" s="319"/>
    </row>
    <row r="1971" spans="1:6">
      <c r="A1971" s="315" t="s">
        <v>56</v>
      </c>
      <c r="B1971" s="302" t="s">
        <v>103</v>
      </c>
      <c r="C1971" s="316"/>
      <c r="D1971" s="336"/>
      <c r="E1971" s="318"/>
      <c r="F1971" s="319"/>
    </row>
    <row r="1972" spans="1:6">
      <c r="A1972" s="315"/>
      <c r="B1972" s="342" t="s">
        <v>100</v>
      </c>
      <c r="C1972" s="316" t="s">
        <v>66</v>
      </c>
      <c r="D1972" s="336">
        <v>1</v>
      </c>
      <c r="E1972" s="318"/>
      <c r="F1972" s="319">
        <f>+D1972*E1972</f>
        <v>0</v>
      </c>
    </row>
    <row r="1973" spans="1:6">
      <c r="A1973" s="315"/>
      <c r="B1973" s="342"/>
      <c r="C1973" s="316"/>
      <c r="D1973" s="336"/>
      <c r="E1973" s="318"/>
      <c r="F1973" s="319"/>
    </row>
    <row r="1974" spans="1:6">
      <c r="A1974" s="331" t="s">
        <v>56</v>
      </c>
      <c r="B1974" s="302" t="s">
        <v>74</v>
      </c>
      <c r="C1974" s="316" t="s">
        <v>66</v>
      </c>
      <c r="D1974" s="317">
        <v>1</v>
      </c>
      <c r="E1974" s="319"/>
      <c r="F1974" s="319">
        <f>+D1974*E1974</f>
        <v>0</v>
      </c>
    </row>
    <row r="1975" spans="1:6">
      <c r="A1975" s="331"/>
      <c r="B1975" s="302"/>
      <c r="C1975" s="316"/>
      <c r="D1975" s="317"/>
      <c r="E1975" s="319"/>
      <c r="F1975" s="319"/>
    </row>
    <row r="1976" spans="1:6">
      <c r="A1976" s="315" t="s">
        <v>56</v>
      </c>
      <c r="B1976" s="302" t="s">
        <v>73</v>
      </c>
      <c r="C1976" s="316" t="s">
        <v>66</v>
      </c>
      <c r="D1976" s="336">
        <v>1</v>
      </c>
      <c r="E1976" s="318"/>
      <c r="F1976" s="319">
        <f>+D1976*E1976</f>
        <v>0</v>
      </c>
    </row>
    <row r="1977" spans="1:6">
      <c r="A1977" s="331"/>
      <c r="B1977" s="302"/>
      <c r="C1977" s="316"/>
      <c r="D1977" s="336"/>
      <c r="E1977" s="318"/>
      <c r="F1977" s="319"/>
    </row>
    <row r="1978" spans="1:6">
      <c r="A1978" s="331" t="s">
        <v>56</v>
      </c>
      <c r="B1978" s="302" t="s">
        <v>72</v>
      </c>
      <c r="C1978" s="316" t="s">
        <v>62</v>
      </c>
      <c r="D1978" s="317">
        <v>1</v>
      </c>
      <c r="E1978" s="318"/>
      <c r="F1978" s="319">
        <f>+D1978*E1978</f>
        <v>0</v>
      </c>
    </row>
    <row r="1979" spans="1:6">
      <c r="A1979" s="315"/>
      <c r="B1979" s="302"/>
      <c r="C1979" s="316"/>
      <c r="D1979" s="317"/>
      <c r="E1979" s="319"/>
      <c r="F1979" s="319"/>
    </row>
    <row r="1980" spans="1:6">
      <c r="A1980" s="315" t="s">
        <v>56</v>
      </c>
      <c r="B1980" s="302" t="s">
        <v>68</v>
      </c>
      <c r="C1980" s="316" t="s">
        <v>62</v>
      </c>
      <c r="D1980" s="336">
        <v>1</v>
      </c>
      <c r="E1980" s="318"/>
      <c r="F1980" s="319">
        <f>+D1980*E1980</f>
        <v>0</v>
      </c>
    </row>
    <row r="1981" spans="1:6" ht="14.25" customHeight="1">
      <c r="A1981" s="315"/>
      <c r="B1981" s="302"/>
      <c r="C1981" s="316"/>
      <c r="D1981" s="317"/>
      <c r="E1981" s="318"/>
      <c r="F1981" s="319"/>
    </row>
    <row r="1982" spans="1:6" ht="13.5" customHeight="1">
      <c r="A1982" s="331" t="s">
        <v>56</v>
      </c>
      <c r="B1982" s="302" t="s">
        <v>65</v>
      </c>
      <c r="C1982" s="316"/>
      <c r="D1982" s="317"/>
      <c r="E1982" s="319"/>
      <c r="F1982" s="319"/>
    </row>
    <row r="1983" spans="1:6" ht="14.25" customHeight="1">
      <c r="A1983" s="315"/>
      <c r="B1983" s="302" t="s">
        <v>64</v>
      </c>
      <c r="C1983" s="316"/>
      <c r="D1983" s="317"/>
      <c r="E1983" s="319"/>
      <c r="F1983" s="319"/>
    </row>
    <row r="1984" spans="1:6" ht="15.75" customHeight="1">
      <c r="A1984" s="315"/>
      <c r="B1984" s="302" t="s">
        <v>63</v>
      </c>
      <c r="C1984" s="316" t="s">
        <v>62</v>
      </c>
      <c r="D1984" s="317">
        <v>1</v>
      </c>
      <c r="E1984" s="319"/>
      <c r="F1984" s="319">
        <f>+D1984*E1984</f>
        <v>0</v>
      </c>
    </row>
    <row r="1985" spans="1:6" ht="15.75" customHeight="1">
      <c r="A1985" s="315"/>
      <c r="B1985" s="302"/>
      <c r="C1985" s="316"/>
      <c r="D1985" s="317"/>
      <c r="E1985" s="319"/>
      <c r="F1985" s="319"/>
    </row>
    <row r="1986" spans="1:6" ht="13.5" customHeight="1">
      <c r="A1986" s="331"/>
      <c r="B1986" s="66" t="s">
        <v>876</v>
      </c>
      <c r="C1986" s="316"/>
      <c r="D1986" s="336"/>
      <c r="E1986" s="318"/>
      <c r="F1986" s="319"/>
    </row>
    <row r="1987" spans="1:6" ht="13.5" customHeight="1">
      <c r="A1987" s="331"/>
      <c r="B1987" s="66"/>
      <c r="C1987" s="316"/>
      <c r="D1987" s="336"/>
      <c r="E1987" s="318"/>
      <c r="F1987" s="319"/>
    </row>
    <row r="1988" spans="1:6">
      <c r="A1988" s="331" t="s">
        <v>56</v>
      </c>
      <c r="B1988" s="302" t="s">
        <v>860</v>
      </c>
      <c r="C1988" s="316"/>
      <c r="D1988" s="336"/>
      <c r="E1988" s="318"/>
      <c r="F1988" s="319"/>
    </row>
    <row r="1989" spans="1:6">
      <c r="A1989" s="331"/>
      <c r="B1989" s="302" t="s">
        <v>869</v>
      </c>
      <c r="C1989" s="316"/>
      <c r="D1989" s="336"/>
      <c r="E1989" s="318"/>
      <c r="F1989" s="319"/>
    </row>
    <row r="1990" spans="1:6" ht="18" customHeight="1">
      <c r="A1990" s="315"/>
      <c r="B1990" s="302" t="s">
        <v>858</v>
      </c>
      <c r="C1990" s="316" t="s">
        <v>62</v>
      </c>
      <c r="D1990" s="336">
        <v>1</v>
      </c>
      <c r="E1990" s="318"/>
      <c r="F1990" s="319">
        <f>+D1990*E1990</f>
        <v>0</v>
      </c>
    </row>
    <row r="1991" spans="1:6">
      <c r="A1991" s="315"/>
      <c r="B1991" s="302" t="s">
        <v>147</v>
      </c>
      <c r="C1991" s="316"/>
      <c r="D1991" s="336"/>
      <c r="E1991" s="318"/>
      <c r="F1991" s="319"/>
    </row>
    <row r="1992" spans="1:6" ht="13.5" customHeight="1">
      <c r="A1992" s="331"/>
      <c r="B1992" s="66"/>
      <c r="C1992" s="316"/>
      <c r="D1992" s="336"/>
      <c r="E1992" s="318"/>
      <c r="F1992" s="319"/>
    </row>
    <row r="1993" spans="1:6">
      <c r="A1993" s="331" t="s">
        <v>56</v>
      </c>
      <c r="B1993" s="302" t="s">
        <v>875</v>
      </c>
      <c r="C1993" s="316"/>
      <c r="E1993" s="55"/>
    </row>
    <row r="1994" spans="1:6">
      <c r="A1994" s="335"/>
      <c r="B1994" s="302" t="s">
        <v>874</v>
      </c>
      <c r="C1994" s="52" t="s">
        <v>66</v>
      </c>
      <c r="D1994" s="303">
        <v>1</v>
      </c>
      <c r="E1994" s="55"/>
      <c r="F1994" s="55">
        <f>+D1994*E1994</f>
        <v>0</v>
      </c>
    </row>
    <row r="1995" spans="1:6">
      <c r="A1995" s="315"/>
      <c r="B1995" s="302"/>
      <c r="C1995" s="316"/>
      <c r="D1995" s="317"/>
      <c r="E1995" s="319"/>
      <c r="F1995" s="319"/>
    </row>
    <row r="1996" spans="1:6" ht="13.5" customHeight="1">
      <c r="A1996" s="335"/>
      <c r="B1996" s="302" t="s">
        <v>115</v>
      </c>
      <c r="D1996" s="313"/>
    </row>
    <row r="1997" spans="1:6" ht="13.5" customHeight="1">
      <c r="A1997" s="335"/>
      <c r="B1997" s="302" t="s">
        <v>855</v>
      </c>
      <c r="C1997" s="52" t="s">
        <v>66</v>
      </c>
      <c r="D1997" s="313">
        <v>1</v>
      </c>
      <c r="F1997" s="55">
        <f>+D1997*E1997</f>
        <v>0</v>
      </c>
    </row>
    <row r="1998" spans="1:6" ht="13.5" customHeight="1">
      <c r="A1998" s="335"/>
      <c r="B1998" s="302"/>
      <c r="D1998" s="313"/>
    </row>
    <row r="1999" spans="1:6" ht="15" customHeight="1">
      <c r="A1999" s="331" t="s">
        <v>56</v>
      </c>
      <c r="B1999" s="302" t="s">
        <v>854</v>
      </c>
      <c r="C1999" s="316"/>
      <c r="D1999" s="317"/>
      <c r="E1999" s="319"/>
      <c r="F1999" s="319"/>
    </row>
    <row r="2000" spans="1:6" ht="13.5" customHeight="1">
      <c r="A2000" s="315"/>
      <c r="B2000" s="302" t="s">
        <v>853</v>
      </c>
      <c r="C2000" s="316" t="s">
        <v>66</v>
      </c>
      <c r="D2000" s="317">
        <v>10</v>
      </c>
      <c r="E2000" s="319"/>
      <c r="F2000" s="319">
        <f>+D2000*E2000</f>
        <v>0</v>
      </c>
    </row>
    <row r="2001" spans="1:6" ht="13.5" customHeight="1">
      <c r="A2001" s="315"/>
      <c r="B2001" s="302"/>
      <c r="C2001" s="316"/>
      <c r="D2001" s="317"/>
      <c r="E2001" s="319"/>
      <c r="F2001" s="319"/>
    </row>
    <row r="2002" spans="1:6">
      <c r="A2002" s="315" t="s">
        <v>56</v>
      </c>
      <c r="B2002" s="302" t="s">
        <v>103</v>
      </c>
      <c r="C2002" s="316"/>
      <c r="D2002" s="336"/>
      <c r="E2002" s="318"/>
      <c r="F2002" s="319"/>
    </row>
    <row r="2003" spans="1:6">
      <c r="A2003" s="315"/>
      <c r="B2003" s="342" t="s">
        <v>100</v>
      </c>
      <c r="C2003" s="316" t="s">
        <v>66</v>
      </c>
      <c r="D2003" s="336">
        <v>1</v>
      </c>
      <c r="E2003" s="318"/>
      <c r="F2003" s="319">
        <f>+D2003*E2003</f>
        <v>0</v>
      </c>
    </row>
    <row r="2004" spans="1:6">
      <c r="A2004" s="315"/>
      <c r="B2004" s="342"/>
      <c r="C2004" s="316"/>
      <c r="D2004" s="336"/>
      <c r="E2004" s="318"/>
      <c r="F2004" s="319"/>
    </row>
    <row r="2005" spans="1:6">
      <c r="A2005" s="331" t="s">
        <v>56</v>
      </c>
      <c r="B2005" s="302" t="s">
        <v>74</v>
      </c>
      <c r="C2005" s="316" t="s">
        <v>66</v>
      </c>
      <c r="D2005" s="317">
        <v>1</v>
      </c>
      <c r="E2005" s="319"/>
      <c r="F2005" s="319">
        <f>+D2005*E2005</f>
        <v>0</v>
      </c>
    </row>
    <row r="2006" spans="1:6">
      <c r="A2006" s="331"/>
      <c r="B2006" s="302"/>
      <c r="C2006" s="316"/>
      <c r="D2006" s="317"/>
      <c r="E2006" s="319"/>
      <c r="F2006" s="319"/>
    </row>
    <row r="2007" spans="1:6">
      <c r="A2007" s="315" t="s">
        <v>56</v>
      </c>
      <c r="B2007" s="302" t="s">
        <v>73</v>
      </c>
      <c r="C2007" s="316" t="s">
        <v>66</v>
      </c>
      <c r="D2007" s="336">
        <v>1</v>
      </c>
      <c r="E2007" s="318"/>
      <c r="F2007" s="319">
        <f>+D2007*E2007</f>
        <v>0</v>
      </c>
    </row>
    <row r="2008" spans="1:6">
      <c r="A2008" s="331"/>
      <c r="B2008" s="302"/>
      <c r="C2008" s="316"/>
      <c r="D2008" s="336"/>
      <c r="E2008" s="318"/>
      <c r="F2008" s="319"/>
    </row>
    <row r="2009" spans="1:6">
      <c r="A2009" s="331" t="s">
        <v>56</v>
      </c>
      <c r="B2009" s="302" t="s">
        <v>72</v>
      </c>
      <c r="C2009" s="316" t="s">
        <v>62</v>
      </c>
      <c r="D2009" s="317">
        <v>1</v>
      </c>
      <c r="E2009" s="318"/>
      <c r="F2009" s="319">
        <f>+D2009*E2009</f>
        <v>0</v>
      </c>
    </row>
    <row r="2010" spans="1:6">
      <c r="A2010" s="315"/>
      <c r="B2010" s="302"/>
      <c r="C2010" s="316"/>
      <c r="D2010" s="317"/>
      <c r="E2010" s="319"/>
      <c r="F2010" s="319"/>
    </row>
    <row r="2011" spans="1:6">
      <c r="A2011" s="315" t="s">
        <v>56</v>
      </c>
      <c r="B2011" s="302" t="s">
        <v>68</v>
      </c>
      <c r="C2011" s="316" t="s">
        <v>62</v>
      </c>
      <c r="D2011" s="336">
        <v>1</v>
      </c>
      <c r="E2011" s="318"/>
      <c r="F2011" s="319">
        <f>+D2011*E2011</f>
        <v>0</v>
      </c>
    </row>
    <row r="2012" spans="1:6" ht="14.25" customHeight="1">
      <c r="A2012" s="315"/>
      <c r="B2012" s="302"/>
      <c r="C2012" s="316"/>
      <c r="D2012" s="317"/>
      <c r="E2012" s="318"/>
      <c r="F2012" s="319"/>
    </row>
    <row r="2013" spans="1:6" ht="13.5" customHeight="1">
      <c r="A2013" s="331" t="s">
        <v>56</v>
      </c>
      <c r="B2013" s="302" t="s">
        <v>65</v>
      </c>
      <c r="C2013" s="316"/>
      <c r="D2013" s="317"/>
      <c r="E2013" s="319"/>
      <c r="F2013" s="319"/>
    </row>
    <row r="2014" spans="1:6" ht="14.25" customHeight="1">
      <c r="A2014" s="315"/>
      <c r="B2014" s="302" t="s">
        <v>64</v>
      </c>
      <c r="C2014" s="316"/>
      <c r="D2014" s="317"/>
      <c r="E2014" s="319"/>
      <c r="F2014" s="319"/>
    </row>
    <row r="2015" spans="1:6" ht="15.75" customHeight="1">
      <c r="A2015" s="315"/>
      <c r="B2015" s="302" t="s">
        <v>63</v>
      </c>
      <c r="C2015" s="316" t="s">
        <v>62</v>
      </c>
      <c r="D2015" s="317">
        <v>1</v>
      </c>
      <c r="E2015" s="319"/>
      <c r="F2015" s="319">
        <f>+D2015*E2015</f>
        <v>0</v>
      </c>
    </row>
    <row r="2016" spans="1:6" ht="15.75" customHeight="1">
      <c r="A2016" s="315"/>
      <c r="B2016" s="302"/>
      <c r="C2016" s="316"/>
      <c r="D2016" s="317"/>
      <c r="E2016" s="319"/>
      <c r="F2016" s="319"/>
    </row>
    <row r="2017" spans="1:6" ht="13.5" customHeight="1">
      <c r="A2017" s="331"/>
      <c r="B2017" s="66" t="s">
        <v>873</v>
      </c>
      <c r="C2017" s="316"/>
      <c r="D2017" s="336"/>
      <c r="E2017" s="318"/>
      <c r="F2017" s="319"/>
    </row>
    <row r="2018" spans="1:6" ht="13.5" customHeight="1">
      <c r="A2018" s="331"/>
      <c r="B2018" s="66"/>
      <c r="C2018" s="316"/>
      <c r="D2018" s="336"/>
      <c r="E2018" s="318"/>
      <c r="F2018" s="319"/>
    </row>
    <row r="2019" spans="1:6">
      <c r="A2019" s="331" t="s">
        <v>56</v>
      </c>
      <c r="B2019" s="302" t="s">
        <v>860</v>
      </c>
      <c r="C2019" s="316"/>
      <c r="D2019" s="336"/>
      <c r="E2019" s="318"/>
      <c r="F2019" s="319"/>
    </row>
    <row r="2020" spans="1:6">
      <c r="A2020" s="331"/>
      <c r="B2020" s="302" t="s">
        <v>872</v>
      </c>
      <c r="C2020" s="316"/>
      <c r="D2020" s="336"/>
      <c r="E2020" s="318"/>
      <c r="F2020" s="319"/>
    </row>
    <row r="2021" spans="1:6" ht="18" customHeight="1">
      <c r="A2021" s="315"/>
      <c r="B2021" s="302" t="s">
        <v>858</v>
      </c>
      <c r="C2021" s="316" t="s">
        <v>62</v>
      </c>
      <c r="D2021" s="336">
        <v>1</v>
      </c>
      <c r="E2021" s="318"/>
      <c r="F2021" s="319">
        <f>+D2021*E2021</f>
        <v>0</v>
      </c>
    </row>
    <row r="2022" spans="1:6">
      <c r="A2022" s="315"/>
      <c r="B2022" s="302" t="s">
        <v>147</v>
      </c>
      <c r="C2022" s="316"/>
      <c r="D2022" s="336"/>
      <c r="E2022" s="318"/>
      <c r="F2022" s="319"/>
    </row>
    <row r="2023" spans="1:6" ht="13.5" customHeight="1">
      <c r="A2023" s="331"/>
      <c r="B2023" s="66"/>
      <c r="C2023" s="316"/>
      <c r="D2023" s="336"/>
      <c r="E2023" s="318"/>
      <c r="F2023" s="319"/>
    </row>
    <row r="2024" spans="1:6">
      <c r="A2024" s="331" t="s">
        <v>56</v>
      </c>
      <c r="B2024" s="302" t="s">
        <v>857</v>
      </c>
      <c r="C2024" s="316"/>
      <c r="E2024" s="55"/>
    </row>
    <row r="2025" spans="1:6">
      <c r="B2025" s="302" t="s">
        <v>116</v>
      </c>
      <c r="C2025" s="52" t="s">
        <v>66</v>
      </c>
      <c r="D2025" s="303">
        <v>4</v>
      </c>
      <c r="F2025" s="55">
        <f>+D2025*E2025</f>
        <v>0</v>
      </c>
    </row>
    <row r="2026" spans="1:6">
      <c r="A2026" s="315"/>
      <c r="B2026" s="302"/>
      <c r="C2026" s="316"/>
      <c r="D2026" s="317"/>
      <c r="E2026" s="319"/>
      <c r="F2026" s="319"/>
    </row>
    <row r="2027" spans="1:6" ht="13.5" customHeight="1">
      <c r="A2027" s="335"/>
      <c r="B2027" s="302" t="s">
        <v>115</v>
      </c>
      <c r="D2027" s="313"/>
    </row>
    <row r="2028" spans="1:6" ht="13.5" customHeight="1">
      <c r="A2028" s="335"/>
      <c r="B2028" s="302" t="s">
        <v>855</v>
      </c>
      <c r="C2028" s="52" t="s">
        <v>66</v>
      </c>
      <c r="D2028" s="313">
        <v>1</v>
      </c>
      <c r="F2028" s="55">
        <f>+D2028*E2028</f>
        <v>0</v>
      </c>
    </row>
    <row r="2029" spans="1:6" ht="13.5" customHeight="1">
      <c r="A2029" s="335"/>
      <c r="B2029" s="302"/>
      <c r="D2029" s="313"/>
    </row>
    <row r="2030" spans="1:6">
      <c r="A2030" s="53" t="s">
        <v>56</v>
      </c>
      <c r="B2030" s="302" t="s">
        <v>105</v>
      </c>
      <c r="D2030" s="313"/>
    </row>
    <row r="2031" spans="1:6">
      <c r="B2031" s="302" t="s">
        <v>871</v>
      </c>
      <c r="C2031" s="52" t="s">
        <v>66</v>
      </c>
      <c r="D2031" s="313">
        <v>1</v>
      </c>
      <c r="F2031" s="55">
        <f>+D2031*E2031</f>
        <v>0</v>
      </c>
    </row>
    <row r="2032" spans="1:6">
      <c r="B2032" s="302"/>
      <c r="D2032" s="313"/>
    </row>
    <row r="2033" spans="1:6" ht="15" customHeight="1">
      <c r="A2033" s="331" t="s">
        <v>56</v>
      </c>
      <c r="B2033" s="302" t="s">
        <v>854</v>
      </c>
      <c r="C2033" s="316"/>
      <c r="D2033" s="317"/>
      <c r="E2033" s="319"/>
      <c r="F2033" s="319"/>
    </row>
    <row r="2034" spans="1:6" ht="13.5" customHeight="1">
      <c r="A2034" s="315"/>
      <c r="B2034" s="302" t="s">
        <v>853</v>
      </c>
      <c r="C2034" s="316" t="s">
        <v>66</v>
      </c>
      <c r="D2034" s="317">
        <v>19</v>
      </c>
      <c r="E2034" s="319"/>
      <c r="F2034" s="319">
        <f>+D2034*E2034</f>
        <v>0</v>
      </c>
    </row>
    <row r="2035" spans="1:6">
      <c r="A2035" s="315"/>
      <c r="B2035" s="342"/>
      <c r="C2035" s="316"/>
      <c r="D2035" s="336"/>
      <c r="E2035" s="318"/>
      <c r="F2035" s="319"/>
    </row>
    <row r="2036" spans="1:6">
      <c r="A2036" s="315" t="s">
        <v>56</v>
      </c>
      <c r="B2036" s="302" t="s">
        <v>103</v>
      </c>
      <c r="C2036" s="316"/>
      <c r="D2036" s="336"/>
      <c r="E2036" s="318"/>
      <c r="F2036" s="319"/>
    </row>
    <row r="2037" spans="1:6">
      <c r="A2037" s="315"/>
      <c r="B2037" s="342" t="s">
        <v>100</v>
      </c>
      <c r="C2037" s="316" t="s">
        <v>66</v>
      </c>
      <c r="D2037" s="336">
        <v>1</v>
      </c>
      <c r="E2037" s="318"/>
      <c r="F2037" s="319">
        <f>+D2037*E2037</f>
        <v>0</v>
      </c>
    </row>
    <row r="2038" spans="1:6">
      <c r="A2038" s="315"/>
      <c r="B2038" s="342"/>
      <c r="C2038" s="316"/>
      <c r="D2038" s="336"/>
      <c r="E2038" s="318"/>
      <c r="F2038" s="319"/>
    </row>
    <row r="2039" spans="1:6">
      <c r="A2039" s="331" t="s">
        <v>56</v>
      </c>
      <c r="B2039" s="302" t="s">
        <v>74</v>
      </c>
      <c r="C2039" s="316" t="s">
        <v>66</v>
      </c>
      <c r="D2039" s="317">
        <v>1</v>
      </c>
      <c r="E2039" s="319"/>
      <c r="F2039" s="319">
        <f>+D2039*E2039</f>
        <v>0</v>
      </c>
    </row>
    <row r="2040" spans="1:6">
      <c r="A2040" s="331"/>
      <c r="B2040" s="302"/>
      <c r="C2040" s="316"/>
      <c r="D2040" s="317"/>
      <c r="E2040" s="319"/>
      <c r="F2040" s="319"/>
    </row>
    <row r="2041" spans="1:6">
      <c r="A2041" s="315" t="s">
        <v>56</v>
      </c>
      <c r="B2041" s="302" t="s">
        <v>73</v>
      </c>
      <c r="C2041" s="316" t="s">
        <v>66</v>
      </c>
      <c r="D2041" s="336">
        <v>1</v>
      </c>
      <c r="E2041" s="318"/>
      <c r="F2041" s="319">
        <f>+D2041*E2041</f>
        <v>0</v>
      </c>
    </row>
    <row r="2042" spans="1:6">
      <c r="A2042" s="331"/>
      <c r="B2042" s="302"/>
      <c r="C2042" s="316"/>
      <c r="D2042" s="336"/>
      <c r="E2042" s="318"/>
      <c r="F2042" s="319"/>
    </row>
    <row r="2043" spans="1:6">
      <c r="A2043" s="331" t="s">
        <v>56</v>
      </c>
      <c r="B2043" s="302" t="s">
        <v>72</v>
      </c>
      <c r="C2043" s="316" t="s">
        <v>62</v>
      </c>
      <c r="D2043" s="317">
        <v>1</v>
      </c>
      <c r="E2043" s="318"/>
      <c r="F2043" s="319">
        <f>+D2043*E2043</f>
        <v>0</v>
      </c>
    </row>
    <row r="2044" spans="1:6">
      <c r="A2044" s="315"/>
      <c r="B2044" s="302"/>
      <c r="C2044" s="316"/>
      <c r="D2044" s="317"/>
      <c r="E2044" s="319"/>
      <c r="F2044" s="319"/>
    </row>
    <row r="2045" spans="1:6">
      <c r="A2045" s="315" t="s">
        <v>56</v>
      </c>
      <c r="B2045" s="302" t="s">
        <v>68</v>
      </c>
      <c r="C2045" s="316" t="s">
        <v>62</v>
      </c>
      <c r="D2045" s="336">
        <v>1</v>
      </c>
      <c r="E2045" s="318"/>
      <c r="F2045" s="319">
        <f>+D2045*E2045</f>
        <v>0</v>
      </c>
    </row>
    <row r="2046" spans="1:6" ht="14.25" customHeight="1">
      <c r="A2046" s="315"/>
      <c r="B2046" s="302"/>
      <c r="C2046" s="316"/>
      <c r="D2046" s="317"/>
      <c r="E2046" s="318"/>
      <c r="F2046" s="319"/>
    </row>
    <row r="2047" spans="1:6" ht="13.5" customHeight="1">
      <c r="A2047" s="331" t="s">
        <v>56</v>
      </c>
      <c r="B2047" s="302" t="s">
        <v>65</v>
      </c>
      <c r="C2047" s="316"/>
      <c r="D2047" s="317"/>
      <c r="E2047" s="319"/>
      <c r="F2047" s="319"/>
    </row>
    <row r="2048" spans="1:6" ht="14.25" customHeight="1">
      <c r="A2048" s="315"/>
      <c r="B2048" s="302" t="s">
        <v>64</v>
      </c>
      <c r="C2048" s="316"/>
      <c r="D2048" s="317"/>
      <c r="E2048" s="319"/>
      <c r="F2048" s="319"/>
    </row>
    <row r="2049" spans="1:6" ht="15.75" customHeight="1">
      <c r="A2049" s="315"/>
      <c r="B2049" s="302" t="s">
        <v>63</v>
      </c>
      <c r="C2049" s="316" t="s">
        <v>62</v>
      </c>
      <c r="D2049" s="317">
        <v>1</v>
      </c>
      <c r="E2049" s="319"/>
      <c r="F2049" s="319">
        <f>+D2049*E2049</f>
        <v>0</v>
      </c>
    </row>
    <row r="2050" spans="1:6" ht="14.25" customHeight="1">
      <c r="B2050" s="302"/>
    </row>
    <row r="2051" spans="1:6" ht="13.5" customHeight="1">
      <c r="A2051" s="331"/>
      <c r="B2051" s="66" t="s">
        <v>870</v>
      </c>
      <c r="C2051" s="316"/>
      <c r="D2051" s="336"/>
      <c r="E2051" s="318"/>
      <c r="F2051" s="319"/>
    </row>
    <row r="2052" spans="1:6" ht="13.5" customHeight="1">
      <c r="A2052" s="331"/>
      <c r="B2052" s="66"/>
      <c r="C2052" s="316"/>
      <c r="D2052" s="336"/>
      <c r="E2052" s="318"/>
      <c r="F2052" s="319"/>
    </row>
    <row r="2053" spans="1:6">
      <c r="A2053" s="331" t="s">
        <v>56</v>
      </c>
      <c r="B2053" s="302" t="s">
        <v>860</v>
      </c>
      <c r="C2053" s="316"/>
      <c r="D2053" s="336"/>
      <c r="E2053" s="318"/>
      <c r="F2053" s="319"/>
    </row>
    <row r="2054" spans="1:6">
      <c r="A2054" s="331"/>
      <c r="B2054" s="302" t="s">
        <v>869</v>
      </c>
      <c r="C2054" s="316"/>
      <c r="D2054" s="336"/>
      <c r="E2054" s="318"/>
      <c r="F2054" s="319"/>
    </row>
    <row r="2055" spans="1:6" ht="18" customHeight="1">
      <c r="A2055" s="315"/>
      <c r="B2055" s="302" t="s">
        <v>858</v>
      </c>
      <c r="C2055" s="316" t="s">
        <v>62</v>
      </c>
      <c r="D2055" s="336">
        <v>1</v>
      </c>
      <c r="E2055" s="318"/>
      <c r="F2055" s="319">
        <f>+D2055*E2055</f>
        <v>0</v>
      </c>
    </row>
    <row r="2056" spans="1:6">
      <c r="A2056" s="315"/>
      <c r="B2056" s="302" t="s">
        <v>147</v>
      </c>
      <c r="C2056" s="316"/>
      <c r="D2056" s="336"/>
      <c r="E2056" s="318"/>
      <c r="F2056" s="319"/>
    </row>
    <row r="2057" spans="1:6" ht="13.5" customHeight="1">
      <c r="A2057" s="331"/>
      <c r="B2057" s="66"/>
      <c r="C2057" s="316"/>
      <c r="D2057" s="336"/>
      <c r="E2057" s="318"/>
      <c r="F2057" s="319"/>
    </row>
    <row r="2058" spans="1:6">
      <c r="A2058" s="331" t="s">
        <v>56</v>
      </c>
      <c r="B2058" s="302" t="s">
        <v>857</v>
      </c>
      <c r="C2058" s="316"/>
      <c r="E2058" s="55"/>
    </row>
    <row r="2059" spans="1:6">
      <c r="B2059" s="302" t="s">
        <v>116</v>
      </c>
      <c r="C2059" s="52" t="s">
        <v>66</v>
      </c>
      <c r="D2059" s="303">
        <v>1</v>
      </c>
      <c r="F2059" s="55">
        <f>+D2059*E2059</f>
        <v>0</v>
      </c>
    </row>
    <row r="2060" spans="1:6">
      <c r="A2060" s="315"/>
      <c r="B2060" s="302"/>
      <c r="C2060" s="316"/>
      <c r="D2060" s="317"/>
      <c r="E2060" s="319"/>
      <c r="F2060" s="319"/>
    </row>
    <row r="2061" spans="1:6" ht="13.5" customHeight="1">
      <c r="A2061" s="335"/>
      <c r="B2061" s="302" t="s">
        <v>115</v>
      </c>
      <c r="D2061" s="313"/>
    </row>
    <row r="2062" spans="1:6" ht="13.5" customHeight="1">
      <c r="A2062" s="335"/>
      <c r="B2062" s="302" t="s">
        <v>855</v>
      </c>
      <c r="C2062" s="52" t="s">
        <v>66</v>
      </c>
      <c r="D2062" s="313">
        <v>4</v>
      </c>
      <c r="F2062" s="55">
        <f>+D2062*E2062</f>
        <v>0</v>
      </c>
    </row>
    <row r="2063" spans="1:6" ht="13.5" customHeight="1">
      <c r="A2063" s="335"/>
      <c r="B2063" s="302"/>
      <c r="D2063" s="313"/>
    </row>
    <row r="2064" spans="1:6">
      <c r="A2064" s="53" t="s">
        <v>56</v>
      </c>
      <c r="B2064" s="302" t="s">
        <v>105</v>
      </c>
      <c r="D2064" s="313"/>
    </row>
    <row r="2065" spans="1:6">
      <c r="B2065" s="302" t="s">
        <v>863</v>
      </c>
      <c r="C2065" s="52" t="s">
        <v>66</v>
      </c>
      <c r="D2065" s="313">
        <v>1</v>
      </c>
      <c r="F2065" s="55">
        <f>+D2065*E2065</f>
        <v>0</v>
      </c>
    </row>
    <row r="2066" spans="1:6">
      <c r="B2066" s="302"/>
      <c r="D2066" s="313"/>
    </row>
    <row r="2067" spans="1:6" ht="15" customHeight="1">
      <c r="A2067" s="331" t="s">
        <v>56</v>
      </c>
      <c r="B2067" s="302" t="s">
        <v>854</v>
      </c>
      <c r="C2067" s="316"/>
      <c r="D2067" s="317"/>
      <c r="E2067" s="319"/>
      <c r="F2067" s="319"/>
    </row>
    <row r="2068" spans="1:6" ht="13.5" customHeight="1">
      <c r="A2068" s="315"/>
      <c r="B2068" s="302" t="s">
        <v>853</v>
      </c>
      <c r="C2068" s="316" t="s">
        <v>66</v>
      </c>
      <c r="D2068" s="317">
        <v>9</v>
      </c>
      <c r="E2068" s="319"/>
      <c r="F2068" s="319">
        <f>+D2068*E2068</f>
        <v>0</v>
      </c>
    </row>
    <row r="2069" spans="1:6">
      <c r="A2069" s="315"/>
      <c r="B2069" s="342"/>
      <c r="C2069" s="316"/>
      <c r="D2069" s="336"/>
      <c r="E2069" s="318"/>
      <c r="F2069" s="319"/>
    </row>
    <row r="2070" spans="1:6">
      <c r="A2070" s="315" t="s">
        <v>56</v>
      </c>
      <c r="B2070" s="302" t="s">
        <v>103</v>
      </c>
      <c r="C2070" s="316"/>
      <c r="D2070" s="336"/>
      <c r="E2070" s="318"/>
      <c r="F2070" s="319"/>
    </row>
    <row r="2071" spans="1:6">
      <c r="A2071" s="315"/>
      <c r="B2071" s="342" t="s">
        <v>100</v>
      </c>
      <c r="C2071" s="316" t="s">
        <v>66</v>
      </c>
      <c r="D2071" s="336">
        <v>1</v>
      </c>
      <c r="E2071" s="318"/>
      <c r="F2071" s="319">
        <f>+D2071*E2071</f>
        <v>0</v>
      </c>
    </row>
    <row r="2072" spans="1:6">
      <c r="A2072" s="315"/>
      <c r="B2072" s="342"/>
      <c r="C2072" s="316"/>
      <c r="D2072" s="336"/>
      <c r="E2072" s="318"/>
      <c r="F2072" s="319"/>
    </row>
    <row r="2073" spans="1:6">
      <c r="A2073" s="331" t="s">
        <v>56</v>
      </c>
      <c r="B2073" s="302" t="s">
        <v>74</v>
      </c>
      <c r="C2073" s="316" t="s">
        <v>66</v>
      </c>
      <c r="D2073" s="317">
        <v>1</v>
      </c>
      <c r="E2073" s="319"/>
      <c r="F2073" s="319">
        <f>+D2073*E2073</f>
        <v>0</v>
      </c>
    </row>
    <row r="2074" spans="1:6">
      <c r="A2074" s="331"/>
      <c r="B2074" s="302"/>
      <c r="C2074" s="316"/>
      <c r="D2074" s="317"/>
      <c r="E2074" s="319"/>
      <c r="F2074" s="319"/>
    </row>
    <row r="2075" spans="1:6">
      <c r="A2075" s="315" t="s">
        <v>56</v>
      </c>
      <c r="B2075" s="302" t="s">
        <v>73</v>
      </c>
      <c r="C2075" s="316" t="s">
        <v>66</v>
      </c>
      <c r="D2075" s="336">
        <v>1</v>
      </c>
      <c r="E2075" s="318"/>
      <c r="F2075" s="319">
        <f>+D2075*E2075</f>
        <v>0</v>
      </c>
    </row>
    <row r="2076" spans="1:6">
      <c r="A2076" s="331"/>
      <c r="B2076" s="302"/>
      <c r="C2076" s="316"/>
      <c r="D2076" s="336"/>
      <c r="E2076" s="318"/>
      <c r="F2076" s="319"/>
    </row>
    <row r="2077" spans="1:6">
      <c r="A2077" s="331" t="s">
        <v>56</v>
      </c>
      <c r="B2077" s="302" t="s">
        <v>72</v>
      </c>
      <c r="C2077" s="316" t="s">
        <v>62</v>
      </c>
      <c r="D2077" s="317">
        <v>1</v>
      </c>
      <c r="E2077" s="318"/>
      <c r="F2077" s="319">
        <f>+D2077*E2077</f>
        <v>0</v>
      </c>
    </row>
    <row r="2078" spans="1:6">
      <c r="A2078" s="315"/>
      <c r="B2078" s="302"/>
      <c r="C2078" s="316"/>
      <c r="D2078" s="317"/>
      <c r="E2078" s="319"/>
      <c r="F2078" s="319"/>
    </row>
    <row r="2079" spans="1:6">
      <c r="A2079" s="315" t="s">
        <v>56</v>
      </c>
      <c r="B2079" s="302" t="s">
        <v>68</v>
      </c>
      <c r="C2079" s="316" t="s">
        <v>62</v>
      </c>
      <c r="D2079" s="336">
        <v>1</v>
      </c>
      <c r="E2079" s="318"/>
      <c r="F2079" s="319">
        <f>+D2079*E2079</f>
        <v>0</v>
      </c>
    </row>
    <row r="2080" spans="1:6" ht="14.25" customHeight="1">
      <c r="A2080" s="315"/>
      <c r="B2080" s="302"/>
      <c r="C2080" s="316"/>
      <c r="D2080" s="317"/>
      <c r="E2080" s="318"/>
      <c r="F2080" s="319"/>
    </row>
    <row r="2081" spans="1:6" ht="13.5" customHeight="1">
      <c r="A2081" s="331" t="s">
        <v>56</v>
      </c>
      <c r="B2081" s="302" t="s">
        <v>65</v>
      </c>
      <c r="C2081" s="316"/>
      <c r="D2081" s="317"/>
      <c r="E2081" s="319"/>
      <c r="F2081" s="319"/>
    </row>
    <row r="2082" spans="1:6" ht="14.25" customHeight="1">
      <c r="A2082" s="315"/>
      <c r="B2082" s="302" t="s">
        <v>64</v>
      </c>
      <c r="C2082" s="316"/>
      <c r="D2082" s="317"/>
      <c r="E2082" s="319"/>
      <c r="F2082" s="319"/>
    </row>
    <row r="2083" spans="1:6" ht="15.75" customHeight="1">
      <c r="A2083" s="315"/>
      <c r="B2083" s="302" t="s">
        <v>63</v>
      </c>
      <c r="C2083" s="316" t="s">
        <v>62</v>
      </c>
      <c r="D2083" s="317">
        <v>1</v>
      </c>
      <c r="E2083" s="319"/>
      <c r="F2083" s="319">
        <f>+D2083*E2083</f>
        <v>0</v>
      </c>
    </row>
    <row r="2084" spans="1:6" ht="15.75" customHeight="1">
      <c r="A2084" s="315"/>
      <c r="B2084" s="302"/>
      <c r="C2084" s="316"/>
      <c r="D2084" s="317"/>
      <c r="E2084" s="319"/>
      <c r="F2084" s="319"/>
    </row>
    <row r="2085" spans="1:6" ht="13.5" customHeight="1">
      <c r="A2085" s="331"/>
      <c r="B2085" s="66" t="s">
        <v>868</v>
      </c>
      <c r="C2085" s="316"/>
      <c r="D2085" s="336"/>
      <c r="E2085" s="318"/>
      <c r="F2085" s="319"/>
    </row>
    <row r="2086" spans="1:6" ht="13.5" customHeight="1">
      <c r="A2086" s="331"/>
      <c r="B2086" s="66"/>
      <c r="C2086" s="316"/>
      <c r="D2086" s="336"/>
      <c r="E2086" s="318"/>
      <c r="F2086" s="319"/>
    </row>
    <row r="2087" spans="1:6">
      <c r="A2087" s="331" t="s">
        <v>56</v>
      </c>
      <c r="B2087" s="302" t="s">
        <v>860</v>
      </c>
      <c r="C2087" s="316"/>
      <c r="D2087" s="336"/>
      <c r="E2087" s="318"/>
      <c r="F2087" s="319"/>
    </row>
    <row r="2088" spans="1:6">
      <c r="A2088" s="331"/>
      <c r="B2088" s="302" t="s">
        <v>867</v>
      </c>
      <c r="C2088" s="316"/>
      <c r="D2088" s="336"/>
      <c r="E2088" s="318"/>
      <c r="F2088" s="319"/>
    </row>
    <row r="2089" spans="1:6" ht="18" customHeight="1">
      <c r="A2089" s="315"/>
      <c r="B2089" s="302" t="s">
        <v>858</v>
      </c>
      <c r="C2089" s="316" t="s">
        <v>62</v>
      </c>
      <c r="D2089" s="336">
        <v>1</v>
      </c>
      <c r="E2089" s="318"/>
      <c r="F2089" s="319">
        <f>+D2089*E2089</f>
        <v>0</v>
      </c>
    </row>
    <row r="2090" spans="1:6">
      <c r="A2090" s="315"/>
      <c r="B2090" s="302" t="s">
        <v>147</v>
      </c>
      <c r="C2090" s="316"/>
      <c r="D2090" s="336"/>
      <c r="E2090" s="318"/>
      <c r="F2090" s="319"/>
    </row>
    <row r="2091" spans="1:6" ht="13.5" customHeight="1">
      <c r="A2091" s="331"/>
      <c r="B2091" s="66"/>
      <c r="C2091" s="316"/>
      <c r="D2091" s="336"/>
      <c r="E2091" s="318"/>
      <c r="F2091" s="319"/>
    </row>
    <row r="2092" spans="1:6">
      <c r="A2092" s="331" t="s">
        <v>56</v>
      </c>
      <c r="B2092" s="302" t="s">
        <v>857</v>
      </c>
      <c r="C2092" s="316"/>
      <c r="E2092" s="55"/>
    </row>
    <row r="2093" spans="1:6">
      <c r="B2093" s="302" t="s">
        <v>866</v>
      </c>
      <c r="C2093" s="52" t="s">
        <v>66</v>
      </c>
      <c r="D2093" s="303">
        <v>1</v>
      </c>
      <c r="E2093" s="55"/>
      <c r="F2093" s="55">
        <f>+D2093*E2093</f>
        <v>0</v>
      </c>
    </row>
    <row r="2094" spans="1:6">
      <c r="A2094" s="315"/>
      <c r="B2094" s="302"/>
      <c r="C2094" s="316"/>
      <c r="D2094" s="317"/>
      <c r="E2094" s="319"/>
      <c r="F2094" s="319"/>
    </row>
    <row r="2095" spans="1:6">
      <c r="A2095" s="335" t="s">
        <v>56</v>
      </c>
      <c r="B2095" s="302" t="s">
        <v>865</v>
      </c>
      <c r="E2095" s="55"/>
    </row>
    <row r="2096" spans="1:6">
      <c r="B2096" s="302" t="s">
        <v>864</v>
      </c>
      <c r="C2096" s="52" t="s">
        <v>66</v>
      </c>
      <c r="D2096" s="303">
        <v>2</v>
      </c>
      <c r="E2096" s="55"/>
      <c r="F2096" s="55">
        <f>+D2096*E2096</f>
        <v>0</v>
      </c>
    </row>
    <row r="2097" spans="1:6">
      <c r="B2097" s="302"/>
      <c r="E2097" s="55"/>
    </row>
    <row r="2098" spans="1:6" ht="13.5" customHeight="1">
      <c r="A2098" s="335"/>
      <c r="B2098" s="302" t="s">
        <v>115</v>
      </c>
      <c r="D2098" s="313"/>
    </row>
    <row r="2099" spans="1:6" ht="13.5" customHeight="1">
      <c r="A2099" s="335"/>
      <c r="B2099" s="302" t="s">
        <v>855</v>
      </c>
      <c r="C2099" s="52" t="s">
        <v>66</v>
      </c>
      <c r="D2099" s="313">
        <v>4</v>
      </c>
      <c r="F2099" s="55">
        <f>+D2099*E2099</f>
        <v>0</v>
      </c>
    </row>
    <row r="2100" spans="1:6" ht="13.5" customHeight="1">
      <c r="A2100" s="335"/>
      <c r="B2100" s="302"/>
      <c r="D2100" s="313"/>
    </row>
    <row r="2101" spans="1:6">
      <c r="A2101" s="53" t="s">
        <v>56</v>
      </c>
      <c r="B2101" s="302" t="s">
        <v>105</v>
      </c>
      <c r="D2101" s="313"/>
    </row>
    <row r="2102" spans="1:6">
      <c r="B2102" s="302" t="s">
        <v>863</v>
      </c>
      <c r="C2102" s="52" t="s">
        <v>66</v>
      </c>
      <c r="D2102" s="313">
        <v>1</v>
      </c>
      <c r="F2102" s="55">
        <f>+D2102*E2102</f>
        <v>0</v>
      </c>
    </row>
    <row r="2103" spans="1:6">
      <c r="B2103" s="302"/>
      <c r="D2103" s="313"/>
    </row>
    <row r="2104" spans="1:6" ht="15" customHeight="1">
      <c r="A2104" s="331" t="s">
        <v>56</v>
      </c>
      <c r="B2104" s="302" t="s">
        <v>854</v>
      </c>
      <c r="C2104" s="316"/>
      <c r="D2104" s="317"/>
      <c r="E2104" s="319"/>
      <c r="F2104" s="319"/>
    </row>
    <row r="2105" spans="1:6" ht="13.5" customHeight="1">
      <c r="A2105" s="315"/>
      <c r="B2105" s="302" t="s">
        <v>853</v>
      </c>
      <c r="C2105" s="316" t="s">
        <v>66</v>
      </c>
      <c r="D2105" s="317">
        <v>8</v>
      </c>
      <c r="E2105" s="319"/>
      <c r="F2105" s="319">
        <f>+D2105*E2105</f>
        <v>0</v>
      </c>
    </row>
    <row r="2106" spans="1:6">
      <c r="A2106" s="315"/>
      <c r="B2106" s="342"/>
      <c r="C2106" s="316"/>
      <c r="D2106" s="336"/>
      <c r="E2106" s="318"/>
      <c r="F2106" s="319"/>
    </row>
    <row r="2107" spans="1:6">
      <c r="A2107" s="315" t="s">
        <v>56</v>
      </c>
      <c r="B2107" s="302" t="s">
        <v>103</v>
      </c>
      <c r="C2107" s="316"/>
      <c r="D2107" s="336"/>
      <c r="E2107" s="318"/>
      <c r="F2107" s="319"/>
    </row>
    <row r="2108" spans="1:6">
      <c r="A2108" s="315"/>
      <c r="B2108" s="342" t="s">
        <v>100</v>
      </c>
      <c r="C2108" s="316" t="s">
        <v>66</v>
      </c>
      <c r="D2108" s="336">
        <v>1</v>
      </c>
      <c r="E2108" s="318"/>
      <c r="F2108" s="319">
        <f>+D2108*E2108</f>
        <v>0</v>
      </c>
    </row>
    <row r="2109" spans="1:6">
      <c r="A2109" s="315"/>
      <c r="B2109" s="342"/>
      <c r="C2109" s="316"/>
      <c r="D2109" s="336"/>
      <c r="E2109" s="318"/>
      <c r="F2109" s="319"/>
    </row>
    <row r="2110" spans="1:6">
      <c r="A2110" s="331" t="s">
        <v>56</v>
      </c>
      <c r="B2110" s="302" t="s">
        <v>74</v>
      </c>
      <c r="C2110" s="316" t="s">
        <v>66</v>
      </c>
      <c r="D2110" s="317">
        <v>1</v>
      </c>
      <c r="E2110" s="319"/>
      <c r="F2110" s="319">
        <f>+D2110*E2110</f>
        <v>0</v>
      </c>
    </row>
    <row r="2111" spans="1:6">
      <c r="A2111" s="331"/>
      <c r="B2111" s="302"/>
      <c r="C2111" s="316"/>
      <c r="D2111" s="317"/>
      <c r="E2111" s="319"/>
      <c r="F2111" s="319"/>
    </row>
    <row r="2112" spans="1:6">
      <c r="A2112" s="315" t="s">
        <v>56</v>
      </c>
      <c r="B2112" s="302" t="s">
        <v>73</v>
      </c>
      <c r="C2112" s="316" t="s">
        <v>66</v>
      </c>
      <c r="D2112" s="336">
        <v>1</v>
      </c>
      <c r="E2112" s="318"/>
      <c r="F2112" s="319">
        <f>+D2112*E2112</f>
        <v>0</v>
      </c>
    </row>
    <row r="2113" spans="1:6">
      <c r="A2113" s="331"/>
      <c r="B2113" s="302"/>
      <c r="C2113" s="316"/>
      <c r="D2113" s="336"/>
      <c r="E2113" s="318"/>
      <c r="F2113" s="319"/>
    </row>
    <row r="2114" spans="1:6">
      <c r="A2114" s="331" t="s">
        <v>56</v>
      </c>
      <c r="B2114" s="302" t="s">
        <v>72</v>
      </c>
      <c r="C2114" s="316" t="s">
        <v>62</v>
      </c>
      <c r="D2114" s="317">
        <v>1</v>
      </c>
      <c r="E2114" s="318"/>
      <c r="F2114" s="319">
        <f>+D2114*E2114</f>
        <v>0</v>
      </c>
    </row>
    <row r="2115" spans="1:6">
      <c r="A2115" s="315"/>
      <c r="B2115" s="302"/>
      <c r="C2115" s="316"/>
      <c r="D2115" s="317"/>
      <c r="E2115" s="319"/>
      <c r="F2115" s="319"/>
    </row>
    <row r="2116" spans="1:6">
      <c r="A2116" s="315" t="s">
        <v>56</v>
      </c>
      <c r="B2116" s="302" t="s">
        <v>68</v>
      </c>
      <c r="C2116" s="316" t="s">
        <v>62</v>
      </c>
      <c r="D2116" s="336">
        <v>1</v>
      </c>
      <c r="E2116" s="318"/>
      <c r="F2116" s="319">
        <f>+D2116*E2116</f>
        <v>0</v>
      </c>
    </row>
    <row r="2117" spans="1:6" ht="14.25" customHeight="1">
      <c r="A2117" s="315"/>
      <c r="B2117" s="302"/>
      <c r="C2117" s="316"/>
      <c r="D2117" s="317"/>
      <c r="E2117" s="318"/>
      <c r="F2117" s="319"/>
    </row>
    <row r="2118" spans="1:6" ht="13.5" customHeight="1">
      <c r="A2118" s="331" t="s">
        <v>56</v>
      </c>
      <c r="B2118" s="302" t="s">
        <v>65</v>
      </c>
      <c r="C2118" s="316"/>
      <c r="D2118" s="317"/>
      <c r="E2118" s="319"/>
      <c r="F2118" s="319"/>
    </row>
    <row r="2119" spans="1:6" ht="14.25" customHeight="1">
      <c r="A2119" s="315"/>
      <c r="B2119" s="302" t="s">
        <v>64</v>
      </c>
      <c r="C2119" s="316"/>
      <c r="D2119" s="317"/>
      <c r="E2119" s="319"/>
      <c r="F2119" s="319"/>
    </row>
    <row r="2120" spans="1:6" ht="15.75" customHeight="1">
      <c r="A2120" s="315"/>
      <c r="B2120" s="302" t="s">
        <v>63</v>
      </c>
      <c r="C2120" s="316" t="s">
        <v>62</v>
      </c>
      <c r="D2120" s="317">
        <v>1</v>
      </c>
      <c r="E2120" s="319"/>
      <c r="F2120" s="319">
        <f>+D2120*E2120</f>
        <v>0</v>
      </c>
    </row>
    <row r="2121" spans="1:6" ht="15.75" customHeight="1">
      <c r="A2121" s="315"/>
      <c r="B2121" s="302"/>
      <c r="C2121" s="316"/>
      <c r="D2121" s="317"/>
      <c r="E2121" s="319"/>
      <c r="F2121" s="319"/>
    </row>
    <row r="2122" spans="1:6" ht="13.5" customHeight="1">
      <c r="A2122" s="331"/>
      <c r="B2122" s="66" t="s">
        <v>862</v>
      </c>
      <c r="C2122" s="316"/>
      <c r="D2122" s="336"/>
      <c r="E2122" s="318"/>
      <c r="F2122" s="319"/>
    </row>
    <row r="2123" spans="1:6" ht="13.5" customHeight="1">
      <c r="A2123" s="331"/>
      <c r="B2123" s="66"/>
      <c r="C2123" s="316"/>
      <c r="D2123" s="336"/>
      <c r="E2123" s="318"/>
      <c r="F2123" s="319"/>
    </row>
    <row r="2124" spans="1:6">
      <c r="A2124" s="331" t="s">
        <v>56</v>
      </c>
      <c r="B2124" s="302" t="s">
        <v>860</v>
      </c>
      <c r="C2124" s="316"/>
      <c r="D2124" s="336"/>
      <c r="E2124" s="318"/>
      <c r="F2124" s="319"/>
    </row>
    <row r="2125" spans="1:6">
      <c r="A2125" s="331"/>
      <c r="B2125" s="302" t="s">
        <v>859</v>
      </c>
      <c r="C2125" s="316"/>
      <c r="D2125" s="336"/>
      <c r="E2125" s="318"/>
      <c r="F2125" s="319"/>
    </row>
    <row r="2126" spans="1:6" ht="18" customHeight="1">
      <c r="A2126" s="315"/>
      <c r="B2126" s="302" t="s">
        <v>858</v>
      </c>
      <c r="C2126" s="316" t="s">
        <v>62</v>
      </c>
      <c r="D2126" s="336">
        <v>1</v>
      </c>
      <c r="E2126" s="318"/>
      <c r="F2126" s="319">
        <f>+D2126*E2126</f>
        <v>0</v>
      </c>
    </row>
    <row r="2127" spans="1:6">
      <c r="A2127" s="315"/>
      <c r="B2127" s="302" t="s">
        <v>147</v>
      </c>
      <c r="C2127" s="316"/>
      <c r="D2127" s="336"/>
      <c r="E2127" s="318"/>
      <c r="F2127" s="319"/>
    </row>
    <row r="2128" spans="1:6" ht="13.5" customHeight="1">
      <c r="A2128" s="331"/>
      <c r="B2128" s="66"/>
      <c r="C2128" s="316"/>
      <c r="D2128" s="336"/>
      <c r="E2128" s="318"/>
      <c r="F2128" s="319"/>
    </row>
    <row r="2129" spans="1:6">
      <c r="A2129" s="331" t="s">
        <v>56</v>
      </c>
      <c r="B2129" s="302" t="s">
        <v>857</v>
      </c>
      <c r="C2129" s="316"/>
      <c r="E2129" s="55"/>
    </row>
    <row r="2130" spans="1:6">
      <c r="B2130" s="302" t="s">
        <v>856</v>
      </c>
      <c r="C2130" s="52" t="s">
        <v>66</v>
      </c>
      <c r="D2130" s="303">
        <v>1</v>
      </c>
      <c r="E2130" s="55"/>
      <c r="F2130" s="55">
        <f>+D2130*E2130</f>
        <v>0</v>
      </c>
    </row>
    <row r="2131" spans="1:6">
      <c r="B2131" s="302"/>
      <c r="E2131" s="55"/>
    </row>
    <row r="2132" spans="1:6" ht="13.5" customHeight="1">
      <c r="A2132" s="335"/>
      <c r="B2132" s="302" t="s">
        <v>115</v>
      </c>
      <c r="D2132" s="313"/>
    </row>
    <row r="2133" spans="1:6" ht="13.5" customHeight="1">
      <c r="A2133" s="335"/>
      <c r="B2133" s="302" t="s">
        <v>855</v>
      </c>
      <c r="C2133" s="52" t="s">
        <v>66</v>
      </c>
      <c r="D2133" s="313">
        <v>4</v>
      </c>
      <c r="F2133" s="55">
        <f>+D2133*E2133</f>
        <v>0</v>
      </c>
    </row>
    <row r="2134" spans="1:6">
      <c r="B2134" s="302"/>
      <c r="D2134" s="313"/>
    </row>
    <row r="2135" spans="1:6" ht="15" customHeight="1">
      <c r="A2135" s="331" t="s">
        <v>56</v>
      </c>
      <c r="B2135" s="302" t="s">
        <v>854</v>
      </c>
      <c r="C2135" s="316"/>
      <c r="D2135" s="317"/>
      <c r="E2135" s="319"/>
      <c r="F2135" s="319"/>
    </row>
    <row r="2136" spans="1:6" ht="13.5" customHeight="1">
      <c r="A2136" s="315"/>
      <c r="B2136" s="302" t="s">
        <v>853</v>
      </c>
      <c r="C2136" s="316" t="s">
        <v>66</v>
      </c>
      <c r="D2136" s="317">
        <v>70</v>
      </c>
      <c r="E2136" s="319"/>
      <c r="F2136" s="319">
        <f>+D2136*E2136</f>
        <v>0</v>
      </c>
    </row>
    <row r="2137" spans="1:6">
      <c r="A2137" s="315"/>
      <c r="B2137" s="342"/>
      <c r="C2137" s="316"/>
      <c r="D2137" s="336"/>
      <c r="E2137" s="318"/>
      <c r="F2137" s="319"/>
    </row>
    <row r="2138" spans="1:6">
      <c r="A2138" s="315" t="s">
        <v>56</v>
      </c>
      <c r="B2138" s="302" t="s">
        <v>103</v>
      </c>
      <c r="C2138" s="316"/>
      <c r="D2138" s="336"/>
      <c r="E2138" s="318"/>
      <c r="F2138" s="319"/>
    </row>
    <row r="2139" spans="1:6">
      <c r="A2139" s="315"/>
      <c r="B2139" s="342" t="s">
        <v>100</v>
      </c>
      <c r="C2139" s="316" t="s">
        <v>66</v>
      </c>
      <c r="D2139" s="336">
        <v>1</v>
      </c>
      <c r="E2139" s="318"/>
      <c r="F2139" s="319">
        <f>+D2139*E2139</f>
        <v>0</v>
      </c>
    </row>
    <row r="2140" spans="1:6">
      <c r="A2140" s="315"/>
      <c r="B2140" s="342"/>
      <c r="C2140" s="316"/>
      <c r="D2140" s="336"/>
      <c r="E2140" s="318"/>
      <c r="F2140" s="319"/>
    </row>
    <row r="2141" spans="1:6">
      <c r="A2141" s="331" t="s">
        <v>56</v>
      </c>
      <c r="B2141" s="302" t="s">
        <v>74</v>
      </c>
      <c r="C2141" s="316" t="s">
        <v>66</v>
      </c>
      <c r="D2141" s="317">
        <v>1</v>
      </c>
      <c r="E2141" s="319"/>
      <c r="F2141" s="319">
        <f>+D2141*E2141</f>
        <v>0</v>
      </c>
    </row>
    <row r="2142" spans="1:6">
      <c r="A2142" s="331"/>
      <c r="B2142" s="302"/>
      <c r="C2142" s="316"/>
      <c r="D2142" s="317"/>
      <c r="E2142" s="319"/>
      <c r="F2142" s="319"/>
    </row>
    <row r="2143" spans="1:6">
      <c r="A2143" s="315" t="s">
        <v>56</v>
      </c>
      <c r="B2143" s="302" t="s">
        <v>73</v>
      </c>
      <c r="C2143" s="316" t="s">
        <v>66</v>
      </c>
      <c r="D2143" s="336">
        <v>1</v>
      </c>
      <c r="E2143" s="318"/>
      <c r="F2143" s="319">
        <f>+D2143*E2143</f>
        <v>0</v>
      </c>
    </row>
    <row r="2144" spans="1:6">
      <c r="A2144" s="331"/>
      <c r="B2144" s="302"/>
      <c r="C2144" s="316"/>
      <c r="D2144" s="336"/>
      <c r="E2144" s="318"/>
      <c r="F2144" s="319"/>
    </row>
    <row r="2145" spans="1:6">
      <c r="A2145" s="331" t="s">
        <v>56</v>
      </c>
      <c r="B2145" s="302" t="s">
        <v>72</v>
      </c>
      <c r="C2145" s="316" t="s">
        <v>62</v>
      </c>
      <c r="D2145" s="317">
        <v>1</v>
      </c>
      <c r="E2145" s="318"/>
      <c r="F2145" s="319">
        <f>+D2145*E2145</f>
        <v>0</v>
      </c>
    </row>
    <row r="2146" spans="1:6">
      <c r="A2146" s="315"/>
      <c r="B2146" s="302"/>
      <c r="C2146" s="316"/>
      <c r="D2146" s="317"/>
      <c r="E2146" s="319"/>
      <c r="F2146" s="319"/>
    </row>
    <row r="2147" spans="1:6">
      <c r="A2147" s="315" t="s">
        <v>56</v>
      </c>
      <c r="B2147" s="302" t="s">
        <v>68</v>
      </c>
      <c r="C2147" s="316" t="s">
        <v>62</v>
      </c>
      <c r="D2147" s="336">
        <v>1</v>
      </c>
      <c r="E2147" s="318"/>
      <c r="F2147" s="319">
        <f>+D2147*E2147</f>
        <v>0</v>
      </c>
    </row>
    <row r="2148" spans="1:6" ht="14.25" customHeight="1">
      <c r="A2148" s="315"/>
      <c r="B2148" s="302"/>
      <c r="C2148" s="316"/>
      <c r="D2148" s="317"/>
      <c r="E2148" s="318"/>
      <c r="F2148" s="319"/>
    </row>
    <row r="2149" spans="1:6" ht="13.5" customHeight="1">
      <c r="A2149" s="331" t="s">
        <v>56</v>
      </c>
      <c r="B2149" s="302" t="s">
        <v>65</v>
      </c>
      <c r="C2149" s="316"/>
      <c r="D2149" s="317"/>
      <c r="E2149" s="319"/>
      <c r="F2149" s="319"/>
    </row>
    <row r="2150" spans="1:6" ht="14.25" customHeight="1">
      <c r="A2150" s="315"/>
      <c r="B2150" s="302" t="s">
        <v>64</v>
      </c>
      <c r="C2150" s="316"/>
      <c r="D2150" s="317"/>
      <c r="E2150" s="319"/>
      <c r="F2150" s="319"/>
    </row>
    <row r="2151" spans="1:6" ht="15.75" customHeight="1">
      <c r="A2151" s="315"/>
      <c r="B2151" s="302" t="s">
        <v>63</v>
      </c>
      <c r="C2151" s="316" t="s">
        <v>62</v>
      </c>
      <c r="D2151" s="317">
        <v>1</v>
      </c>
      <c r="E2151" s="319"/>
      <c r="F2151" s="319">
        <f>+D2151*E2151</f>
        <v>0</v>
      </c>
    </row>
    <row r="2152" spans="1:6" ht="15.75" customHeight="1">
      <c r="A2152" s="315"/>
      <c r="B2152" s="302"/>
      <c r="C2152" s="316"/>
      <c r="D2152" s="317"/>
      <c r="E2152" s="319"/>
      <c r="F2152" s="319"/>
    </row>
    <row r="2153" spans="1:6" ht="13.5" customHeight="1">
      <c r="A2153" s="331"/>
      <c r="B2153" s="66" t="s">
        <v>861</v>
      </c>
      <c r="C2153" s="316"/>
      <c r="D2153" s="336"/>
      <c r="E2153" s="318"/>
      <c r="F2153" s="319"/>
    </row>
    <row r="2154" spans="1:6" ht="13.5" customHeight="1">
      <c r="A2154" s="331"/>
      <c r="B2154" s="66"/>
      <c r="C2154" s="316"/>
      <c r="D2154" s="336"/>
      <c r="E2154" s="318"/>
      <c r="F2154" s="319"/>
    </row>
    <row r="2155" spans="1:6">
      <c r="A2155" s="331" t="s">
        <v>56</v>
      </c>
      <c r="B2155" s="302" t="s">
        <v>860</v>
      </c>
      <c r="C2155" s="316"/>
      <c r="D2155" s="336"/>
      <c r="E2155" s="318"/>
      <c r="F2155" s="319"/>
    </row>
    <row r="2156" spans="1:6">
      <c r="A2156" s="331"/>
      <c r="B2156" s="302" t="s">
        <v>859</v>
      </c>
      <c r="C2156" s="316"/>
      <c r="D2156" s="336"/>
      <c r="E2156" s="318"/>
      <c r="F2156" s="319"/>
    </row>
    <row r="2157" spans="1:6" ht="18" customHeight="1">
      <c r="A2157" s="315"/>
      <c r="B2157" s="302" t="s">
        <v>858</v>
      </c>
      <c r="C2157" s="316" t="s">
        <v>62</v>
      </c>
      <c r="D2157" s="336">
        <v>1</v>
      </c>
      <c r="E2157" s="318"/>
      <c r="F2157" s="319">
        <f>+D2157*E2157</f>
        <v>0</v>
      </c>
    </row>
    <row r="2158" spans="1:6">
      <c r="A2158" s="315"/>
      <c r="B2158" s="302" t="s">
        <v>147</v>
      </c>
      <c r="C2158" s="316"/>
      <c r="D2158" s="336"/>
      <c r="E2158" s="318"/>
      <c r="F2158" s="319"/>
    </row>
    <row r="2159" spans="1:6" ht="13.5" customHeight="1">
      <c r="A2159" s="331"/>
      <c r="B2159" s="66"/>
      <c r="C2159" s="316"/>
      <c r="D2159" s="336"/>
      <c r="E2159" s="318"/>
      <c r="F2159" s="319"/>
    </row>
    <row r="2160" spans="1:6">
      <c r="A2160" s="331" t="s">
        <v>56</v>
      </c>
      <c r="B2160" s="302" t="s">
        <v>857</v>
      </c>
      <c r="C2160" s="316"/>
      <c r="E2160" s="55"/>
    </row>
    <row r="2161" spans="1:6">
      <c r="B2161" s="302" t="s">
        <v>856</v>
      </c>
      <c r="C2161" s="52" t="s">
        <v>66</v>
      </c>
      <c r="D2161" s="303">
        <v>1</v>
      </c>
      <c r="E2161" s="55"/>
      <c r="F2161" s="55">
        <f>+D2161*E2161</f>
        <v>0</v>
      </c>
    </row>
    <row r="2162" spans="1:6">
      <c r="B2162" s="302"/>
      <c r="E2162" s="55"/>
    </row>
    <row r="2163" spans="1:6" ht="13.5" customHeight="1">
      <c r="A2163" s="335"/>
      <c r="B2163" s="302" t="s">
        <v>115</v>
      </c>
      <c r="D2163" s="313"/>
    </row>
    <row r="2164" spans="1:6" ht="13.5" customHeight="1">
      <c r="A2164" s="335"/>
      <c r="B2164" s="302" t="s">
        <v>855</v>
      </c>
      <c r="C2164" s="52" t="s">
        <v>66</v>
      </c>
      <c r="D2164" s="313">
        <v>4</v>
      </c>
      <c r="F2164" s="55">
        <f>+D2164*E2164</f>
        <v>0</v>
      </c>
    </row>
    <row r="2165" spans="1:6">
      <c r="B2165" s="302"/>
      <c r="D2165" s="313"/>
    </row>
    <row r="2166" spans="1:6" ht="15" customHeight="1">
      <c r="A2166" s="331" t="s">
        <v>56</v>
      </c>
      <c r="B2166" s="302" t="s">
        <v>854</v>
      </c>
      <c r="C2166" s="316"/>
      <c r="D2166" s="317"/>
      <c r="E2166" s="319"/>
      <c r="F2166" s="319"/>
    </row>
    <row r="2167" spans="1:6" ht="13.5" customHeight="1">
      <c r="A2167" s="315"/>
      <c r="B2167" s="302" t="s">
        <v>853</v>
      </c>
      <c r="C2167" s="316" t="s">
        <v>66</v>
      </c>
      <c r="D2167" s="317">
        <v>60</v>
      </c>
      <c r="E2167" s="319"/>
      <c r="F2167" s="319">
        <f>+D2167*E2167</f>
        <v>0</v>
      </c>
    </row>
    <row r="2168" spans="1:6">
      <c r="A2168" s="315"/>
      <c r="B2168" s="342"/>
      <c r="C2168" s="316"/>
      <c r="D2168" s="336"/>
      <c r="E2168" s="318"/>
      <c r="F2168" s="319"/>
    </row>
    <row r="2169" spans="1:6">
      <c r="A2169" s="315" t="s">
        <v>56</v>
      </c>
      <c r="B2169" s="302" t="s">
        <v>103</v>
      </c>
      <c r="C2169" s="316"/>
      <c r="D2169" s="336"/>
      <c r="E2169" s="318"/>
      <c r="F2169" s="319"/>
    </row>
    <row r="2170" spans="1:6">
      <c r="A2170" s="315"/>
      <c r="B2170" s="342" t="s">
        <v>100</v>
      </c>
      <c r="C2170" s="316" t="s">
        <v>66</v>
      </c>
      <c r="D2170" s="336">
        <v>1</v>
      </c>
      <c r="E2170" s="318"/>
      <c r="F2170" s="319">
        <f>+D2170*E2170</f>
        <v>0</v>
      </c>
    </row>
    <row r="2171" spans="1:6">
      <c r="A2171" s="315"/>
      <c r="B2171" s="342"/>
      <c r="C2171" s="316"/>
      <c r="D2171" s="336"/>
      <c r="E2171" s="318"/>
      <c r="F2171" s="319"/>
    </row>
    <row r="2172" spans="1:6">
      <c r="A2172" s="331" t="s">
        <v>56</v>
      </c>
      <c r="B2172" s="302" t="s">
        <v>74</v>
      </c>
      <c r="C2172" s="316" t="s">
        <v>66</v>
      </c>
      <c r="D2172" s="317">
        <v>1</v>
      </c>
      <c r="E2172" s="319"/>
      <c r="F2172" s="319">
        <f>+D2172*E2172</f>
        <v>0</v>
      </c>
    </row>
    <row r="2173" spans="1:6">
      <c r="A2173" s="331"/>
      <c r="B2173" s="302"/>
      <c r="C2173" s="316"/>
      <c r="D2173" s="317"/>
      <c r="E2173" s="319"/>
      <c r="F2173" s="319"/>
    </row>
    <row r="2174" spans="1:6">
      <c r="A2174" s="315" t="s">
        <v>56</v>
      </c>
      <c r="B2174" s="302" t="s">
        <v>73</v>
      </c>
      <c r="C2174" s="316" t="s">
        <v>66</v>
      </c>
      <c r="D2174" s="336">
        <v>1</v>
      </c>
      <c r="E2174" s="318"/>
      <c r="F2174" s="319">
        <f>+D2174*E2174</f>
        <v>0</v>
      </c>
    </row>
    <row r="2175" spans="1:6">
      <c r="A2175" s="331"/>
      <c r="B2175" s="302"/>
      <c r="C2175" s="316"/>
      <c r="D2175" s="336"/>
      <c r="E2175" s="318"/>
      <c r="F2175" s="319"/>
    </row>
    <row r="2176" spans="1:6">
      <c r="A2176" s="331" t="s">
        <v>56</v>
      </c>
      <c r="B2176" s="302" t="s">
        <v>72</v>
      </c>
      <c r="C2176" s="316" t="s">
        <v>62</v>
      </c>
      <c r="D2176" s="317">
        <v>1</v>
      </c>
      <c r="E2176" s="318"/>
      <c r="F2176" s="319">
        <f>+D2176*E2176</f>
        <v>0</v>
      </c>
    </row>
    <row r="2177" spans="1:6">
      <c r="A2177" s="315"/>
      <c r="B2177" s="302"/>
      <c r="C2177" s="316"/>
      <c r="D2177" s="317"/>
      <c r="E2177" s="319"/>
      <c r="F2177" s="319"/>
    </row>
    <row r="2178" spans="1:6">
      <c r="A2178" s="315" t="s">
        <v>56</v>
      </c>
      <c r="B2178" s="302" t="s">
        <v>68</v>
      </c>
      <c r="C2178" s="316" t="s">
        <v>62</v>
      </c>
      <c r="D2178" s="336">
        <v>1</v>
      </c>
      <c r="E2178" s="318"/>
      <c r="F2178" s="319">
        <f>+D2178*E2178</f>
        <v>0</v>
      </c>
    </row>
    <row r="2179" spans="1:6" ht="14.25" customHeight="1">
      <c r="A2179" s="315"/>
      <c r="B2179" s="302"/>
      <c r="C2179" s="316"/>
      <c r="D2179" s="317"/>
      <c r="E2179" s="318"/>
      <c r="F2179" s="319"/>
    </row>
    <row r="2180" spans="1:6" ht="13.5" customHeight="1">
      <c r="A2180" s="331" t="s">
        <v>56</v>
      </c>
      <c r="B2180" s="302" t="s">
        <v>65</v>
      </c>
      <c r="C2180" s="316"/>
      <c r="D2180" s="317"/>
      <c r="E2180" s="319"/>
      <c r="F2180" s="319"/>
    </row>
    <row r="2181" spans="1:6" ht="14.25" customHeight="1">
      <c r="A2181" s="315"/>
      <c r="B2181" s="302" t="s">
        <v>64</v>
      </c>
      <c r="C2181" s="316"/>
      <c r="D2181" s="317"/>
      <c r="E2181" s="319"/>
      <c r="F2181" s="319"/>
    </row>
    <row r="2182" spans="1:6" ht="15.75" customHeight="1">
      <c r="A2182" s="315"/>
      <c r="B2182" s="302" t="s">
        <v>63</v>
      </c>
      <c r="C2182" s="316" t="s">
        <v>62</v>
      </c>
      <c r="D2182" s="317">
        <v>1</v>
      </c>
      <c r="E2182" s="319"/>
      <c r="F2182" s="319">
        <f>+D2182*E2182</f>
        <v>0</v>
      </c>
    </row>
    <row r="2183" spans="1:6" ht="15.75" customHeight="1">
      <c r="A2183" s="315"/>
      <c r="B2183" s="302"/>
      <c r="C2183" s="316"/>
      <c r="D2183" s="317"/>
      <c r="E2183" s="319"/>
      <c r="F2183" s="319"/>
    </row>
    <row r="2184" spans="1:6" ht="15.75" customHeight="1">
      <c r="A2184" s="315"/>
      <c r="B2184" s="302"/>
      <c r="C2184" s="316"/>
      <c r="D2184" s="317"/>
      <c r="E2184" s="319"/>
      <c r="F2184" s="319"/>
    </row>
    <row r="2185" spans="1:6" ht="15.75" customHeight="1">
      <c r="A2185" s="315"/>
      <c r="B2185" s="302"/>
      <c r="C2185" s="316"/>
      <c r="D2185" s="317"/>
      <c r="E2185" s="319"/>
      <c r="F2185" s="319"/>
    </row>
    <row r="2186" spans="1:6" ht="15.75" customHeight="1">
      <c r="A2186" s="315"/>
      <c r="B2186" s="302"/>
      <c r="C2186" s="316"/>
      <c r="D2186" s="317"/>
      <c r="E2186" s="319"/>
      <c r="F2186" s="319"/>
    </row>
    <row r="2187" spans="1:6" ht="15.75" customHeight="1">
      <c r="A2187" s="315"/>
      <c r="B2187" s="302"/>
      <c r="C2187" s="316"/>
      <c r="D2187" s="317"/>
      <c r="E2187" s="319"/>
      <c r="F2187" s="319"/>
    </row>
    <row r="2188" spans="1:6" ht="15.75" customHeight="1">
      <c r="A2188" s="315"/>
      <c r="B2188" s="302"/>
      <c r="C2188" s="316"/>
      <c r="D2188" s="317"/>
      <c r="E2188" s="319"/>
      <c r="F2188" s="319"/>
    </row>
    <row r="2189" spans="1:6" ht="14.25" customHeight="1">
      <c r="B2189" s="302"/>
    </row>
    <row r="2190" spans="1:6" ht="14.25" customHeight="1">
      <c r="B2190" s="302"/>
    </row>
    <row r="2191" spans="1:6" ht="14.25" customHeight="1">
      <c r="B2191" s="302"/>
    </row>
    <row r="2192" spans="1:6">
      <c r="B2192" s="66" t="s">
        <v>852</v>
      </c>
      <c r="D2192" s="313"/>
    </row>
    <row r="2193" spans="1:6">
      <c r="B2193" s="302"/>
      <c r="D2193" s="313"/>
    </row>
    <row r="2194" spans="1:6" ht="14.25" customHeight="1">
      <c r="A2194" s="335" t="s">
        <v>56</v>
      </c>
      <c r="B2194" s="302" t="s">
        <v>851</v>
      </c>
      <c r="D2194" s="313"/>
    </row>
    <row r="2195" spans="1:6" ht="15" customHeight="1">
      <c r="B2195" s="302" t="s">
        <v>850</v>
      </c>
      <c r="D2195" s="313"/>
    </row>
    <row r="2196" spans="1:6">
      <c r="A2196" s="335"/>
      <c r="B2196" s="302" t="s">
        <v>849</v>
      </c>
      <c r="C2196" s="52" t="s">
        <v>62</v>
      </c>
      <c r="D2196" s="303">
        <v>2</v>
      </c>
      <c r="F2196" s="55">
        <f>+D2196*E2196</f>
        <v>0</v>
      </c>
    </row>
    <row r="2197" spans="1:6">
      <c r="A2197" s="335"/>
      <c r="B2197" s="302" t="s">
        <v>848</v>
      </c>
      <c r="C2197" s="52" t="s">
        <v>62</v>
      </c>
      <c r="D2197" s="303">
        <v>1</v>
      </c>
      <c r="F2197" s="55">
        <f>+D2197*E2197</f>
        <v>0</v>
      </c>
    </row>
    <row r="2198" spans="1:6">
      <c r="A2198" s="335"/>
      <c r="B2198" s="302" t="s">
        <v>847</v>
      </c>
      <c r="C2198" s="52" t="s">
        <v>62</v>
      </c>
      <c r="D2198" s="303">
        <v>2</v>
      </c>
      <c r="F2198" s="55">
        <f>+D2198*E2198</f>
        <v>0</v>
      </c>
    </row>
    <row r="2199" spans="1:6">
      <c r="B2199" s="302"/>
      <c r="D2199" s="313"/>
    </row>
    <row r="2200" spans="1:6">
      <c r="B2200" s="66" t="s">
        <v>846</v>
      </c>
    </row>
    <row r="2201" spans="1:6">
      <c r="B2201" s="302"/>
    </row>
    <row r="2202" spans="1:6">
      <c r="A2202" s="335" t="s">
        <v>56</v>
      </c>
      <c r="B2202" s="302" t="s">
        <v>845</v>
      </c>
    </row>
    <row r="2203" spans="1:6">
      <c r="B2203" s="302" t="s">
        <v>842</v>
      </c>
      <c r="C2203" s="52" t="s">
        <v>62</v>
      </c>
      <c r="D2203" s="303">
        <v>5</v>
      </c>
      <c r="F2203" s="55">
        <f>+D2203*E2203</f>
        <v>0</v>
      </c>
    </row>
    <row r="2204" spans="1:6">
      <c r="A2204" s="335"/>
      <c r="B2204" s="302"/>
    </row>
    <row r="2205" spans="1:6" s="68" customFormat="1">
      <c r="A2205" s="53"/>
      <c r="B2205" s="66" t="s">
        <v>844</v>
      </c>
      <c r="C2205" s="52"/>
      <c r="D2205" s="303"/>
      <c r="E2205" s="304"/>
      <c r="F2205" s="56"/>
    </row>
    <row r="2206" spans="1:6">
      <c r="B2206" s="302"/>
    </row>
    <row r="2207" spans="1:6">
      <c r="A2207" s="335" t="s">
        <v>56</v>
      </c>
      <c r="B2207" s="302" t="s">
        <v>843</v>
      </c>
    </row>
    <row r="2208" spans="1:6" ht="14.25" customHeight="1">
      <c r="B2208" s="302" t="s">
        <v>842</v>
      </c>
      <c r="C2208" s="52" t="s">
        <v>62</v>
      </c>
      <c r="D2208" s="303">
        <v>1</v>
      </c>
      <c r="F2208" s="55">
        <f>+D2208*E2208</f>
        <v>0</v>
      </c>
    </row>
    <row r="2209" spans="1:6">
      <c r="A2209" s="335"/>
      <c r="B2209" s="302"/>
      <c r="C2209" s="332"/>
      <c r="D2209" s="311"/>
      <c r="E2209" s="312"/>
      <c r="F2209" s="59"/>
    </row>
    <row r="2210" spans="1:6">
      <c r="A2210" s="335"/>
      <c r="B2210" s="302"/>
    </row>
    <row r="2211" spans="1:6" s="54" customFormat="1">
      <c r="A2211" s="53"/>
      <c r="B2211" s="66" t="s">
        <v>1571</v>
      </c>
      <c r="C2211" s="52"/>
      <c r="D2211" s="303"/>
      <c r="E2211" s="304"/>
      <c r="F2211" s="56">
        <f>SUM(F588:F2208)</f>
        <v>0</v>
      </c>
    </row>
    <row r="2212" spans="1:6" s="54" customFormat="1">
      <c r="A2212" s="53"/>
      <c r="B2212" s="66"/>
      <c r="C2212" s="52"/>
      <c r="D2212" s="303"/>
      <c r="E2212" s="304"/>
      <c r="F2212" s="56"/>
    </row>
    <row r="2213" spans="1:6" s="54" customFormat="1">
      <c r="A2213" s="53"/>
      <c r="B2213" s="66"/>
      <c r="C2213" s="52"/>
      <c r="D2213" s="303"/>
      <c r="E2213" s="304"/>
      <c r="F2213" s="56"/>
    </row>
    <row r="2214" spans="1:6">
      <c r="B2214" s="66" t="s">
        <v>841</v>
      </c>
      <c r="D2214" s="313"/>
    </row>
    <row r="2215" spans="1:6">
      <c r="B2215" s="66"/>
      <c r="D2215" s="313"/>
    </row>
    <row r="2216" spans="1:6">
      <c r="B2216" s="66" t="s">
        <v>840</v>
      </c>
      <c r="E2216" s="55"/>
    </row>
    <row r="2217" spans="1:6">
      <c r="B2217" s="302" t="s">
        <v>839</v>
      </c>
      <c r="C2217" s="52" t="s">
        <v>62</v>
      </c>
      <c r="D2217" s="303">
        <v>4</v>
      </c>
      <c r="E2217" s="55"/>
      <c r="F2217" s="55">
        <f>+D2217*E2217</f>
        <v>0</v>
      </c>
    </row>
    <row r="2218" spans="1:6">
      <c r="B2218" s="302" t="s">
        <v>462</v>
      </c>
      <c r="E2218" s="55"/>
    </row>
    <row r="2219" spans="1:6" ht="15.75" customHeight="1">
      <c r="B2219" s="66" t="s">
        <v>838</v>
      </c>
      <c r="E2219" s="55"/>
    </row>
    <row r="2220" spans="1:6" ht="15" customHeight="1">
      <c r="B2220" s="302" t="s">
        <v>837</v>
      </c>
      <c r="E2220" s="55"/>
    </row>
    <row r="2221" spans="1:6" ht="14.25" customHeight="1">
      <c r="B2221" s="302" t="s">
        <v>836</v>
      </c>
      <c r="E2221" s="55"/>
    </row>
    <row r="2222" spans="1:6">
      <c r="B2222" s="302" t="s">
        <v>835</v>
      </c>
      <c r="E2222" s="55"/>
    </row>
    <row r="2223" spans="1:6" ht="15" customHeight="1">
      <c r="B2223" s="302" t="s">
        <v>834</v>
      </c>
      <c r="E2223" s="55"/>
    </row>
    <row r="2224" spans="1:6">
      <c r="B2224" s="302" t="s">
        <v>833</v>
      </c>
      <c r="E2224" s="55"/>
    </row>
    <row r="2225" spans="2:5">
      <c r="B2225" s="302" t="s">
        <v>832</v>
      </c>
      <c r="E2225" s="55"/>
    </row>
    <row r="2226" spans="2:5" ht="15" customHeight="1">
      <c r="B2226" s="302" t="s">
        <v>831</v>
      </c>
      <c r="E2226" s="55"/>
    </row>
    <row r="2227" spans="2:5" ht="14.25" customHeight="1">
      <c r="B2227" s="302" t="s">
        <v>830</v>
      </c>
      <c r="E2227" s="55"/>
    </row>
    <row r="2228" spans="2:5">
      <c r="B2228" s="302" t="s">
        <v>829</v>
      </c>
      <c r="E2228" s="55"/>
    </row>
    <row r="2229" spans="2:5" ht="15.75" customHeight="1">
      <c r="B2229" s="302" t="s">
        <v>828</v>
      </c>
      <c r="E2229" s="55"/>
    </row>
    <row r="2230" spans="2:5">
      <c r="B2230" s="302" t="s">
        <v>827</v>
      </c>
      <c r="E2230" s="55"/>
    </row>
    <row r="2231" spans="2:5">
      <c r="B2231" s="302" t="s">
        <v>826</v>
      </c>
      <c r="E2231" s="55"/>
    </row>
    <row r="2232" spans="2:5">
      <c r="B2232" s="302" t="s">
        <v>825</v>
      </c>
      <c r="E2232" s="55"/>
    </row>
    <row r="2233" spans="2:5">
      <c r="B2233" s="302" t="s">
        <v>824</v>
      </c>
      <c r="E2233" s="55"/>
    </row>
    <row r="2234" spans="2:5" ht="14.25" customHeight="1">
      <c r="B2234" s="302" t="s">
        <v>823</v>
      </c>
      <c r="E2234" s="55"/>
    </row>
    <row r="2235" spans="2:5">
      <c r="B2235" s="302" t="s">
        <v>822</v>
      </c>
      <c r="E2235" s="55"/>
    </row>
    <row r="2236" spans="2:5">
      <c r="B2236" s="302" t="s">
        <v>821</v>
      </c>
      <c r="E2236" s="55"/>
    </row>
    <row r="2237" spans="2:5">
      <c r="B2237" s="302" t="s">
        <v>820</v>
      </c>
      <c r="E2237" s="55"/>
    </row>
    <row r="2238" spans="2:5" ht="15" customHeight="1">
      <c r="B2238" s="302" t="s">
        <v>819</v>
      </c>
      <c r="E2238" s="55"/>
    </row>
    <row r="2239" spans="2:5">
      <c r="B2239" s="302" t="s">
        <v>818</v>
      </c>
      <c r="E2239" s="55"/>
    </row>
    <row r="2240" spans="2:5">
      <c r="B2240" s="302" t="s">
        <v>817</v>
      </c>
      <c r="E2240" s="55"/>
    </row>
    <row r="2241" spans="2:5">
      <c r="B2241" s="302"/>
      <c r="E2241" s="55"/>
    </row>
    <row r="2242" spans="2:5">
      <c r="B2242" s="66" t="s">
        <v>816</v>
      </c>
      <c r="E2242" s="55"/>
    </row>
    <row r="2243" spans="2:5" ht="15.75" customHeight="1">
      <c r="B2243" s="302" t="s">
        <v>815</v>
      </c>
      <c r="E2243" s="55"/>
    </row>
    <row r="2244" spans="2:5" ht="15.75" customHeight="1">
      <c r="B2244" s="302" t="s">
        <v>814</v>
      </c>
      <c r="E2244" s="55"/>
    </row>
    <row r="2245" spans="2:5" ht="15" customHeight="1">
      <c r="B2245" s="302" t="s">
        <v>813</v>
      </c>
      <c r="E2245" s="55"/>
    </row>
    <row r="2246" spans="2:5" ht="15" customHeight="1">
      <c r="B2246" s="302" t="s">
        <v>812</v>
      </c>
      <c r="E2246" s="55"/>
    </row>
    <row r="2247" spans="2:5">
      <c r="B2247" s="302" t="s">
        <v>811</v>
      </c>
      <c r="E2247" s="55"/>
    </row>
    <row r="2248" spans="2:5" ht="15.75" customHeight="1">
      <c r="B2248" s="302" t="s">
        <v>810</v>
      </c>
      <c r="E2248" s="55"/>
    </row>
    <row r="2249" spans="2:5">
      <c r="B2249" s="302" t="s">
        <v>809</v>
      </c>
      <c r="E2249" s="55"/>
    </row>
    <row r="2250" spans="2:5">
      <c r="B2250" s="302" t="s">
        <v>808</v>
      </c>
      <c r="E2250" s="55"/>
    </row>
    <row r="2251" spans="2:5" ht="14.25" customHeight="1">
      <c r="B2251" s="302" t="s">
        <v>807</v>
      </c>
      <c r="E2251" s="55"/>
    </row>
    <row r="2252" spans="2:5" ht="15.75" customHeight="1">
      <c r="B2252" s="302" t="s">
        <v>806</v>
      </c>
      <c r="E2252" s="55"/>
    </row>
    <row r="2253" spans="2:5">
      <c r="B2253" s="302"/>
      <c r="E2253" s="55"/>
    </row>
    <row r="2254" spans="2:5">
      <c r="B2254" s="66" t="s">
        <v>805</v>
      </c>
      <c r="E2254" s="55"/>
    </row>
    <row r="2255" spans="2:5" ht="15" customHeight="1">
      <c r="B2255" s="302" t="s">
        <v>804</v>
      </c>
      <c r="E2255" s="55"/>
    </row>
    <row r="2256" spans="2:5" ht="15" customHeight="1">
      <c r="B2256" s="302" t="s">
        <v>803</v>
      </c>
      <c r="E2256" s="55"/>
    </row>
    <row r="2257" spans="2:5" ht="14.25" customHeight="1">
      <c r="B2257" s="302" t="s">
        <v>802</v>
      </c>
      <c r="E2257" s="55"/>
    </row>
    <row r="2258" spans="2:5">
      <c r="B2258" s="302" t="s">
        <v>798</v>
      </c>
      <c r="E2258" s="55"/>
    </row>
    <row r="2259" spans="2:5">
      <c r="B2259" s="302" t="s">
        <v>801</v>
      </c>
      <c r="E2259" s="55"/>
    </row>
    <row r="2260" spans="2:5">
      <c r="B2260" s="302" t="s">
        <v>800</v>
      </c>
      <c r="E2260" s="55"/>
    </row>
    <row r="2261" spans="2:5">
      <c r="B2261" s="302"/>
      <c r="E2261" s="55"/>
    </row>
    <row r="2262" spans="2:5">
      <c r="B2262" s="66" t="s">
        <v>799</v>
      </c>
      <c r="E2262" s="55"/>
    </row>
    <row r="2263" spans="2:5">
      <c r="B2263" s="302" t="s">
        <v>798</v>
      </c>
      <c r="E2263" s="55"/>
    </row>
    <row r="2264" spans="2:5">
      <c r="B2264" s="302" t="s">
        <v>797</v>
      </c>
      <c r="E2264" s="55"/>
    </row>
    <row r="2265" spans="2:5">
      <c r="B2265" s="302" t="s">
        <v>796</v>
      </c>
      <c r="E2265" s="55"/>
    </row>
    <row r="2266" spans="2:5">
      <c r="B2266" s="302" t="s">
        <v>795</v>
      </c>
      <c r="E2266" s="55"/>
    </row>
    <row r="2267" spans="2:5" ht="15.75" customHeight="1">
      <c r="B2267" s="302" t="s">
        <v>794</v>
      </c>
      <c r="E2267" s="55"/>
    </row>
    <row r="2268" spans="2:5">
      <c r="B2268" s="302" t="s">
        <v>793</v>
      </c>
      <c r="E2268" s="55"/>
    </row>
    <row r="2269" spans="2:5">
      <c r="B2269" s="302" t="s">
        <v>792</v>
      </c>
      <c r="E2269" s="55"/>
    </row>
    <row r="2270" spans="2:5" ht="14.25" customHeight="1">
      <c r="B2270" s="302" t="s">
        <v>791</v>
      </c>
      <c r="E2270" s="55"/>
    </row>
    <row r="2271" spans="2:5">
      <c r="B2271" s="302" t="s">
        <v>790</v>
      </c>
      <c r="E2271" s="55"/>
    </row>
    <row r="2272" spans="2:5">
      <c r="B2272" s="302" t="s">
        <v>789</v>
      </c>
      <c r="E2272" s="55"/>
    </row>
    <row r="2273" spans="1:6">
      <c r="B2273" s="302" t="s">
        <v>788</v>
      </c>
      <c r="E2273" s="55"/>
    </row>
    <row r="2274" spans="1:6">
      <c r="B2274" s="302" t="s">
        <v>787</v>
      </c>
      <c r="E2274" s="55"/>
    </row>
    <row r="2275" spans="1:6">
      <c r="B2275" s="302" t="s">
        <v>786</v>
      </c>
      <c r="E2275" s="55"/>
    </row>
    <row r="2276" spans="1:6">
      <c r="B2276" s="302" t="s">
        <v>785</v>
      </c>
      <c r="E2276" s="55"/>
    </row>
    <row r="2277" spans="1:6">
      <c r="B2277" s="302" t="s">
        <v>784</v>
      </c>
      <c r="E2277" s="55"/>
    </row>
    <row r="2278" spans="1:6">
      <c r="B2278" s="302" t="s">
        <v>783</v>
      </c>
      <c r="E2278" s="55"/>
    </row>
    <row r="2279" spans="1:6">
      <c r="B2279" s="302" t="s">
        <v>782</v>
      </c>
      <c r="E2279" s="55"/>
    </row>
    <row r="2280" spans="1:6" ht="15" customHeight="1">
      <c r="B2280" s="302" t="s">
        <v>781</v>
      </c>
      <c r="E2280" s="55"/>
    </row>
    <row r="2281" spans="1:6">
      <c r="B2281" s="302"/>
      <c r="E2281" s="55"/>
    </row>
    <row r="2282" spans="1:6">
      <c r="A2282" s="316"/>
      <c r="B2282" s="75" t="s">
        <v>780</v>
      </c>
      <c r="D2282" s="343"/>
      <c r="E2282" s="52"/>
      <c r="F2282" s="52"/>
    </row>
    <row r="2283" spans="1:6">
      <c r="A2283" s="316"/>
      <c r="B2283" s="344" t="s">
        <v>779</v>
      </c>
      <c r="D2283" s="343"/>
      <c r="E2283" s="52"/>
      <c r="F2283" s="52"/>
    </row>
    <row r="2284" spans="1:6">
      <c r="A2284" s="316"/>
      <c r="B2284" s="344" t="s">
        <v>778</v>
      </c>
      <c r="D2284" s="343"/>
      <c r="E2284" s="52"/>
      <c r="F2284" s="52"/>
    </row>
    <row r="2285" spans="1:6">
      <c r="A2285" s="316"/>
      <c r="B2285" s="344" t="s">
        <v>777</v>
      </c>
      <c r="D2285" s="343"/>
      <c r="E2285" s="52"/>
      <c r="F2285" s="52"/>
    </row>
    <row r="2286" spans="1:6">
      <c r="A2286" s="316"/>
      <c r="B2286" s="52" t="s">
        <v>776</v>
      </c>
      <c r="D2286" s="343"/>
      <c r="E2286" s="52"/>
      <c r="F2286" s="52"/>
    </row>
    <row r="2287" spans="1:6">
      <c r="A2287" s="316"/>
      <c r="B2287" s="52" t="s">
        <v>775</v>
      </c>
      <c r="D2287" s="343"/>
      <c r="E2287" s="52"/>
      <c r="F2287" s="52"/>
    </row>
    <row r="2288" spans="1:6">
      <c r="B2288" s="302" t="s">
        <v>774</v>
      </c>
      <c r="D2288" s="313"/>
      <c r="E2288" s="55"/>
    </row>
    <row r="2289" spans="1:6">
      <c r="C2289" s="332"/>
      <c r="D2289" s="311"/>
      <c r="E2289" s="59"/>
      <c r="F2289" s="59"/>
    </row>
    <row r="2290" spans="1:6">
      <c r="E2290" s="55"/>
    </row>
    <row r="2291" spans="1:6" s="54" customFormat="1">
      <c r="A2291" s="53"/>
      <c r="B2291" s="58" t="s">
        <v>1572</v>
      </c>
      <c r="C2291" s="52"/>
      <c r="D2291" s="303"/>
      <c r="E2291" s="55"/>
      <c r="F2291" s="56">
        <f>SUM(F2217)</f>
        <v>0</v>
      </c>
    </row>
    <row r="2292" spans="1:6" s="54" customFormat="1">
      <c r="A2292" s="53"/>
      <c r="B2292" s="58"/>
      <c r="C2292" s="52"/>
      <c r="D2292" s="313"/>
      <c r="E2292" s="304"/>
      <c r="F2292" s="56"/>
    </row>
    <row r="2293" spans="1:6" s="54" customFormat="1">
      <c r="A2293" s="53"/>
      <c r="B2293" s="66"/>
      <c r="C2293" s="52"/>
      <c r="D2293" s="303"/>
      <c r="E2293" s="304"/>
      <c r="F2293" s="56"/>
    </row>
    <row r="2294" spans="1:6" s="54" customFormat="1">
      <c r="A2294" s="53"/>
      <c r="B2294" s="66"/>
      <c r="C2294" s="52"/>
      <c r="D2294" s="303"/>
      <c r="E2294" s="304"/>
      <c r="F2294" s="56"/>
    </row>
    <row r="2295" spans="1:6" ht="13.5" customHeight="1">
      <c r="B2295" s="66" t="s">
        <v>773</v>
      </c>
      <c r="D2295" s="313"/>
    </row>
    <row r="2296" spans="1:6" ht="14.25" customHeight="1">
      <c r="A2296" s="335"/>
      <c r="B2296" s="302" t="s">
        <v>731</v>
      </c>
      <c r="D2296" s="313"/>
    </row>
    <row r="2297" spans="1:6" ht="13.5" customHeight="1">
      <c r="B2297" s="302"/>
      <c r="D2297" s="313"/>
    </row>
    <row r="2298" spans="1:6">
      <c r="A2298" s="53" t="s">
        <v>56</v>
      </c>
      <c r="B2298" s="53" t="s">
        <v>772</v>
      </c>
      <c r="C2298" s="52" t="s">
        <v>62</v>
      </c>
      <c r="D2298" s="313">
        <v>1</v>
      </c>
      <c r="F2298" s="55">
        <f>+D2298*E2298</f>
        <v>0</v>
      </c>
    </row>
    <row r="2299" spans="1:6">
      <c r="B2299" s="53" t="s">
        <v>771</v>
      </c>
      <c r="D2299" s="313"/>
    </row>
    <row r="2300" spans="1:6">
      <c r="B2300" s="53" t="s">
        <v>770</v>
      </c>
      <c r="D2300" s="313"/>
    </row>
    <row r="2301" spans="1:6">
      <c r="B2301" s="53" t="s">
        <v>769</v>
      </c>
      <c r="D2301" s="313"/>
    </row>
    <row r="2302" spans="1:6">
      <c r="B2302" s="53" t="s">
        <v>768</v>
      </c>
      <c r="D2302" s="313"/>
    </row>
    <row r="2303" spans="1:6">
      <c r="B2303" s="53" t="s">
        <v>767</v>
      </c>
      <c r="D2303" s="313"/>
    </row>
    <row r="2304" spans="1:6">
      <c r="A2304" s="52"/>
      <c r="B2304" s="53" t="s">
        <v>766</v>
      </c>
      <c r="D2304" s="313"/>
    </row>
    <row r="2305" spans="1:6">
      <c r="A2305" s="52" t="s">
        <v>168</v>
      </c>
      <c r="B2305" s="53" t="s">
        <v>765</v>
      </c>
      <c r="D2305" s="313"/>
    </row>
    <row r="2306" spans="1:6">
      <c r="A2306" s="53" t="s">
        <v>168</v>
      </c>
      <c r="B2306" s="53" t="s">
        <v>764</v>
      </c>
      <c r="D2306" s="313"/>
    </row>
    <row r="2307" spans="1:6">
      <c r="B2307" s="302" t="s">
        <v>763</v>
      </c>
      <c r="D2307" s="313"/>
    </row>
    <row r="2308" spans="1:6">
      <c r="B2308" s="53" t="s">
        <v>763</v>
      </c>
      <c r="D2308" s="313"/>
    </row>
    <row r="2309" spans="1:6">
      <c r="B2309" s="53" t="s">
        <v>762</v>
      </c>
      <c r="D2309" s="313"/>
    </row>
    <row r="2310" spans="1:6">
      <c r="B2310" s="53" t="s">
        <v>761</v>
      </c>
      <c r="D2310" s="313"/>
    </row>
    <row r="2311" spans="1:6">
      <c r="B2311" s="53" t="s">
        <v>760</v>
      </c>
      <c r="D2311" s="313"/>
    </row>
    <row r="2312" spans="1:6">
      <c r="B2312" s="53" t="s">
        <v>759</v>
      </c>
      <c r="D2312" s="313"/>
    </row>
    <row r="2313" spans="1:6">
      <c r="B2313" s="53" t="s">
        <v>758</v>
      </c>
      <c r="D2313" s="313"/>
    </row>
    <row r="2314" spans="1:6">
      <c r="B2314" s="53" t="s">
        <v>757</v>
      </c>
      <c r="D2314" s="313"/>
    </row>
    <row r="2315" spans="1:6">
      <c r="D2315" s="313"/>
    </row>
    <row r="2316" spans="1:6">
      <c r="A2316" s="53" t="s">
        <v>56</v>
      </c>
      <c r="B2316" s="302" t="s">
        <v>756</v>
      </c>
      <c r="D2316" s="313"/>
    </row>
    <row r="2317" spans="1:6">
      <c r="B2317" s="302" t="s">
        <v>755</v>
      </c>
      <c r="C2317" s="52" t="s">
        <v>66</v>
      </c>
      <c r="D2317" s="313">
        <v>19</v>
      </c>
      <c r="F2317" s="55">
        <f>+D2317*E2317</f>
        <v>0</v>
      </c>
    </row>
    <row r="2318" spans="1:6">
      <c r="D2318" s="313"/>
    </row>
    <row r="2319" spans="1:6">
      <c r="A2319" s="53" t="s">
        <v>56</v>
      </c>
      <c r="B2319" s="302" t="s">
        <v>754</v>
      </c>
      <c r="D2319" s="313"/>
    </row>
    <row r="2320" spans="1:6">
      <c r="A2320" s="335"/>
      <c r="B2320" s="302" t="s">
        <v>753</v>
      </c>
      <c r="C2320" s="52" t="s">
        <v>66</v>
      </c>
      <c r="D2320" s="313">
        <v>70</v>
      </c>
      <c r="F2320" s="55">
        <f>+D2320*E2320</f>
        <v>0</v>
      </c>
    </row>
    <row r="2321" spans="1:6">
      <c r="A2321" s="335"/>
      <c r="B2321" s="302"/>
      <c r="D2321" s="313"/>
    </row>
    <row r="2322" spans="1:6">
      <c r="A2322" s="53" t="s">
        <v>56</v>
      </c>
      <c r="B2322" s="53" t="s">
        <v>752</v>
      </c>
      <c r="C2322" s="52" t="s">
        <v>66</v>
      </c>
      <c r="D2322" s="313">
        <v>200</v>
      </c>
      <c r="F2322" s="55">
        <f>+D2322*E2322</f>
        <v>0</v>
      </c>
    </row>
    <row r="2323" spans="1:6">
      <c r="B2323" s="53" t="s">
        <v>751</v>
      </c>
      <c r="D2323" s="313"/>
    </row>
    <row r="2324" spans="1:6">
      <c r="B2324" s="53" t="s">
        <v>750</v>
      </c>
      <c r="D2324" s="313"/>
    </row>
    <row r="2325" spans="1:6">
      <c r="B2325" s="53" t="s">
        <v>749</v>
      </c>
      <c r="D2325" s="313"/>
    </row>
    <row r="2326" spans="1:6">
      <c r="A2326" s="53" t="s">
        <v>168</v>
      </c>
      <c r="B2326" s="302" t="s">
        <v>748</v>
      </c>
      <c r="D2326" s="313"/>
    </row>
    <row r="2327" spans="1:6">
      <c r="A2327" s="53" t="s">
        <v>168</v>
      </c>
      <c r="B2327" s="53" t="s">
        <v>747</v>
      </c>
      <c r="D2327" s="313"/>
    </row>
    <row r="2328" spans="1:6">
      <c r="A2328" s="315"/>
      <c r="B2328" s="302"/>
      <c r="D2328" s="313"/>
    </row>
    <row r="2329" spans="1:6">
      <c r="A2329" s="53" t="s">
        <v>56</v>
      </c>
      <c r="B2329" s="53" t="s">
        <v>746</v>
      </c>
      <c r="C2329" s="52" t="s">
        <v>66</v>
      </c>
      <c r="D2329" s="313">
        <v>1</v>
      </c>
      <c r="F2329" s="55">
        <f>+D2329*E2329</f>
        <v>0</v>
      </c>
    </row>
    <row r="2330" spans="1:6">
      <c r="B2330" s="53" t="s">
        <v>745</v>
      </c>
      <c r="D2330" s="313"/>
    </row>
    <row r="2331" spans="1:6" s="54" customFormat="1">
      <c r="A2331" s="53"/>
      <c r="B2331" s="58"/>
      <c r="C2331" s="52"/>
      <c r="D2331" s="313"/>
      <c r="E2331" s="304"/>
      <c r="F2331" s="56"/>
    </row>
    <row r="2332" spans="1:6" s="67" customFormat="1">
      <c r="A2332" s="315" t="s">
        <v>56</v>
      </c>
      <c r="B2332" s="334" t="s">
        <v>744</v>
      </c>
      <c r="C2332" s="52"/>
      <c r="D2332" s="303"/>
      <c r="E2332" s="304"/>
      <c r="F2332" s="55"/>
    </row>
    <row r="2333" spans="1:6" s="67" customFormat="1">
      <c r="A2333" s="315"/>
      <c r="B2333" s="334" t="s">
        <v>743</v>
      </c>
      <c r="C2333" s="52" t="s">
        <v>66</v>
      </c>
      <c r="D2333" s="303">
        <v>3</v>
      </c>
      <c r="E2333" s="304"/>
      <c r="F2333" s="55">
        <f>+D2333*E2333</f>
        <v>0</v>
      </c>
    </row>
    <row r="2334" spans="1:6" s="67" customFormat="1">
      <c r="A2334" s="315"/>
      <c r="B2334" s="334"/>
      <c r="C2334" s="52"/>
      <c r="D2334" s="303"/>
      <c r="E2334" s="304"/>
      <c r="F2334" s="55"/>
    </row>
    <row r="2335" spans="1:6">
      <c r="A2335" s="53" t="s">
        <v>56</v>
      </c>
      <c r="B2335" s="302" t="s">
        <v>742</v>
      </c>
      <c r="D2335" s="313"/>
    </row>
    <row r="2336" spans="1:6">
      <c r="B2336" s="302" t="s">
        <v>741</v>
      </c>
      <c r="D2336" s="313"/>
    </row>
    <row r="2337" spans="1:6">
      <c r="B2337" s="302" t="s">
        <v>740</v>
      </c>
      <c r="C2337" s="52" t="s">
        <v>66</v>
      </c>
      <c r="D2337" s="313">
        <v>1</v>
      </c>
      <c r="F2337" s="55">
        <f>+D2337*E2337</f>
        <v>0</v>
      </c>
    </row>
    <row r="2338" spans="1:6">
      <c r="B2338" s="302"/>
      <c r="D2338" s="313"/>
    </row>
    <row r="2339" spans="1:6">
      <c r="A2339" s="53" t="s">
        <v>56</v>
      </c>
      <c r="B2339" s="302" t="s">
        <v>739</v>
      </c>
      <c r="D2339" s="313"/>
    </row>
    <row r="2340" spans="1:6">
      <c r="B2340" s="302" t="s">
        <v>738</v>
      </c>
      <c r="C2340" s="52" t="s">
        <v>66</v>
      </c>
      <c r="D2340" s="313">
        <v>2</v>
      </c>
      <c r="F2340" s="55">
        <f>+D2340*E2340</f>
        <v>0</v>
      </c>
    </row>
    <row r="2341" spans="1:6">
      <c r="B2341" s="302"/>
      <c r="D2341" s="313"/>
    </row>
    <row r="2342" spans="1:6">
      <c r="A2342" s="53" t="s">
        <v>56</v>
      </c>
      <c r="B2342" s="302" t="s">
        <v>737</v>
      </c>
      <c r="D2342" s="313"/>
    </row>
    <row r="2343" spans="1:6">
      <c r="B2343" s="302" t="s">
        <v>736</v>
      </c>
      <c r="C2343" s="52" t="s">
        <v>51</v>
      </c>
      <c r="D2343" s="313">
        <v>3850</v>
      </c>
      <c r="F2343" s="55">
        <f>+D2343*E2343</f>
        <v>0</v>
      </c>
    </row>
    <row r="2344" spans="1:6" s="67" customFormat="1">
      <c r="A2344" s="53"/>
      <c r="B2344" s="302" t="s">
        <v>735</v>
      </c>
      <c r="C2344" s="52" t="s">
        <v>51</v>
      </c>
      <c r="D2344" s="313">
        <v>3850</v>
      </c>
      <c r="E2344" s="304"/>
      <c r="F2344" s="55">
        <f>+D2344*E2344</f>
        <v>0</v>
      </c>
    </row>
    <row r="2345" spans="1:6">
      <c r="B2345" s="302"/>
      <c r="D2345" s="313"/>
    </row>
    <row r="2346" spans="1:6">
      <c r="A2346" s="335" t="s">
        <v>56</v>
      </c>
      <c r="B2346" s="302" t="s">
        <v>695</v>
      </c>
      <c r="C2346" s="52" t="s">
        <v>51</v>
      </c>
      <c r="D2346" s="313">
        <v>1650</v>
      </c>
      <c r="F2346" s="55">
        <f>+D2346*E2346</f>
        <v>0</v>
      </c>
    </row>
    <row r="2347" spans="1:6">
      <c r="B2347" s="302" t="s">
        <v>191</v>
      </c>
      <c r="D2347" s="313"/>
    </row>
    <row r="2348" spans="1:6" ht="15.75" customHeight="1">
      <c r="A2348" s="53" t="s">
        <v>56</v>
      </c>
      <c r="B2348" s="302" t="s">
        <v>734</v>
      </c>
      <c r="D2348" s="313"/>
    </row>
    <row r="2349" spans="1:6">
      <c r="B2349" s="302" t="s">
        <v>124</v>
      </c>
      <c r="C2349" s="52" t="s">
        <v>51</v>
      </c>
      <c r="D2349" s="313">
        <v>5300</v>
      </c>
      <c r="F2349" s="55">
        <f>+D2349*E2349</f>
        <v>0</v>
      </c>
    </row>
    <row r="2350" spans="1:6" s="67" customFormat="1">
      <c r="A2350" s="315"/>
      <c r="B2350" s="334"/>
      <c r="C2350" s="52"/>
      <c r="D2350" s="303"/>
      <c r="E2350" s="304"/>
      <c r="F2350" s="55"/>
    </row>
    <row r="2351" spans="1:6">
      <c r="A2351" s="53" t="s">
        <v>56</v>
      </c>
      <c r="B2351" s="302" t="s">
        <v>733</v>
      </c>
      <c r="C2351" s="52" t="s">
        <v>66</v>
      </c>
      <c r="D2351" s="313">
        <v>69</v>
      </c>
      <c r="F2351" s="55">
        <f>+D2351*E2351</f>
        <v>0</v>
      </c>
    </row>
    <row r="2352" spans="1:6" s="67" customFormat="1">
      <c r="A2352" s="315"/>
      <c r="B2352" s="334"/>
      <c r="C2352" s="332"/>
      <c r="D2352" s="311"/>
      <c r="E2352" s="312"/>
      <c r="F2352" s="59"/>
    </row>
    <row r="2353" spans="1:6" s="67" customFormat="1">
      <c r="A2353" s="315"/>
      <c r="B2353" s="334"/>
      <c r="C2353" s="52"/>
      <c r="D2353" s="303"/>
      <c r="E2353" s="304"/>
      <c r="F2353" s="55"/>
    </row>
    <row r="2354" spans="1:6" s="67" customFormat="1">
      <c r="A2354" s="315"/>
      <c r="B2354" s="297" t="s">
        <v>1573</v>
      </c>
      <c r="C2354" s="52"/>
      <c r="D2354" s="303"/>
      <c r="E2354" s="304"/>
      <c r="F2354" s="56">
        <f>SUM(F2298:F2351)</f>
        <v>0</v>
      </c>
    </row>
    <row r="2355" spans="1:6">
      <c r="B2355" s="302"/>
      <c r="F2355" s="56"/>
    </row>
    <row r="2356" spans="1:6">
      <c r="B2356" s="302"/>
      <c r="F2356" s="56"/>
    </row>
    <row r="2357" spans="1:6">
      <c r="B2357" s="302"/>
      <c r="F2357" s="56"/>
    </row>
    <row r="2358" spans="1:6">
      <c r="B2358" s="66" t="s">
        <v>732</v>
      </c>
    </row>
    <row r="2359" spans="1:6" ht="14.25" customHeight="1">
      <c r="A2359" s="335"/>
      <c r="B2359" s="302" t="s">
        <v>731</v>
      </c>
      <c r="D2359" s="313"/>
    </row>
    <row r="2360" spans="1:6">
      <c r="B2360" s="66"/>
    </row>
    <row r="2361" spans="1:6" s="67" customFormat="1" ht="15" customHeight="1">
      <c r="A2361" s="315" t="s">
        <v>56</v>
      </c>
      <c r="B2361" s="323" t="s">
        <v>730</v>
      </c>
      <c r="C2361" s="52"/>
      <c r="D2361" s="303"/>
      <c r="E2361" s="304"/>
      <c r="F2361" s="55"/>
    </row>
    <row r="2362" spans="1:6" s="67" customFormat="1" ht="15.75" customHeight="1">
      <c r="A2362" s="315"/>
      <c r="B2362" s="323" t="s">
        <v>729</v>
      </c>
      <c r="C2362" s="52"/>
      <c r="D2362" s="303"/>
      <c r="E2362" s="304"/>
      <c r="F2362" s="55"/>
    </row>
    <row r="2363" spans="1:6" s="67" customFormat="1" ht="15" customHeight="1">
      <c r="A2363" s="315"/>
      <c r="B2363" s="323" t="s">
        <v>728</v>
      </c>
      <c r="C2363" s="52"/>
      <c r="D2363" s="303"/>
      <c r="E2363" s="304"/>
      <c r="F2363" s="55"/>
    </row>
    <row r="2364" spans="1:6" s="67" customFormat="1" ht="15" customHeight="1">
      <c r="A2364" s="315"/>
      <c r="B2364" s="323" t="s">
        <v>727</v>
      </c>
      <c r="C2364" s="52"/>
      <c r="D2364" s="303"/>
      <c r="E2364" s="304"/>
      <c r="F2364" s="55"/>
    </row>
    <row r="2365" spans="1:6" s="67" customFormat="1" ht="15" customHeight="1">
      <c r="A2365" s="315"/>
      <c r="B2365" s="323" t="s">
        <v>726</v>
      </c>
      <c r="C2365" s="52"/>
      <c r="D2365" s="303"/>
      <c r="E2365" s="304"/>
      <c r="F2365" s="55"/>
    </row>
    <row r="2366" spans="1:6" s="67" customFormat="1" ht="15" customHeight="1">
      <c r="A2366" s="315"/>
      <c r="B2366" s="323" t="s">
        <v>725</v>
      </c>
      <c r="C2366" s="52"/>
      <c r="D2366" s="303"/>
      <c r="E2366" s="304"/>
      <c r="F2366" s="55"/>
    </row>
    <row r="2367" spans="1:6" s="67" customFormat="1" ht="15" customHeight="1">
      <c r="A2367" s="315"/>
      <c r="B2367" s="323" t="s">
        <v>724</v>
      </c>
      <c r="C2367" s="52" t="s">
        <v>66</v>
      </c>
      <c r="D2367" s="303">
        <v>2</v>
      </c>
      <c r="E2367" s="304"/>
      <c r="F2367" s="55">
        <f>+D2367*E2367</f>
        <v>0</v>
      </c>
    </row>
    <row r="2368" spans="1:6" s="67" customFormat="1" ht="15" customHeight="1">
      <c r="A2368" s="315"/>
      <c r="B2368" s="323" t="s">
        <v>723</v>
      </c>
      <c r="C2368" s="52" t="s">
        <v>66</v>
      </c>
      <c r="D2368" s="303">
        <v>4</v>
      </c>
      <c r="E2368" s="304"/>
      <c r="F2368" s="55">
        <f>+D2368*E2368</f>
        <v>0</v>
      </c>
    </row>
    <row r="2369" spans="1:6" s="67" customFormat="1" ht="15" customHeight="1">
      <c r="A2369" s="315"/>
      <c r="B2369" s="323" t="s">
        <v>722</v>
      </c>
      <c r="C2369" s="52" t="s">
        <v>66</v>
      </c>
      <c r="D2369" s="303">
        <v>1</v>
      </c>
      <c r="E2369" s="304"/>
      <c r="F2369" s="55">
        <f>+D2369*E2369</f>
        <v>0</v>
      </c>
    </row>
    <row r="2370" spans="1:6" s="67" customFormat="1" ht="15" customHeight="1">
      <c r="A2370" s="315"/>
      <c r="B2370" s="323"/>
      <c r="C2370" s="52"/>
      <c r="D2370" s="303"/>
      <c r="E2370" s="304"/>
      <c r="F2370" s="55"/>
    </row>
    <row r="2371" spans="1:6" s="67" customFormat="1">
      <c r="A2371" s="315" t="s">
        <v>56</v>
      </c>
      <c r="B2371" s="334" t="s">
        <v>721</v>
      </c>
      <c r="C2371" s="52"/>
      <c r="D2371" s="303"/>
      <c r="E2371" s="304"/>
      <c r="F2371" s="55"/>
    </row>
    <row r="2372" spans="1:6" s="67" customFormat="1">
      <c r="A2372" s="315"/>
      <c r="B2372" s="334" t="s">
        <v>720</v>
      </c>
      <c r="C2372" s="52" t="s">
        <v>66</v>
      </c>
      <c r="D2372" s="303">
        <v>256</v>
      </c>
      <c r="E2372" s="304"/>
      <c r="F2372" s="55">
        <f>+D2372*E2372</f>
        <v>0</v>
      </c>
    </row>
    <row r="2373" spans="1:6" s="67" customFormat="1">
      <c r="A2373" s="315"/>
      <c r="B2373" s="334" t="s">
        <v>719</v>
      </c>
      <c r="C2373" s="52" t="s">
        <v>66</v>
      </c>
      <c r="D2373" s="303">
        <v>5</v>
      </c>
      <c r="E2373" s="304"/>
      <c r="F2373" s="55">
        <f>+D2373*E2373</f>
        <v>0</v>
      </c>
    </row>
    <row r="2374" spans="1:6" s="67" customFormat="1">
      <c r="A2374" s="315"/>
      <c r="B2374" s="334" t="s">
        <v>718</v>
      </c>
      <c r="C2374" s="52" t="s">
        <v>66</v>
      </c>
      <c r="D2374" s="303">
        <v>26</v>
      </c>
      <c r="E2374" s="304"/>
      <c r="F2374" s="55">
        <f>+D2374*E2374</f>
        <v>0</v>
      </c>
    </row>
    <row r="2375" spans="1:6" s="67" customFormat="1" ht="14.25" customHeight="1">
      <c r="A2375" s="315"/>
      <c r="B2375" s="334" t="s">
        <v>717</v>
      </c>
      <c r="C2375" s="52" t="s">
        <v>66</v>
      </c>
      <c r="D2375" s="303">
        <v>15</v>
      </c>
      <c r="E2375" s="304"/>
      <c r="F2375" s="55">
        <f>+D2375*E2375</f>
        <v>0</v>
      </c>
    </row>
    <row r="2376" spans="1:6" s="67" customFormat="1">
      <c r="A2376" s="315"/>
      <c r="B2376" s="334" t="s">
        <v>716</v>
      </c>
      <c r="C2376" s="52"/>
      <c r="D2376" s="303"/>
      <c r="E2376" s="304"/>
      <c r="F2376" s="55"/>
    </row>
    <row r="2377" spans="1:6" s="67" customFormat="1">
      <c r="A2377" s="315"/>
      <c r="B2377" s="334" t="s">
        <v>715</v>
      </c>
      <c r="C2377" s="52" t="s">
        <v>66</v>
      </c>
      <c r="D2377" s="303">
        <v>27</v>
      </c>
      <c r="E2377" s="304"/>
      <c r="F2377" s="55">
        <f>+D2377*E2377</f>
        <v>0</v>
      </c>
    </row>
    <row r="2378" spans="1:6" s="67" customFormat="1">
      <c r="A2378" s="315"/>
      <c r="B2378" s="334" t="s">
        <v>714</v>
      </c>
      <c r="C2378" s="52" t="s">
        <v>66</v>
      </c>
      <c r="D2378" s="62">
        <v>5</v>
      </c>
      <c r="E2378" s="304"/>
      <c r="F2378" s="55">
        <f>+D2378*E2378</f>
        <v>0</v>
      </c>
    </row>
    <row r="2379" spans="1:6" s="67" customFormat="1">
      <c r="A2379" s="315"/>
      <c r="B2379" s="334" t="s">
        <v>713</v>
      </c>
      <c r="C2379" s="52" t="s">
        <v>66</v>
      </c>
      <c r="D2379" s="62">
        <v>30</v>
      </c>
      <c r="E2379" s="304"/>
      <c r="F2379" s="55">
        <f>+D2379*E2379</f>
        <v>0</v>
      </c>
    </row>
    <row r="2380" spans="1:6" s="67" customFormat="1">
      <c r="A2380" s="315"/>
      <c r="B2380" s="334"/>
      <c r="C2380" s="52"/>
      <c r="D2380" s="303"/>
      <c r="E2380" s="304"/>
      <c r="F2380" s="55"/>
    </row>
    <row r="2381" spans="1:6" s="67" customFormat="1">
      <c r="A2381" s="315"/>
      <c r="B2381" s="334" t="s">
        <v>712</v>
      </c>
      <c r="C2381" s="52" t="s">
        <v>62</v>
      </c>
      <c r="D2381" s="317">
        <v>8</v>
      </c>
      <c r="E2381" s="318"/>
      <c r="F2381" s="319">
        <f>+D2381*E2381</f>
        <v>0</v>
      </c>
    </row>
    <row r="2382" spans="1:6" s="67" customFormat="1">
      <c r="A2382" s="315"/>
      <c r="B2382" s="334" t="s">
        <v>711</v>
      </c>
      <c r="C2382" s="52"/>
      <c r="D2382" s="317"/>
      <c r="E2382" s="318"/>
      <c r="F2382" s="319"/>
    </row>
    <row r="2383" spans="1:6" s="67" customFormat="1">
      <c r="A2383" s="315"/>
      <c r="B2383" s="334" t="s">
        <v>710</v>
      </c>
      <c r="C2383" s="52"/>
      <c r="D2383" s="317"/>
      <c r="E2383" s="318"/>
      <c r="F2383" s="319"/>
    </row>
    <row r="2384" spans="1:6" s="67" customFormat="1">
      <c r="A2384" s="315"/>
      <c r="B2384" s="334" t="s">
        <v>709</v>
      </c>
      <c r="C2384" s="52"/>
      <c r="D2384" s="317"/>
      <c r="E2384" s="318"/>
      <c r="F2384" s="319"/>
    </row>
    <row r="2385" spans="1:6" s="67" customFormat="1">
      <c r="A2385" s="315"/>
      <c r="B2385" s="334" t="s">
        <v>708</v>
      </c>
      <c r="C2385" s="52"/>
      <c r="D2385" s="317"/>
      <c r="E2385" s="318"/>
      <c r="F2385" s="319"/>
    </row>
    <row r="2386" spans="1:6" s="67" customFormat="1">
      <c r="A2386" s="315"/>
      <c r="B2386" s="334" t="s">
        <v>707</v>
      </c>
      <c r="C2386" s="52"/>
      <c r="D2386" s="317"/>
      <c r="E2386" s="318"/>
      <c r="F2386" s="319"/>
    </row>
    <row r="2387" spans="1:6" s="67" customFormat="1">
      <c r="A2387" s="315"/>
      <c r="B2387" s="334" t="s">
        <v>706</v>
      </c>
      <c r="C2387" s="52"/>
      <c r="D2387" s="317"/>
      <c r="E2387" s="318"/>
      <c r="F2387" s="319"/>
    </row>
    <row r="2388" spans="1:6" s="67" customFormat="1">
      <c r="A2388" s="315"/>
      <c r="B2388" s="334"/>
      <c r="C2388" s="52"/>
      <c r="D2388" s="317"/>
      <c r="E2388" s="318"/>
      <c r="F2388" s="319"/>
    </row>
    <row r="2389" spans="1:6" s="67" customFormat="1">
      <c r="A2389" s="315" t="s">
        <v>56</v>
      </c>
      <c r="B2389" s="334" t="s">
        <v>705</v>
      </c>
      <c r="C2389" s="52" t="s">
        <v>62</v>
      </c>
      <c r="D2389" s="303">
        <v>10</v>
      </c>
      <c r="E2389" s="304"/>
      <c r="F2389" s="55">
        <f>+D2389*E2389</f>
        <v>0</v>
      </c>
    </row>
    <row r="2390" spans="1:6" s="67" customFormat="1">
      <c r="A2390" s="315"/>
      <c r="B2390" s="334" t="s">
        <v>704</v>
      </c>
      <c r="C2390" s="52"/>
      <c r="D2390" s="303"/>
      <c r="E2390" s="304"/>
      <c r="F2390" s="55"/>
    </row>
    <row r="2391" spans="1:6" s="67" customFormat="1">
      <c r="A2391" s="315"/>
      <c r="B2391" s="334"/>
      <c r="C2391" s="52"/>
      <c r="D2391" s="303"/>
      <c r="E2391" s="304"/>
      <c r="F2391" s="55"/>
    </row>
    <row r="2392" spans="1:6" s="67" customFormat="1">
      <c r="A2392" s="315" t="s">
        <v>56</v>
      </c>
      <c r="B2392" s="334" t="s">
        <v>703</v>
      </c>
      <c r="C2392" s="52" t="s">
        <v>66</v>
      </c>
      <c r="D2392" s="303">
        <v>72</v>
      </c>
      <c r="E2392" s="304"/>
      <c r="F2392" s="55">
        <f>+D2392*E2392</f>
        <v>0</v>
      </c>
    </row>
    <row r="2393" spans="1:6" s="67" customFormat="1">
      <c r="A2393" s="315"/>
      <c r="B2393" s="334"/>
      <c r="C2393" s="52"/>
      <c r="D2393" s="303"/>
      <c r="E2393" s="304"/>
      <c r="F2393" s="55"/>
    </row>
    <row r="2394" spans="1:6" s="67" customFormat="1" ht="13.5" customHeight="1">
      <c r="A2394" s="315" t="s">
        <v>56</v>
      </c>
      <c r="B2394" s="334" t="s">
        <v>702</v>
      </c>
      <c r="C2394" s="52"/>
      <c r="D2394" s="303"/>
      <c r="E2394" s="304"/>
      <c r="F2394" s="55"/>
    </row>
    <row r="2395" spans="1:6" s="67" customFormat="1">
      <c r="A2395" s="315"/>
      <c r="B2395" s="334" t="s">
        <v>701</v>
      </c>
      <c r="C2395" s="52" t="s">
        <v>51</v>
      </c>
      <c r="D2395" s="303">
        <v>6960</v>
      </c>
      <c r="E2395" s="304"/>
      <c r="F2395" s="55">
        <f>+D2395*E2395</f>
        <v>0</v>
      </c>
    </row>
    <row r="2396" spans="1:6" s="67" customFormat="1">
      <c r="A2396" s="315"/>
      <c r="B2396" s="334"/>
      <c r="C2396" s="52"/>
      <c r="D2396" s="303"/>
      <c r="E2396" s="304"/>
      <c r="F2396" s="55"/>
    </row>
    <row r="2397" spans="1:6" ht="15" customHeight="1">
      <c r="A2397" s="331" t="s">
        <v>56</v>
      </c>
      <c r="B2397" s="302" t="s">
        <v>700</v>
      </c>
      <c r="E2397" s="55"/>
    </row>
    <row r="2398" spans="1:6" ht="15" customHeight="1">
      <c r="A2398" s="331"/>
      <c r="B2398" s="302" t="s">
        <v>699</v>
      </c>
      <c r="C2398" s="52" t="s">
        <v>66</v>
      </c>
      <c r="D2398" s="303">
        <v>6960</v>
      </c>
      <c r="E2398" s="55"/>
      <c r="F2398" s="55">
        <f>+D2398*E2398</f>
        <v>0</v>
      </c>
    </row>
    <row r="2399" spans="1:6" ht="15" customHeight="1">
      <c r="A2399" s="331"/>
      <c r="B2399" s="302"/>
      <c r="E2399" s="55"/>
    </row>
    <row r="2400" spans="1:6">
      <c r="A2400" s="335" t="s">
        <v>56</v>
      </c>
      <c r="B2400" s="302" t="s">
        <v>55</v>
      </c>
    </row>
    <row r="2401" spans="1:6">
      <c r="B2401" s="302" t="s">
        <v>698</v>
      </c>
      <c r="C2401" s="52" t="s">
        <v>51</v>
      </c>
      <c r="D2401" s="303">
        <v>1400</v>
      </c>
      <c r="F2401" s="55">
        <f>+D2401*E2401</f>
        <v>0</v>
      </c>
    </row>
    <row r="2402" spans="1:6">
      <c r="B2402" s="302"/>
    </row>
    <row r="2403" spans="1:6">
      <c r="A2403" s="331" t="s">
        <v>56</v>
      </c>
      <c r="B2403" s="302" t="s">
        <v>697</v>
      </c>
      <c r="E2403" s="55"/>
    </row>
    <row r="2404" spans="1:6">
      <c r="B2404" s="302" t="s">
        <v>696</v>
      </c>
      <c r="C2404" s="52" t="s">
        <v>66</v>
      </c>
      <c r="D2404" s="303">
        <v>6960</v>
      </c>
      <c r="E2404" s="55"/>
      <c r="F2404" s="55">
        <f>+D2404*E2404</f>
        <v>0</v>
      </c>
    </row>
    <row r="2405" spans="1:6">
      <c r="B2405" s="302"/>
      <c r="E2405" s="55"/>
    </row>
    <row r="2406" spans="1:6">
      <c r="A2406" s="335" t="s">
        <v>56</v>
      </c>
      <c r="B2406" s="302" t="s">
        <v>695</v>
      </c>
      <c r="C2406" s="52" t="s">
        <v>51</v>
      </c>
      <c r="D2406" s="313">
        <v>740</v>
      </c>
      <c r="F2406" s="55">
        <f>+D2406*E2406</f>
        <v>0</v>
      </c>
    </row>
    <row r="2407" spans="1:6" s="67" customFormat="1">
      <c r="A2407" s="315"/>
      <c r="B2407" s="334"/>
      <c r="C2407" s="52"/>
      <c r="D2407" s="303"/>
      <c r="E2407" s="304"/>
      <c r="F2407" s="55"/>
    </row>
    <row r="2408" spans="1:6" s="67" customFormat="1">
      <c r="A2408" s="315" t="s">
        <v>56</v>
      </c>
      <c r="B2408" s="334" t="s">
        <v>694</v>
      </c>
      <c r="C2408" s="52" t="s">
        <v>183</v>
      </c>
      <c r="D2408" s="62">
        <v>345</v>
      </c>
      <c r="E2408" s="304"/>
      <c r="F2408" s="55">
        <f>+D2408*E2408</f>
        <v>0</v>
      </c>
    </row>
    <row r="2409" spans="1:6" s="67" customFormat="1">
      <c r="A2409" s="315"/>
      <c r="B2409" s="334"/>
      <c r="C2409" s="52"/>
      <c r="D2409" s="303"/>
      <c r="E2409" s="304"/>
      <c r="F2409" s="55"/>
    </row>
    <row r="2410" spans="1:6" s="67" customFormat="1" ht="14.25" customHeight="1">
      <c r="A2410" s="315" t="s">
        <v>56</v>
      </c>
      <c r="B2410" s="334" t="s">
        <v>268</v>
      </c>
      <c r="C2410" s="52"/>
      <c r="D2410" s="303"/>
      <c r="E2410" s="304"/>
      <c r="F2410" s="55"/>
    </row>
    <row r="2411" spans="1:6" s="67" customFormat="1">
      <c r="A2411" s="315"/>
      <c r="B2411" s="334" t="s">
        <v>267</v>
      </c>
      <c r="C2411" s="52"/>
      <c r="D2411" s="303"/>
      <c r="E2411" s="304"/>
      <c r="F2411" s="55"/>
    </row>
    <row r="2412" spans="1:6" s="67" customFormat="1">
      <c r="A2412" s="315"/>
      <c r="B2412" s="334" t="s">
        <v>266</v>
      </c>
      <c r="C2412" s="52" t="s">
        <v>62</v>
      </c>
      <c r="D2412" s="303">
        <v>1</v>
      </c>
      <c r="E2412" s="304"/>
      <c r="F2412" s="55">
        <f>+D2412*E2412</f>
        <v>0</v>
      </c>
    </row>
    <row r="2413" spans="1:6" s="67" customFormat="1">
      <c r="A2413" s="315"/>
      <c r="B2413" s="334"/>
      <c r="C2413" s="52"/>
      <c r="D2413" s="303"/>
      <c r="E2413" s="304"/>
      <c r="F2413" s="55"/>
    </row>
    <row r="2414" spans="1:6" s="67" customFormat="1">
      <c r="A2414" s="315" t="s">
        <v>56</v>
      </c>
      <c r="B2414" s="334" t="s">
        <v>265</v>
      </c>
      <c r="C2414" s="52" t="s">
        <v>62</v>
      </c>
      <c r="D2414" s="303">
        <v>1</v>
      </c>
      <c r="E2414" s="304"/>
      <c r="F2414" s="55">
        <f>+E2414</f>
        <v>0</v>
      </c>
    </row>
    <row r="2415" spans="1:6" s="67" customFormat="1">
      <c r="A2415" s="315"/>
      <c r="B2415" s="334"/>
      <c r="C2415" s="332"/>
      <c r="D2415" s="311"/>
      <c r="E2415" s="312"/>
      <c r="F2415" s="59"/>
    </row>
    <row r="2416" spans="1:6" s="67" customFormat="1">
      <c r="A2416" s="315"/>
      <c r="B2416" s="334"/>
      <c r="C2416" s="52"/>
      <c r="D2416" s="303"/>
      <c r="E2416" s="304"/>
      <c r="F2416" s="55"/>
    </row>
    <row r="2417" spans="1:6" s="67" customFormat="1">
      <c r="A2417" s="315"/>
      <c r="B2417" s="297" t="s">
        <v>1574</v>
      </c>
      <c r="C2417" s="52"/>
      <c r="D2417" s="303"/>
      <c r="E2417" s="304"/>
      <c r="F2417" s="56">
        <f>SUM(F2367:F2414)</f>
        <v>0</v>
      </c>
    </row>
    <row r="2418" spans="1:6" s="67" customFormat="1">
      <c r="A2418" s="315"/>
      <c r="B2418" s="334"/>
      <c r="C2418" s="52"/>
      <c r="D2418" s="303"/>
      <c r="E2418" s="304"/>
      <c r="F2418" s="56"/>
    </row>
    <row r="2419" spans="1:6" s="67" customFormat="1">
      <c r="A2419" s="315"/>
      <c r="B2419" s="334"/>
      <c r="C2419" s="52"/>
      <c r="D2419" s="303"/>
      <c r="E2419" s="304"/>
      <c r="F2419" s="56"/>
    </row>
    <row r="2420" spans="1:6" s="345" customFormat="1" ht="14.25" customHeight="1">
      <c r="A2420" s="71"/>
      <c r="B2420" s="66" t="s">
        <v>693</v>
      </c>
      <c r="C2420" s="69"/>
      <c r="D2420" s="73"/>
      <c r="E2420" s="304"/>
      <c r="F2420" s="339"/>
    </row>
    <row r="2421" spans="1:6" s="346" customFormat="1" ht="14.25" customHeight="1">
      <c r="A2421" s="71"/>
      <c r="B2421" s="74" t="s">
        <v>692</v>
      </c>
      <c r="C2421" s="69"/>
      <c r="D2421" s="73"/>
      <c r="E2421" s="304"/>
      <c r="F2421" s="72"/>
    </row>
    <row r="2422" spans="1:6" s="345" customFormat="1" ht="14.25" customHeight="1">
      <c r="A2422" s="71"/>
      <c r="B2422" s="333"/>
      <c r="C2422" s="69"/>
      <c r="D2422" s="73"/>
      <c r="E2422" s="304"/>
      <c r="F2422" s="339"/>
    </row>
    <row r="2423" spans="1:6" s="67" customFormat="1">
      <c r="A2423" s="53" t="s">
        <v>56</v>
      </c>
      <c r="B2423" s="302" t="s">
        <v>691</v>
      </c>
      <c r="C2423" s="52"/>
      <c r="D2423" s="313"/>
      <c r="E2423" s="304"/>
      <c r="F2423" s="55"/>
    </row>
    <row r="2424" spans="1:6" s="67" customFormat="1">
      <c r="A2424" s="315"/>
      <c r="B2424" s="334" t="s">
        <v>680</v>
      </c>
      <c r="C2424" s="52" t="s">
        <v>66</v>
      </c>
      <c r="D2424" s="303">
        <v>1</v>
      </c>
      <c r="E2424" s="304"/>
      <c r="F2424" s="55">
        <f>+D2424*E2424</f>
        <v>0</v>
      </c>
    </row>
    <row r="2425" spans="1:6">
      <c r="B2425" s="302" t="s">
        <v>690</v>
      </c>
      <c r="D2425" s="313"/>
    </row>
    <row r="2426" spans="1:6">
      <c r="B2426" s="302" t="s">
        <v>689</v>
      </c>
      <c r="C2426" s="52" t="s">
        <v>66</v>
      </c>
      <c r="D2426" s="313">
        <v>1</v>
      </c>
      <c r="F2426" s="319">
        <f t="shared" ref="F2426:F2433" si="8">+D2426*E2426</f>
        <v>0</v>
      </c>
    </row>
    <row r="2427" spans="1:6">
      <c r="B2427" s="302" t="s">
        <v>688</v>
      </c>
      <c r="C2427" s="52" t="s">
        <v>66</v>
      </c>
      <c r="D2427" s="313">
        <v>1</v>
      </c>
      <c r="F2427" s="319">
        <f t="shared" si="8"/>
        <v>0</v>
      </c>
    </row>
    <row r="2428" spans="1:6">
      <c r="B2428" s="302" t="s">
        <v>687</v>
      </c>
      <c r="C2428" s="52" t="s">
        <v>66</v>
      </c>
      <c r="D2428" s="313">
        <v>2</v>
      </c>
      <c r="F2428" s="319">
        <f t="shared" si="8"/>
        <v>0</v>
      </c>
    </row>
    <row r="2429" spans="1:6">
      <c r="B2429" s="302" t="s">
        <v>686</v>
      </c>
      <c r="C2429" s="52" t="s">
        <v>66</v>
      </c>
      <c r="D2429" s="313">
        <v>1</v>
      </c>
      <c r="F2429" s="319">
        <f t="shared" si="8"/>
        <v>0</v>
      </c>
    </row>
    <row r="2430" spans="1:6">
      <c r="B2430" s="302" t="s">
        <v>685</v>
      </c>
      <c r="C2430" s="52" t="s">
        <v>66</v>
      </c>
      <c r="D2430" s="313">
        <v>1</v>
      </c>
      <c r="F2430" s="319">
        <f t="shared" si="8"/>
        <v>0</v>
      </c>
    </row>
    <row r="2431" spans="1:6">
      <c r="B2431" s="302" t="s">
        <v>684</v>
      </c>
      <c r="C2431" s="52" t="s">
        <v>66</v>
      </c>
      <c r="D2431" s="313">
        <v>1</v>
      </c>
      <c r="F2431" s="319">
        <f t="shared" si="8"/>
        <v>0</v>
      </c>
    </row>
    <row r="2432" spans="1:6">
      <c r="B2432" s="302" t="s">
        <v>683</v>
      </c>
      <c r="C2432" s="52" t="s">
        <v>66</v>
      </c>
      <c r="D2432" s="313">
        <v>6</v>
      </c>
      <c r="F2432" s="319">
        <f t="shared" si="8"/>
        <v>0</v>
      </c>
    </row>
    <row r="2433" spans="1:6">
      <c r="B2433" s="302" t="s">
        <v>682</v>
      </c>
      <c r="C2433" s="52" t="s">
        <v>66</v>
      </c>
      <c r="D2433" s="313">
        <v>2</v>
      </c>
      <c r="F2433" s="319">
        <f t="shared" si="8"/>
        <v>0</v>
      </c>
    </row>
    <row r="2434" spans="1:6">
      <c r="B2434" s="302"/>
      <c r="D2434" s="313"/>
    </row>
    <row r="2435" spans="1:6" s="67" customFormat="1">
      <c r="A2435" s="53" t="s">
        <v>56</v>
      </c>
      <c r="B2435" s="302" t="s">
        <v>681</v>
      </c>
      <c r="C2435" s="52"/>
      <c r="D2435" s="313"/>
      <c r="E2435" s="304"/>
      <c r="F2435" s="55"/>
    </row>
    <row r="2436" spans="1:6" s="67" customFormat="1">
      <c r="A2436" s="315"/>
      <c r="B2436" s="334" t="s">
        <v>680</v>
      </c>
      <c r="C2436" s="52" t="s">
        <v>66</v>
      </c>
      <c r="D2436" s="303">
        <v>1</v>
      </c>
      <c r="E2436" s="304"/>
      <c r="F2436" s="55">
        <f>+D2436*E2436</f>
        <v>0</v>
      </c>
    </row>
    <row r="2437" spans="1:6">
      <c r="B2437" s="302"/>
    </row>
    <row r="2438" spans="1:6">
      <c r="B2438" s="66" t="s">
        <v>679</v>
      </c>
      <c r="D2438" s="313"/>
    </row>
    <row r="2439" spans="1:6">
      <c r="B2439" s="302"/>
    </row>
    <row r="2440" spans="1:6" ht="14.25" customHeight="1">
      <c r="A2440" s="335" t="s">
        <v>56</v>
      </c>
      <c r="B2440" s="302" t="s">
        <v>665</v>
      </c>
      <c r="D2440" s="313"/>
    </row>
    <row r="2441" spans="1:6" ht="15" customHeight="1">
      <c r="B2441" s="302" t="s">
        <v>664</v>
      </c>
      <c r="D2441" s="313"/>
    </row>
    <row r="2442" spans="1:6">
      <c r="B2442" s="302" t="s">
        <v>663</v>
      </c>
      <c r="D2442" s="313"/>
    </row>
    <row r="2443" spans="1:6">
      <c r="B2443" s="302" t="s">
        <v>662</v>
      </c>
      <c r="D2443" s="313"/>
    </row>
    <row r="2444" spans="1:6">
      <c r="B2444" s="302" t="s">
        <v>661</v>
      </c>
      <c r="D2444" s="313"/>
    </row>
    <row r="2445" spans="1:6">
      <c r="B2445" s="302" t="s">
        <v>660</v>
      </c>
      <c r="C2445" s="52" t="s">
        <v>62</v>
      </c>
      <c r="D2445" s="303">
        <v>1</v>
      </c>
      <c r="F2445" s="55">
        <f>+D2445*E2445</f>
        <v>0</v>
      </c>
    </row>
    <row r="2446" spans="1:6">
      <c r="B2446" s="323" t="s">
        <v>659</v>
      </c>
    </row>
    <row r="2447" spans="1:6" s="67" customFormat="1">
      <c r="A2447" s="315"/>
      <c r="B2447" s="334"/>
      <c r="C2447" s="52"/>
      <c r="D2447" s="303"/>
      <c r="E2447" s="304"/>
      <c r="F2447" s="55"/>
    </row>
    <row r="2448" spans="1:6" s="67" customFormat="1">
      <c r="A2448" s="315" t="s">
        <v>56</v>
      </c>
      <c r="B2448" s="334" t="s">
        <v>658</v>
      </c>
      <c r="C2448" s="52"/>
      <c r="D2448" s="303"/>
      <c r="E2448" s="304"/>
      <c r="F2448" s="55"/>
    </row>
    <row r="2449" spans="1:6" s="67" customFormat="1">
      <c r="A2449" s="315"/>
      <c r="B2449" s="334" t="s">
        <v>657</v>
      </c>
      <c r="C2449" s="52" t="s">
        <v>66</v>
      </c>
      <c r="D2449" s="303">
        <v>2</v>
      </c>
      <c r="E2449" s="304"/>
      <c r="F2449" s="55">
        <f>+D2449*E2449</f>
        <v>0</v>
      </c>
    </row>
    <row r="2450" spans="1:6" s="67" customFormat="1">
      <c r="A2450" s="315"/>
      <c r="B2450" s="334"/>
      <c r="C2450" s="52"/>
      <c r="D2450" s="303"/>
      <c r="E2450" s="304"/>
      <c r="F2450" s="55"/>
    </row>
    <row r="2451" spans="1:6">
      <c r="A2451" s="53" t="s">
        <v>56</v>
      </c>
      <c r="B2451" s="302" t="s">
        <v>678</v>
      </c>
      <c r="D2451" s="313"/>
    </row>
    <row r="2452" spans="1:6">
      <c r="B2452" s="302" t="s">
        <v>677</v>
      </c>
      <c r="D2452" s="313"/>
    </row>
    <row r="2453" spans="1:6">
      <c r="B2453" s="302" t="s">
        <v>676</v>
      </c>
      <c r="C2453" s="52" t="s">
        <v>66</v>
      </c>
      <c r="D2453" s="313">
        <v>1</v>
      </c>
      <c r="F2453" s="55">
        <f>+D2453*E2453</f>
        <v>0</v>
      </c>
    </row>
    <row r="2454" spans="1:6">
      <c r="B2454" s="302" t="s">
        <v>675</v>
      </c>
      <c r="D2454" s="313"/>
    </row>
    <row r="2455" spans="1:6">
      <c r="B2455" s="302"/>
      <c r="D2455" s="313"/>
    </row>
    <row r="2456" spans="1:6">
      <c r="A2456" s="53" t="s">
        <v>56</v>
      </c>
      <c r="B2456" s="302" t="s">
        <v>674</v>
      </c>
      <c r="C2456" s="52" t="s">
        <v>62</v>
      </c>
      <c r="D2456" s="313">
        <v>1</v>
      </c>
      <c r="F2456" s="55">
        <f>+D2456*E2456</f>
        <v>0</v>
      </c>
    </row>
    <row r="2457" spans="1:6">
      <c r="B2457" s="302"/>
      <c r="D2457" s="313"/>
    </row>
    <row r="2458" spans="1:6" s="67" customFormat="1">
      <c r="A2458" s="315" t="s">
        <v>56</v>
      </c>
      <c r="B2458" s="334" t="s">
        <v>656</v>
      </c>
      <c r="C2458" s="52"/>
      <c r="D2458" s="303"/>
      <c r="E2458" s="304"/>
      <c r="F2458" s="55"/>
    </row>
    <row r="2459" spans="1:6" s="67" customFormat="1">
      <c r="A2459" s="315"/>
      <c r="B2459" s="334" t="s">
        <v>655</v>
      </c>
      <c r="C2459" s="52" t="s">
        <v>66</v>
      </c>
      <c r="D2459" s="303">
        <v>30</v>
      </c>
      <c r="E2459" s="304"/>
      <c r="F2459" s="55">
        <f>+D2459*E2459</f>
        <v>0</v>
      </c>
    </row>
    <row r="2460" spans="1:6" s="67" customFormat="1">
      <c r="A2460" s="315"/>
      <c r="B2460" s="334"/>
      <c r="C2460" s="52"/>
      <c r="D2460" s="303"/>
      <c r="E2460" s="304"/>
      <c r="F2460" s="55"/>
    </row>
    <row r="2461" spans="1:6">
      <c r="A2461" s="53" t="s">
        <v>56</v>
      </c>
      <c r="B2461" s="302" t="s">
        <v>654</v>
      </c>
      <c r="D2461" s="313"/>
    </row>
    <row r="2462" spans="1:6">
      <c r="B2462" s="302" t="s">
        <v>653</v>
      </c>
      <c r="C2462" s="52" t="s">
        <v>66</v>
      </c>
      <c r="D2462" s="313">
        <v>9</v>
      </c>
      <c r="F2462" s="55">
        <f>+D2462*E2462</f>
        <v>0</v>
      </c>
    </row>
    <row r="2463" spans="1:6">
      <c r="B2463" s="302"/>
      <c r="D2463" s="313"/>
    </row>
    <row r="2464" spans="1:6">
      <c r="B2464" s="302" t="s">
        <v>652</v>
      </c>
      <c r="C2464" s="52" t="s">
        <v>66</v>
      </c>
      <c r="D2464" s="313">
        <v>1</v>
      </c>
      <c r="F2464" s="55">
        <f>+D2464*E2464</f>
        <v>0</v>
      </c>
    </row>
    <row r="2465" spans="1:6">
      <c r="B2465" s="302"/>
      <c r="D2465" s="313"/>
    </row>
    <row r="2466" spans="1:6">
      <c r="B2466" s="302" t="s">
        <v>651</v>
      </c>
      <c r="D2466" s="313"/>
    </row>
    <row r="2467" spans="1:6">
      <c r="B2467" s="302"/>
      <c r="D2467" s="313"/>
    </row>
    <row r="2468" spans="1:6">
      <c r="A2468" s="53" t="s">
        <v>56</v>
      </c>
      <c r="B2468" s="302" t="s">
        <v>650</v>
      </c>
      <c r="C2468" s="52" t="s">
        <v>66</v>
      </c>
      <c r="D2468" s="313">
        <v>2</v>
      </c>
      <c r="F2468" s="55">
        <f>+D2468*E2468</f>
        <v>0</v>
      </c>
    </row>
    <row r="2469" spans="1:6">
      <c r="B2469" s="302"/>
      <c r="D2469" s="313"/>
    </row>
    <row r="2470" spans="1:6">
      <c r="A2470" s="53" t="s">
        <v>56</v>
      </c>
      <c r="B2470" s="302" t="s">
        <v>649</v>
      </c>
      <c r="C2470" s="52" t="s">
        <v>51</v>
      </c>
      <c r="D2470" s="313">
        <v>60</v>
      </c>
      <c r="F2470" s="55">
        <f>+D2470*E2470</f>
        <v>0</v>
      </c>
    </row>
    <row r="2471" spans="1:6">
      <c r="B2471" s="302"/>
      <c r="D2471" s="313"/>
    </row>
    <row r="2472" spans="1:6">
      <c r="A2472" s="53" t="s">
        <v>56</v>
      </c>
      <c r="B2472" s="302" t="s">
        <v>648</v>
      </c>
    </row>
    <row r="2473" spans="1:6">
      <c r="B2473" s="302" t="s">
        <v>673</v>
      </c>
      <c r="C2473" s="52" t="s">
        <v>66</v>
      </c>
      <c r="D2473" s="313">
        <v>3</v>
      </c>
      <c r="F2473" s="55">
        <f>+D2473*E2473</f>
        <v>0</v>
      </c>
    </row>
    <row r="2474" spans="1:6">
      <c r="B2474" s="302" t="s">
        <v>672</v>
      </c>
      <c r="C2474" s="52" t="s">
        <v>66</v>
      </c>
      <c r="D2474" s="313">
        <v>1</v>
      </c>
      <c r="F2474" s="55">
        <f>+D2474*E2474</f>
        <v>0</v>
      </c>
    </row>
    <row r="2475" spans="1:6">
      <c r="B2475" s="302"/>
      <c r="D2475" s="313"/>
    </row>
    <row r="2476" spans="1:6" ht="14.25" customHeight="1">
      <c r="A2476" s="335" t="s">
        <v>56</v>
      </c>
      <c r="B2476" s="302" t="s">
        <v>646</v>
      </c>
      <c r="D2476" s="313"/>
    </row>
    <row r="2477" spans="1:6" ht="14.25" customHeight="1">
      <c r="A2477" s="335"/>
      <c r="B2477" s="302" t="s">
        <v>645</v>
      </c>
      <c r="C2477" s="52" t="s">
        <v>66</v>
      </c>
      <c r="D2477" s="313">
        <v>3</v>
      </c>
      <c r="F2477" s="55">
        <f>+D2477*E2477</f>
        <v>0</v>
      </c>
    </row>
    <row r="2478" spans="1:6" ht="14.25" customHeight="1">
      <c r="A2478" s="335"/>
      <c r="B2478" s="302" t="s">
        <v>671</v>
      </c>
      <c r="C2478" s="52" t="s">
        <v>66</v>
      </c>
      <c r="D2478" s="313">
        <v>1</v>
      </c>
      <c r="F2478" s="55">
        <f>+D2478*E2478</f>
        <v>0</v>
      </c>
    </row>
    <row r="2479" spans="1:6">
      <c r="B2479" s="302"/>
      <c r="D2479" s="313"/>
    </row>
    <row r="2480" spans="1:6" ht="14.25" customHeight="1">
      <c r="A2480" s="53" t="s">
        <v>56</v>
      </c>
      <c r="B2480" s="302" t="s">
        <v>644</v>
      </c>
      <c r="C2480" s="52" t="s">
        <v>66</v>
      </c>
      <c r="D2480" s="313">
        <v>24</v>
      </c>
      <c r="F2480" s="55">
        <f>+D2480*E2480</f>
        <v>0</v>
      </c>
    </row>
    <row r="2481" spans="1:6" ht="14.25" customHeight="1">
      <c r="B2481" s="302"/>
      <c r="D2481" s="313"/>
    </row>
    <row r="2482" spans="1:6" ht="14.25" customHeight="1">
      <c r="A2482" s="53" t="s">
        <v>56</v>
      </c>
      <c r="B2482" s="302" t="s">
        <v>643</v>
      </c>
      <c r="C2482" s="52" t="s">
        <v>66</v>
      </c>
      <c r="D2482" s="313">
        <v>24</v>
      </c>
      <c r="F2482" s="55">
        <f>+D2482*E2482</f>
        <v>0</v>
      </c>
    </row>
    <row r="2483" spans="1:6" ht="14.25" customHeight="1">
      <c r="B2483" s="302"/>
      <c r="D2483" s="313"/>
    </row>
    <row r="2484" spans="1:6" s="67" customFormat="1">
      <c r="A2484" s="315" t="s">
        <v>56</v>
      </c>
      <c r="B2484" s="334" t="s">
        <v>642</v>
      </c>
      <c r="C2484" s="52"/>
      <c r="D2484" s="303"/>
      <c r="E2484" s="304"/>
      <c r="F2484" s="55"/>
    </row>
    <row r="2485" spans="1:6" s="67" customFormat="1">
      <c r="A2485" s="315"/>
      <c r="B2485" s="334" t="s">
        <v>641</v>
      </c>
      <c r="C2485" s="52" t="s">
        <v>66</v>
      </c>
      <c r="D2485" s="303">
        <v>24</v>
      </c>
      <c r="E2485" s="304"/>
      <c r="F2485" s="55">
        <f>+D2485*E2485</f>
        <v>0</v>
      </c>
    </row>
    <row r="2486" spans="1:6">
      <c r="B2486" s="302"/>
      <c r="D2486" s="313"/>
    </row>
    <row r="2487" spans="1:6">
      <c r="A2487" s="53" t="s">
        <v>56</v>
      </c>
      <c r="B2487" s="302" t="s">
        <v>640</v>
      </c>
      <c r="C2487" s="52" t="s">
        <v>66</v>
      </c>
      <c r="D2487" s="313">
        <v>24</v>
      </c>
      <c r="F2487" s="55">
        <f>+D2487*E2487</f>
        <v>0</v>
      </c>
    </row>
    <row r="2488" spans="1:6" ht="12.75" customHeight="1">
      <c r="A2488" s="335"/>
      <c r="B2488" s="302"/>
    </row>
    <row r="2489" spans="1:6" ht="14.25" customHeight="1">
      <c r="A2489" s="53" t="s">
        <v>56</v>
      </c>
      <c r="B2489" s="302" t="s">
        <v>67</v>
      </c>
      <c r="C2489" s="52" t="s">
        <v>66</v>
      </c>
      <c r="D2489" s="303">
        <v>1</v>
      </c>
      <c r="F2489" s="55">
        <f>+D2489*E2489</f>
        <v>0</v>
      </c>
    </row>
    <row r="2490" spans="1:6" ht="14.25" customHeight="1">
      <c r="B2490" s="302"/>
    </row>
    <row r="2491" spans="1:6">
      <c r="B2491" s="66" t="s">
        <v>670</v>
      </c>
      <c r="D2491" s="313"/>
    </row>
    <row r="2492" spans="1:6">
      <c r="B2492" s="66"/>
      <c r="D2492" s="313"/>
    </row>
    <row r="2493" spans="1:6" ht="14.25" customHeight="1">
      <c r="A2493" s="335" t="s">
        <v>56</v>
      </c>
      <c r="B2493" s="302" t="s">
        <v>665</v>
      </c>
      <c r="D2493" s="313"/>
    </row>
    <row r="2494" spans="1:6" ht="15" customHeight="1">
      <c r="B2494" s="302" t="s">
        <v>664</v>
      </c>
      <c r="D2494" s="313"/>
    </row>
    <row r="2495" spans="1:6">
      <c r="B2495" s="302" t="s">
        <v>663</v>
      </c>
      <c r="D2495" s="313"/>
    </row>
    <row r="2496" spans="1:6">
      <c r="B2496" s="302" t="s">
        <v>662</v>
      </c>
      <c r="D2496" s="313"/>
    </row>
    <row r="2497" spans="1:6">
      <c r="B2497" s="302" t="s">
        <v>661</v>
      </c>
      <c r="D2497" s="313"/>
    </row>
    <row r="2498" spans="1:6">
      <c r="B2498" s="302" t="s">
        <v>669</v>
      </c>
      <c r="C2498" s="52" t="s">
        <v>62</v>
      </c>
      <c r="D2498" s="303">
        <v>1</v>
      </c>
      <c r="F2498" s="55">
        <f>+D2498*E2498</f>
        <v>0</v>
      </c>
    </row>
    <row r="2499" spans="1:6">
      <c r="B2499" s="323" t="s">
        <v>659</v>
      </c>
      <c r="D2499" s="313"/>
    </row>
    <row r="2500" spans="1:6" s="67" customFormat="1">
      <c r="A2500" s="315"/>
      <c r="B2500" s="334"/>
      <c r="C2500" s="52"/>
      <c r="D2500" s="303"/>
      <c r="E2500" s="304"/>
      <c r="F2500" s="55"/>
    </row>
    <row r="2501" spans="1:6" s="67" customFormat="1">
      <c r="A2501" s="315" t="s">
        <v>56</v>
      </c>
      <c r="B2501" s="334" t="s">
        <v>668</v>
      </c>
      <c r="C2501" s="52"/>
      <c r="D2501" s="303"/>
      <c r="E2501" s="304"/>
      <c r="F2501" s="55"/>
    </row>
    <row r="2502" spans="1:6" s="67" customFormat="1">
      <c r="A2502" s="315"/>
      <c r="B2502" s="334" t="s">
        <v>657</v>
      </c>
      <c r="C2502" s="52" t="s">
        <v>66</v>
      </c>
      <c r="D2502" s="303">
        <v>2</v>
      </c>
      <c r="E2502" s="304"/>
      <c r="F2502" s="55">
        <f>+D2502*E2502</f>
        <v>0</v>
      </c>
    </row>
    <row r="2503" spans="1:6" s="67" customFormat="1">
      <c r="A2503" s="315"/>
      <c r="B2503" s="334"/>
      <c r="C2503" s="52"/>
      <c r="D2503" s="303"/>
      <c r="E2503" s="304"/>
      <c r="F2503" s="55"/>
    </row>
    <row r="2504" spans="1:6" s="67" customFormat="1">
      <c r="A2504" s="315" t="s">
        <v>56</v>
      </c>
      <c r="B2504" s="334" t="s">
        <v>656</v>
      </c>
      <c r="C2504" s="52"/>
      <c r="D2504" s="303"/>
      <c r="E2504" s="304"/>
      <c r="F2504" s="55"/>
    </row>
    <row r="2505" spans="1:6" s="67" customFormat="1">
      <c r="A2505" s="315"/>
      <c r="B2505" s="334" t="s">
        <v>655</v>
      </c>
      <c r="C2505" s="52" t="s">
        <v>66</v>
      </c>
      <c r="D2505" s="303">
        <v>40</v>
      </c>
      <c r="E2505" s="304"/>
      <c r="F2505" s="55">
        <f>+D2505*E2505</f>
        <v>0</v>
      </c>
    </row>
    <row r="2506" spans="1:6" s="67" customFormat="1">
      <c r="A2506" s="315"/>
      <c r="B2506" s="334"/>
      <c r="C2506" s="52"/>
      <c r="D2506" s="303"/>
      <c r="E2506" s="304"/>
      <c r="F2506" s="55"/>
    </row>
    <row r="2507" spans="1:6">
      <c r="A2507" s="53" t="s">
        <v>56</v>
      </c>
      <c r="B2507" s="302" t="s">
        <v>654</v>
      </c>
      <c r="D2507" s="313"/>
    </row>
    <row r="2508" spans="1:6">
      <c r="B2508" s="302" t="s">
        <v>653</v>
      </c>
      <c r="C2508" s="52" t="s">
        <v>66</v>
      </c>
      <c r="D2508" s="313">
        <v>4</v>
      </c>
      <c r="F2508" s="55">
        <f>+D2508*E2508</f>
        <v>0</v>
      </c>
    </row>
    <row r="2509" spans="1:6">
      <c r="B2509" s="302"/>
      <c r="D2509" s="313"/>
    </row>
    <row r="2510" spans="1:6">
      <c r="B2510" s="302" t="s">
        <v>652</v>
      </c>
      <c r="C2510" s="52" t="s">
        <v>66</v>
      </c>
      <c r="D2510" s="313">
        <v>1</v>
      </c>
      <c r="F2510" s="55">
        <f>+D2510*E2510</f>
        <v>0</v>
      </c>
    </row>
    <row r="2511" spans="1:6">
      <c r="B2511" s="302"/>
      <c r="D2511" s="313"/>
    </row>
    <row r="2512" spans="1:6">
      <c r="B2512" s="302" t="s">
        <v>651</v>
      </c>
      <c r="D2512" s="313"/>
    </row>
    <row r="2513" spans="1:6">
      <c r="B2513" s="302"/>
      <c r="D2513" s="313"/>
    </row>
    <row r="2514" spans="1:6">
      <c r="A2514" s="53" t="s">
        <v>56</v>
      </c>
      <c r="B2514" s="302" t="s">
        <v>650</v>
      </c>
      <c r="C2514" s="52" t="s">
        <v>66</v>
      </c>
      <c r="D2514" s="313">
        <v>2</v>
      </c>
      <c r="F2514" s="55">
        <f>+D2514*E2514</f>
        <v>0</v>
      </c>
    </row>
    <row r="2515" spans="1:6">
      <c r="B2515" s="302"/>
      <c r="D2515" s="313"/>
    </row>
    <row r="2516" spans="1:6">
      <c r="A2516" s="53" t="s">
        <v>56</v>
      </c>
      <c r="B2516" s="302" t="s">
        <v>649</v>
      </c>
      <c r="C2516" s="52" t="s">
        <v>51</v>
      </c>
      <c r="D2516" s="313">
        <v>30</v>
      </c>
      <c r="F2516" s="55">
        <f>+D2516*E2516</f>
        <v>0</v>
      </c>
    </row>
    <row r="2517" spans="1:6">
      <c r="B2517" s="302"/>
      <c r="D2517" s="313"/>
    </row>
    <row r="2518" spans="1:6">
      <c r="A2518" s="53" t="s">
        <v>56</v>
      </c>
      <c r="B2518" s="302" t="s">
        <v>648</v>
      </c>
      <c r="D2518" s="313"/>
    </row>
    <row r="2519" spans="1:6">
      <c r="B2519" s="302" t="s">
        <v>647</v>
      </c>
      <c r="C2519" s="52" t="s">
        <v>66</v>
      </c>
      <c r="D2519" s="313">
        <v>1</v>
      </c>
      <c r="F2519" s="55">
        <f>+D2519*E2519</f>
        <v>0</v>
      </c>
    </row>
    <row r="2520" spans="1:6">
      <c r="B2520" s="302"/>
      <c r="D2520" s="313"/>
    </row>
    <row r="2521" spans="1:6" ht="14.25" customHeight="1">
      <c r="A2521" s="335" t="s">
        <v>56</v>
      </c>
      <c r="B2521" s="302" t="s">
        <v>646</v>
      </c>
      <c r="D2521" s="313"/>
    </row>
    <row r="2522" spans="1:6" ht="14.25" customHeight="1">
      <c r="A2522" s="335"/>
      <c r="B2522" s="302" t="s">
        <v>645</v>
      </c>
      <c r="C2522" s="52" t="s">
        <v>66</v>
      </c>
      <c r="D2522" s="313">
        <v>1</v>
      </c>
      <c r="F2522" s="55">
        <f>+D2522*E2522</f>
        <v>0</v>
      </c>
    </row>
    <row r="2523" spans="1:6" ht="14.25" customHeight="1">
      <c r="A2523" s="335"/>
      <c r="B2523" s="302"/>
      <c r="D2523" s="313"/>
    </row>
    <row r="2524" spans="1:6" ht="14.25" customHeight="1">
      <c r="A2524" s="53" t="s">
        <v>56</v>
      </c>
      <c r="B2524" s="302" t="s">
        <v>644</v>
      </c>
      <c r="C2524" s="52" t="s">
        <v>66</v>
      </c>
      <c r="D2524" s="313">
        <v>12</v>
      </c>
      <c r="F2524" s="55">
        <f>+D2524*E2524</f>
        <v>0</v>
      </c>
    </row>
    <row r="2525" spans="1:6">
      <c r="B2525" s="302"/>
      <c r="D2525" s="313"/>
    </row>
    <row r="2526" spans="1:6" ht="14.25" customHeight="1">
      <c r="A2526" s="53" t="s">
        <v>56</v>
      </c>
      <c r="B2526" s="302" t="s">
        <v>643</v>
      </c>
      <c r="C2526" s="52" t="s">
        <v>66</v>
      </c>
      <c r="D2526" s="313">
        <v>12</v>
      </c>
      <c r="F2526" s="55">
        <f>+D2526*E2526</f>
        <v>0</v>
      </c>
    </row>
    <row r="2527" spans="1:6" ht="14.25" customHeight="1">
      <c r="B2527" s="302"/>
      <c r="D2527" s="313"/>
    </row>
    <row r="2528" spans="1:6" s="67" customFormat="1">
      <c r="A2528" s="315" t="s">
        <v>56</v>
      </c>
      <c r="B2528" s="334" t="s">
        <v>642</v>
      </c>
      <c r="C2528" s="52"/>
      <c r="D2528" s="303"/>
      <c r="E2528" s="304"/>
      <c r="F2528" s="55"/>
    </row>
    <row r="2529" spans="1:6" s="67" customFormat="1">
      <c r="A2529" s="315"/>
      <c r="B2529" s="334" t="s">
        <v>641</v>
      </c>
      <c r="C2529" s="52" t="s">
        <v>66</v>
      </c>
      <c r="D2529" s="303">
        <v>12</v>
      </c>
      <c r="E2529" s="304"/>
      <c r="F2529" s="55">
        <f>+D2529*E2529</f>
        <v>0</v>
      </c>
    </row>
    <row r="2530" spans="1:6">
      <c r="B2530" s="302"/>
      <c r="D2530" s="313"/>
    </row>
    <row r="2531" spans="1:6">
      <c r="A2531" s="53" t="s">
        <v>56</v>
      </c>
      <c r="B2531" s="302" t="s">
        <v>640</v>
      </c>
      <c r="C2531" s="52" t="s">
        <v>66</v>
      </c>
      <c r="D2531" s="313">
        <v>12</v>
      </c>
      <c r="F2531" s="55">
        <f>+D2531*E2531</f>
        <v>0</v>
      </c>
    </row>
    <row r="2532" spans="1:6" ht="14.25" customHeight="1">
      <c r="A2532" s="335"/>
      <c r="B2532" s="302"/>
    </row>
    <row r="2533" spans="1:6" ht="14.25" customHeight="1">
      <c r="A2533" s="53" t="s">
        <v>56</v>
      </c>
      <c r="B2533" s="302" t="s">
        <v>67</v>
      </c>
      <c r="C2533" s="52" t="s">
        <v>66</v>
      </c>
      <c r="D2533" s="303">
        <v>1</v>
      </c>
      <c r="F2533" s="55">
        <f>+D2533*E2533</f>
        <v>0</v>
      </c>
    </row>
    <row r="2534" spans="1:6" ht="14.25" customHeight="1">
      <c r="B2534" s="302"/>
    </row>
    <row r="2535" spans="1:6">
      <c r="B2535" s="66" t="s">
        <v>667</v>
      </c>
      <c r="D2535" s="313"/>
    </row>
    <row r="2536" spans="1:6">
      <c r="B2536" s="302"/>
      <c r="D2536" s="313"/>
      <c r="F2536" s="304"/>
    </row>
    <row r="2537" spans="1:6" ht="14.25" customHeight="1">
      <c r="A2537" s="335" t="s">
        <v>56</v>
      </c>
      <c r="B2537" s="302" t="s">
        <v>665</v>
      </c>
      <c r="D2537" s="313"/>
    </row>
    <row r="2538" spans="1:6" ht="15" customHeight="1">
      <c r="B2538" s="302" t="s">
        <v>664</v>
      </c>
      <c r="D2538" s="313"/>
    </row>
    <row r="2539" spans="1:6">
      <c r="B2539" s="302" t="s">
        <v>663</v>
      </c>
      <c r="D2539" s="313"/>
    </row>
    <row r="2540" spans="1:6">
      <c r="B2540" s="302" t="s">
        <v>662</v>
      </c>
      <c r="D2540" s="313"/>
    </row>
    <row r="2541" spans="1:6">
      <c r="B2541" s="302" t="s">
        <v>661</v>
      </c>
      <c r="D2541" s="313"/>
    </row>
    <row r="2542" spans="1:6">
      <c r="B2542" s="302" t="s">
        <v>660</v>
      </c>
      <c r="C2542" s="52" t="s">
        <v>62</v>
      </c>
      <c r="D2542" s="303">
        <v>1</v>
      </c>
      <c r="F2542" s="55">
        <f>+D2542*E2542</f>
        <v>0</v>
      </c>
    </row>
    <row r="2543" spans="1:6">
      <c r="B2543" s="323" t="s">
        <v>659</v>
      </c>
      <c r="D2543" s="313"/>
    </row>
    <row r="2544" spans="1:6" s="67" customFormat="1">
      <c r="A2544" s="315"/>
      <c r="B2544" s="334"/>
      <c r="C2544" s="52"/>
      <c r="D2544" s="303"/>
      <c r="E2544" s="304"/>
      <c r="F2544" s="55"/>
    </row>
    <row r="2545" spans="1:6" s="67" customFormat="1">
      <c r="A2545" s="315" t="s">
        <v>56</v>
      </c>
      <c r="B2545" s="334" t="s">
        <v>658</v>
      </c>
      <c r="C2545" s="52"/>
      <c r="D2545" s="303"/>
      <c r="E2545" s="304"/>
      <c r="F2545" s="55"/>
    </row>
    <row r="2546" spans="1:6" s="67" customFormat="1">
      <c r="A2546" s="315"/>
      <c r="B2546" s="334" t="s">
        <v>657</v>
      </c>
      <c r="C2546" s="52" t="s">
        <v>66</v>
      </c>
      <c r="D2546" s="303">
        <v>3</v>
      </c>
      <c r="E2546" s="304"/>
      <c r="F2546" s="55">
        <f>+D2546*E2546</f>
        <v>0</v>
      </c>
    </row>
    <row r="2547" spans="1:6" s="67" customFormat="1">
      <c r="A2547" s="315"/>
      <c r="B2547" s="334"/>
      <c r="C2547" s="52"/>
      <c r="D2547" s="303"/>
      <c r="E2547" s="304"/>
      <c r="F2547" s="55"/>
    </row>
    <row r="2548" spans="1:6" s="67" customFormat="1">
      <c r="A2548" s="315" t="s">
        <v>56</v>
      </c>
      <c r="B2548" s="334" t="s">
        <v>656</v>
      </c>
      <c r="C2548" s="52"/>
      <c r="D2548" s="303"/>
      <c r="E2548" s="304"/>
      <c r="F2548" s="55"/>
    </row>
    <row r="2549" spans="1:6" s="67" customFormat="1">
      <c r="A2549" s="315"/>
      <c r="B2549" s="334" t="s">
        <v>655</v>
      </c>
      <c r="C2549" s="52" t="s">
        <v>66</v>
      </c>
      <c r="D2549" s="303">
        <v>103</v>
      </c>
      <c r="E2549" s="304"/>
      <c r="F2549" s="55">
        <f>+D2549*E2549</f>
        <v>0</v>
      </c>
    </row>
    <row r="2550" spans="1:6" s="67" customFormat="1">
      <c r="A2550" s="315"/>
      <c r="B2550" s="334"/>
      <c r="C2550" s="52"/>
      <c r="D2550" s="303"/>
      <c r="E2550" s="304"/>
      <c r="F2550" s="55"/>
    </row>
    <row r="2551" spans="1:6">
      <c r="A2551" s="53" t="s">
        <v>56</v>
      </c>
      <c r="B2551" s="302" t="s">
        <v>654</v>
      </c>
      <c r="D2551" s="313"/>
    </row>
    <row r="2552" spans="1:6">
      <c r="B2552" s="302" t="s">
        <v>653</v>
      </c>
      <c r="C2552" s="52" t="s">
        <v>66</v>
      </c>
      <c r="D2552" s="313">
        <v>5</v>
      </c>
      <c r="F2552" s="55">
        <f>+D2552*E2552</f>
        <v>0</v>
      </c>
    </row>
    <row r="2553" spans="1:6">
      <c r="B2553" s="302"/>
      <c r="D2553" s="313"/>
    </row>
    <row r="2554" spans="1:6">
      <c r="B2554" s="302" t="s">
        <v>652</v>
      </c>
      <c r="C2554" s="52" t="s">
        <v>66</v>
      </c>
      <c r="D2554" s="313">
        <v>1</v>
      </c>
      <c r="F2554" s="55">
        <f>+D2554*E2554</f>
        <v>0</v>
      </c>
    </row>
    <row r="2555" spans="1:6">
      <c r="B2555" s="302"/>
      <c r="D2555" s="313"/>
    </row>
    <row r="2556" spans="1:6">
      <c r="B2556" s="302" t="s">
        <v>651</v>
      </c>
      <c r="D2556" s="313"/>
    </row>
    <row r="2557" spans="1:6">
      <c r="B2557" s="302"/>
      <c r="D2557" s="313"/>
    </row>
    <row r="2558" spans="1:6">
      <c r="A2558" s="53" t="s">
        <v>56</v>
      </c>
      <c r="B2558" s="302" t="s">
        <v>650</v>
      </c>
      <c r="C2558" s="52" t="s">
        <v>66</v>
      </c>
      <c r="D2558" s="313">
        <v>2</v>
      </c>
      <c r="F2558" s="55">
        <f>+D2558*E2558</f>
        <v>0</v>
      </c>
    </row>
    <row r="2559" spans="1:6">
      <c r="B2559" s="302"/>
      <c r="D2559" s="313"/>
    </row>
    <row r="2560" spans="1:6">
      <c r="A2560" s="53" t="s">
        <v>56</v>
      </c>
      <c r="B2560" s="302" t="s">
        <v>649</v>
      </c>
      <c r="C2560" s="52" t="s">
        <v>51</v>
      </c>
      <c r="D2560" s="313">
        <v>30</v>
      </c>
      <c r="F2560" s="55">
        <f>+D2560*E2560</f>
        <v>0</v>
      </c>
    </row>
    <row r="2561" spans="1:6">
      <c r="B2561" s="302"/>
      <c r="D2561" s="313"/>
    </row>
    <row r="2562" spans="1:6">
      <c r="A2562" s="53" t="s">
        <v>56</v>
      </c>
      <c r="B2562" s="302" t="s">
        <v>648</v>
      </c>
      <c r="D2562" s="313"/>
    </row>
    <row r="2563" spans="1:6">
      <c r="B2563" s="302" t="s">
        <v>647</v>
      </c>
      <c r="C2563" s="52" t="s">
        <v>66</v>
      </c>
      <c r="D2563" s="313">
        <v>1</v>
      </c>
      <c r="F2563" s="55">
        <f>+D2563*E2563</f>
        <v>0</v>
      </c>
    </row>
    <row r="2564" spans="1:6">
      <c r="B2564" s="302"/>
      <c r="D2564" s="313"/>
    </row>
    <row r="2565" spans="1:6" ht="14.25" customHeight="1">
      <c r="A2565" s="335" t="s">
        <v>56</v>
      </c>
      <c r="B2565" s="302" t="s">
        <v>646</v>
      </c>
      <c r="D2565" s="313"/>
    </row>
    <row r="2566" spans="1:6" ht="14.25" customHeight="1">
      <c r="A2566" s="335"/>
      <c r="B2566" s="302" t="s">
        <v>645</v>
      </c>
      <c r="C2566" s="52" t="s">
        <v>66</v>
      </c>
      <c r="D2566" s="313">
        <v>1</v>
      </c>
      <c r="F2566" s="55">
        <f>+D2566*E2566</f>
        <v>0</v>
      </c>
    </row>
    <row r="2567" spans="1:6" ht="14.25" customHeight="1">
      <c r="A2567" s="335"/>
      <c r="B2567" s="302"/>
      <c r="D2567" s="313"/>
    </row>
    <row r="2568" spans="1:6" ht="14.25" customHeight="1">
      <c r="A2568" s="53" t="s">
        <v>56</v>
      </c>
      <c r="B2568" s="302" t="s">
        <v>644</v>
      </c>
      <c r="C2568" s="52" t="s">
        <v>66</v>
      </c>
      <c r="D2568" s="313">
        <v>12</v>
      </c>
      <c r="F2568" s="55">
        <f>+D2568*E2568</f>
        <v>0</v>
      </c>
    </row>
    <row r="2569" spans="1:6">
      <c r="B2569" s="302"/>
      <c r="D2569" s="313"/>
    </row>
    <row r="2570" spans="1:6" ht="14.25" customHeight="1">
      <c r="A2570" s="53" t="s">
        <v>56</v>
      </c>
      <c r="B2570" s="302" t="s">
        <v>643</v>
      </c>
      <c r="C2570" s="52" t="s">
        <v>66</v>
      </c>
      <c r="D2570" s="313">
        <v>12</v>
      </c>
      <c r="F2570" s="55">
        <f>+D2570*E2570</f>
        <v>0</v>
      </c>
    </row>
    <row r="2571" spans="1:6" ht="14.25" customHeight="1">
      <c r="B2571" s="302"/>
      <c r="D2571" s="313"/>
    </row>
    <row r="2572" spans="1:6" s="67" customFormat="1">
      <c r="A2572" s="315" t="s">
        <v>56</v>
      </c>
      <c r="B2572" s="334" t="s">
        <v>642</v>
      </c>
      <c r="C2572" s="52"/>
      <c r="D2572" s="303"/>
      <c r="E2572" s="304"/>
      <c r="F2572" s="55"/>
    </row>
    <row r="2573" spans="1:6" s="67" customFormat="1">
      <c r="A2573" s="315"/>
      <c r="B2573" s="334" t="s">
        <v>641</v>
      </c>
      <c r="C2573" s="52" t="s">
        <v>66</v>
      </c>
      <c r="D2573" s="303">
        <v>36</v>
      </c>
      <c r="E2573" s="304"/>
      <c r="F2573" s="55">
        <f>+D2573*E2573</f>
        <v>0</v>
      </c>
    </row>
    <row r="2574" spans="1:6">
      <c r="B2574" s="302"/>
      <c r="D2574" s="313"/>
    </row>
    <row r="2575" spans="1:6">
      <c r="A2575" s="53" t="s">
        <v>56</v>
      </c>
      <c r="B2575" s="302" t="s">
        <v>640</v>
      </c>
      <c r="C2575" s="52" t="s">
        <v>66</v>
      </c>
      <c r="D2575" s="313">
        <v>12</v>
      </c>
      <c r="F2575" s="55">
        <f>+D2575*E2575</f>
        <v>0</v>
      </c>
    </row>
    <row r="2576" spans="1:6" ht="14.25" customHeight="1">
      <c r="A2576" s="335"/>
      <c r="B2576" s="302"/>
    </row>
    <row r="2577" spans="1:6" ht="14.25" customHeight="1">
      <c r="A2577" s="53" t="s">
        <v>56</v>
      </c>
      <c r="B2577" s="302" t="s">
        <v>67</v>
      </c>
      <c r="C2577" s="52" t="s">
        <v>66</v>
      </c>
      <c r="D2577" s="303">
        <v>1</v>
      </c>
      <c r="F2577" s="55">
        <f>+D2577*E2577</f>
        <v>0</v>
      </c>
    </row>
    <row r="2578" spans="1:6" ht="14.25" customHeight="1">
      <c r="B2578" s="302"/>
    </row>
    <row r="2579" spans="1:6">
      <c r="B2579" s="66" t="s">
        <v>666</v>
      </c>
      <c r="D2579" s="313"/>
    </row>
    <row r="2580" spans="1:6">
      <c r="B2580" s="302"/>
      <c r="D2580" s="313"/>
      <c r="F2580" s="304"/>
    </row>
    <row r="2581" spans="1:6" ht="14.25" customHeight="1">
      <c r="A2581" s="335" t="s">
        <v>56</v>
      </c>
      <c r="B2581" s="302" t="s">
        <v>665</v>
      </c>
      <c r="D2581" s="313"/>
    </row>
    <row r="2582" spans="1:6" ht="15" customHeight="1">
      <c r="B2582" s="302" t="s">
        <v>664</v>
      </c>
      <c r="D2582" s="313"/>
    </row>
    <row r="2583" spans="1:6">
      <c r="B2583" s="302" t="s">
        <v>663</v>
      </c>
      <c r="D2583" s="313"/>
    </row>
    <row r="2584" spans="1:6">
      <c r="B2584" s="302" t="s">
        <v>662</v>
      </c>
      <c r="D2584" s="313"/>
    </row>
    <row r="2585" spans="1:6">
      <c r="B2585" s="302" t="s">
        <v>661</v>
      </c>
      <c r="D2585" s="313"/>
    </row>
    <row r="2586" spans="1:6">
      <c r="B2586" s="302" t="s">
        <v>660</v>
      </c>
      <c r="C2586" s="52" t="s">
        <v>62</v>
      </c>
      <c r="D2586" s="303">
        <v>1</v>
      </c>
      <c r="F2586" s="55">
        <f>+D2586*E2586</f>
        <v>0</v>
      </c>
    </row>
    <row r="2587" spans="1:6">
      <c r="B2587" s="323" t="s">
        <v>659</v>
      </c>
      <c r="D2587" s="313"/>
    </row>
    <row r="2588" spans="1:6" s="67" customFormat="1">
      <c r="A2588" s="315"/>
      <c r="B2588" s="334"/>
      <c r="C2588" s="52"/>
      <c r="D2588" s="303"/>
      <c r="E2588" s="304"/>
      <c r="F2588" s="55"/>
    </row>
    <row r="2589" spans="1:6" s="67" customFormat="1">
      <c r="A2589" s="315" t="s">
        <v>56</v>
      </c>
      <c r="B2589" s="334" t="s">
        <v>658</v>
      </c>
      <c r="C2589" s="52"/>
      <c r="D2589" s="303"/>
      <c r="E2589" s="304"/>
      <c r="F2589" s="55"/>
    </row>
    <row r="2590" spans="1:6" s="67" customFormat="1">
      <c r="A2590" s="315"/>
      <c r="B2590" s="334" t="s">
        <v>657</v>
      </c>
      <c r="C2590" s="52" t="s">
        <v>66</v>
      </c>
      <c r="D2590" s="303">
        <v>3</v>
      </c>
      <c r="E2590" s="304"/>
      <c r="F2590" s="55">
        <f>+D2590*E2590</f>
        <v>0</v>
      </c>
    </row>
    <row r="2591" spans="1:6" s="67" customFormat="1">
      <c r="A2591" s="315"/>
      <c r="B2591" s="334"/>
      <c r="C2591" s="52"/>
      <c r="D2591" s="303"/>
      <c r="E2591" s="304"/>
      <c r="F2591" s="55"/>
    </row>
    <row r="2592" spans="1:6" s="67" customFormat="1">
      <c r="A2592" s="315" t="s">
        <v>56</v>
      </c>
      <c r="B2592" s="334" t="s">
        <v>656</v>
      </c>
      <c r="C2592" s="52"/>
      <c r="D2592" s="303"/>
      <c r="E2592" s="304"/>
      <c r="F2592" s="55"/>
    </row>
    <row r="2593" spans="1:6" s="67" customFormat="1">
      <c r="A2593" s="315"/>
      <c r="B2593" s="334" t="s">
        <v>655</v>
      </c>
      <c r="C2593" s="52" t="s">
        <v>66</v>
      </c>
      <c r="D2593" s="303">
        <v>22</v>
      </c>
      <c r="E2593" s="304"/>
      <c r="F2593" s="55">
        <f>+D2593*E2593</f>
        <v>0</v>
      </c>
    </row>
    <row r="2594" spans="1:6" s="67" customFormat="1">
      <c r="A2594" s="315"/>
      <c r="B2594" s="334"/>
      <c r="C2594" s="52"/>
      <c r="D2594" s="303"/>
      <c r="E2594" s="304"/>
      <c r="F2594" s="55"/>
    </row>
    <row r="2595" spans="1:6">
      <c r="A2595" s="53" t="s">
        <v>56</v>
      </c>
      <c r="B2595" s="302" t="s">
        <v>654</v>
      </c>
      <c r="D2595" s="313"/>
    </row>
    <row r="2596" spans="1:6">
      <c r="B2596" s="302" t="s">
        <v>653</v>
      </c>
      <c r="C2596" s="52" t="s">
        <v>66</v>
      </c>
      <c r="D2596" s="313">
        <v>7</v>
      </c>
      <c r="F2596" s="55">
        <f>+D2596*E2596</f>
        <v>0</v>
      </c>
    </row>
    <row r="2597" spans="1:6">
      <c r="B2597" s="302"/>
      <c r="D2597" s="313"/>
    </row>
    <row r="2598" spans="1:6">
      <c r="B2598" s="302" t="s">
        <v>652</v>
      </c>
      <c r="C2598" s="52" t="s">
        <v>66</v>
      </c>
      <c r="D2598" s="313">
        <v>1</v>
      </c>
      <c r="F2598" s="55">
        <f>+D2598*E2598</f>
        <v>0</v>
      </c>
    </row>
    <row r="2599" spans="1:6">
      <c r="B2599" s="302"/>
      <c r="D2599" s="313"/>
    </row>
    <row r="2600" spans="1:6">
      <c r="B2600" s="302" t="s">
        <v>651</v>
      </c>
      <c r="D2600" s="313"/>
    </row>
    <row r="2601" spans="1:6">
      <c r="B2601" s="302"/>
      <c r="D2601" s="313"/>
    </row>
    <row r="2602" spans="1:6">
      <c r="A2602" s="53" t="s">
        <v>56</v>
      </c>
      <c r="B2602" s="302" t="s">
        <v>650</v>
      </c>
      <c r="C2602" s="52" t="s">
        <v>66</v>
      </c>
      <c r="D2602" s="313">
        <v>2</v>
      </c>
      <c r="F2602" s="55">
        <f>+D2602*E2602</f>
        <v>0</v>
      </c>
    </row>
    <row r="2603" spans="1:6">
      <c r="B2603" s="302"/>
      <c r="D2603" s="313"/>
    </row>
    <row r="2604" spans="1:6">
      <c r="A2604" s="53" t="s">
        <v>56</v>
      </c>
      <c r="B2604" s="302" t="s">
        <v>649</v>
      </c>
      <c r="C2604" s="52" t="s">
        <v>51</v>
      </c>
      <c r="D2604" s="313">
        <v>30</v>
      </c>
      <c r="F2604" s="55">
        <f>+D2604*E2604</f>
        <v>0</v>
      </c>
    </row>
    <row r="2605" spans="1:6">
      <c r="B2605" s="302"/>
      <c r="D2605" s="313"/>
    </row>
    <row r="2606" spans="1:6">
      <c r="A2606" s="53" t="s">
        <v>56</v>
      </c>
      <c r="B2606" s="302" t="s">
        <v>648</v>
      </c>
      <c r="D2606" s="313"/>
    </row>
    <row r="2607" spans="1:6">
      <c r="B2607" s="302" t="s">
        <v>647</v>
      </c>
      <c r="C2607" s="52" t="s">
        <v>66</v>
      </c>
      <c r="D2607" s="313">
        <v>1</v>
      </c>
      <c r="F2607" s="55">
        <f>+D2607*E2607</f>
        <v>0</v>
      </c>
    </row>
    <row r="2608" spans="1:6">
      <c r="B2608" s="302"/>
      <c r="D2608" s="313"/>
    </row>
    <row r="2609" spans="1:6" ht="14.25" customHeight="1">
      <c r="A2609" s="335" t="s">
        <v>56</v>
      </c>
      <c r="B2609" s="302" t="s">
        <v>646</v>
      </c>
      <c r="D2609" s="313"/>
    </row>
    <row r="2610" spans="1:6" ht="14.25" customHeight="1">
      <c r="A2610" s="335"/>
      <c r="B2610" s="302" t="s">
        <v>645</v>
      </c>
      <c r="C2610" s="52" t="s">
        <v>66</v>
      </c>
      <c r="D2610" s="313">
        <v>1</v>
      </c>
      <c r="F2610" s="55">
        <f>+D2610*E2610</f>
        <v>0</v>
      </c>
    </row>
    <row r="2611" spans="1:6" ht="14.25" customHeight="1">
      <c r="A2611" s="335"/>
      <c r="B2611" s="302"/>
      <c r="D2611" s="313"/>
    </row>
    <row r="2612" spans="1:6" ht="14.25" customHeight="1">
      <c r="A2612" s="53" t="s">
        <v>56</v>
      </c>
      <c r="B2612" s="302" t="s">
        <v>644</v>
      </c>
      <c r="C2612" s="52" t="s">
        <v>66</v>
      </c>
      <c r="D2612" s="313">
        <v>12</v>
      </c>
      <c r="F2612" s="55">
        <f>+D2612*E2612</f>
        <v>0</v>
      </c>
    </row>
    <row r="2613" spans="1:6">
      <c r="B2613" s="302"/>
      <c r="D2613" s="313"/>
    </row>
    <row r="2614" spans="1:6" ht="14.25" customHeight="1">
      <c r="A2614" s="53" t="s">
        <v>56</v>
      </c>
      <c r="B2614" s="302" t="s">
        <v>643</v>
      </c>
      <c r="C2614" s="52" t="s">
        <v>66</v>
      </c>
      <c r="D2614" s="313">
        <v>12</v>
      </c>
      <c r="F2614" s="55">
        <f>+D2614*E2614</f>
        <v>0</v>
      </c>
    </row>
    <row r="2615" spans="1:6" ht="14.25" customHeight="1">
      <c r="B2615" s="302"/>
      <c r="D2615" s="313"/>
    </row>
    <row r="2616" spans="1:6" s="67" customFormat="1">
      <c r="A2616" s="315" t="s">
        <v>56</v>
      </c>
      <c r="B2616" s="334" t="s">
        <v>642</v>
      </c>
      <c r="C2616" s="52"/>
      <c r="D2616" s="303"/>
      <c r="E2616" s="304"/>
      <c r="F2616" s="55"/>
    </row>
    <row r="2617" spans="1:6" s="67" customFormat="1">
      <c r="A2617" s="315"/>
      <c r="B2617" s="334" t="s">
        <v>641</v>
      </c>
      <c r="C2617" s="52" t="s">
        <v>66</v>
      </c>
      <c r="D2617" s="303">
        <v>12</v>
      </c>
      <c r="E2617" s="304"/>
      <c r="F2617" s="55">
        <f>+D2617*E2617</f>
        <v>0</v>
      </c>
    </row>
    <row r="2618" spans="1:6">
      <c r="B2618" s="302"/>
      <c r="D2618" s="313"/>
    </row>
    <row r="2619" spans="1:6">
      <c r="A2619" s="53" t="s">
        <v>56</v>
      </c>
      <c r="B2619" s="302" t="s">
        <v>640</v>
      </c>
      <c r="C2619" s="52" t="s">
        <v>66</v>
      </c>
      <c r="D2619" s="313">
        <v>12</v>
      </c>
      <c r="F2619" s="55">
        <f>+D2619*E2619</f>
        <v>0</v>
      </c>
    </row>
    <row r="2620" spans="1:6" ht="14.25" customHeight="1">
      <c r="A2620" s="335"/>
      <c r="B2620" s="302"/>
    </row>
    <row r="2621" spans="1:6" ht="14.25" customHeight="1">
      <c r="A2621" s="53" t="s">
        <v>56</v>
      </c>
      <c r="B2621" s="302" t="s">
        <v>67</v>
      </c>
      <c r="C2621" s="52" t="s">
        <v>66</v>
      </c>
      <c r="D2621" s="303">
        <v>1</v>
      </c>
      <c r="F2621" s="55">
        <f>+D2621*E2621</f>
        <v>0</v>
      </c>
    </row>
    <row r="2622" spans="1:6" ht="14.25" customHeight="1">
      <c r="B2622" s="302"/>
    </row>
    <row r="2623" spans="1:6">
      <c r="B2623" s="66" t="s">
        <v>639</v>
      </c>
      <c r="D2623" s="313"/>
    </row>
    <row r="2624" spans="1:6">
      <c r="B2624" s="302"/>
      <c r="D2624" s="313"/>
    </row>
    <row r="2625" spans="1:6" s="69" customFormat="1" ht="14.25">
      <c r="A2625" s="71"/>
      <c r="B2625" s="74" t="s">
        <v>638</v>
      </c>
      <c r="D2625" s="70"/>
      <c r="E2625" s="72"/>
      <c r="F2625" s="72"/>
    </row>
    <row r="2626" spans="1:6">
      <c r="B2626" s="302"/>
      <c r="D2626" s="313"/>
    </row>
    <row r="2627" spans="1:6">
      <c r="A2627" s="335" t="s">
        <v>56</v>
      </c>
      <c r="B2627" s="302" t="s">
        <v>637</v>
      </c>
      <c r="D2627" s="313"/>
    </row>
    <row r="2628" spans="1:6">
      <c r="A2628" s="335"/>
      <c r="B2628" s="302" t="s">
        <v>193</v>
      </c>
      <c r="D2628" s="313"/>
    </row>
    <row r="2629" spans="1:6" s="67" customFormat="1" ht="15" customHeight="1">
      <c r="A2629" s="315"/>
      <c r="B2629" s="334" t="s">
        <v>635</v>
      </c>
      <c r="C2629" s="52"/>
      <c r="D2629" s="303"/>
      <c r="E2629" s="304"/>
      <c r="F2629" s="55"/>
    </row>
    <row r="2630" spans="1:6" s="67" customFormat="1">
      <c r="A2630" s="53"/>
      <c r="B2630" s="302" t="s">
        <v>154</v>
      </c>
      <c r="C2630" s="52" t="s">
        <v>51</v>
      </c>
      <c r="D2630" s="313">
        <v>10730</v>
      </c>
      <c r="E2630" s="304"/>
      <c r="F2630" s="55">
        <f>+D2630*E2630</f>
        <v>0</v>
      </c>
    </row>
    <row r="2631" spans="1:6" s="67" customFormat="1">
      <c r="A2631" s="53"/>
      <c r="B2631" s="302"/>
      <c r="C2631" s="52"/>
      <c r="D2631" s="313"/>
      <c r="E2631" s="304"/>
      <c r="F2631" s="55"/>
    </row>
    <row r="2632" spans="1:6">
      <c r="A2632" s="335" t="s">
        <v>56</v>
      </c>
      <c r="B2632" s="302" t="s">
        <v>636</v>
      </c>
      <c r="D2632" s="313"/>
    </row>
    <row r="2633" spans="1:6">
      <c r="A2633" s="335"/>
      <c r="B2633" s="302" t="s">
        <v>193</v>
      </c>
      <c r="D2633" s="313"/>
    </row>
    <row r="2634" spans="1:6" s="67" customFormat="1" ht="15" customHeight="1">
      <c r="A2634" s="315"/>
      <c r="B2634" s="334" t="s">
        <v>635</v>
      </c>
      <c r="C2634" s="52"/>
      <c r="D2634" s="303"/>
      <c r="E2634" s="304"/>
      <c r="F2634" s="55"/>
    </row>
    <row r="2635" spans="1:6" s="67" customFormat="1">
      <c r="A2635" s="53"/>
      <c r="B2635" s="302" t="s">
        <v>634</v>
      </c>
      <c r="C2635" s="52" t="s">
        <v>51</v>
      </c>
      <c r="D2635" s="313">
        <v>390</v>
      </c>
      <c r="E2635" s="304"/>
      <c r="F2635" s="55">
        <f>+D2635*E2635</f>
        <v>0</v>
      </c>
    </row>
    <row r="2636" spans="1:6">
      <c r="A2636" s="335"/>
      <c r="B2636" s="302"/>
      <c r="D2636" s="313"/>
    </row>
    <row r="2637" spans="1:6">
      <c r="A2637" s="335" t="s">
        <v>56</v>
      </c>
      <c r="B2637" s="302" t="s">
        <v>633</v>
      </c>
      <c r="C2637" s="52" t="s">
        <v>51</v>
      </c>
      <c r="D2637" s="313">
        <v>390</v>
      </c>
      <c r="F2637" s="55">
        <f>+D2637*E2637</f>
        <v>0</v>
      </c>
    </row>
    <row r="2638" spans="1:6">
      <c r="A2638" s="335"/>
      <c r="B2638" s="302" t="s">
        <v>632</v>
      </c>
      <c r="D2638" s="313"/>
    </row>
    <row r="2639" spans="1:6">
      <c r="A2639" s="335"/>
      <c r="B2639" s="302" t="s">
        <v>631</v>
      </c>
      <c r="D2639" s="313"/>
    </row>
    <row r="2640" spans="1:6" ht="15" customHeight="1">
      <c r="A2640" s="331"/>
      <c r="B2640" s="302"/>
      <c r="D2640" s="313"/>
    </row>
    <row r="2641" spans="1:6" ht="15" customHeight="1">
      <c r="A2641" s="331" t="s">
        <v>56</v>
      </c>
      <c r="B2641" s="302" t="s">
        <v>630</v>
      </c>
      <c r="C2641" s="52" t="s">
        <v>66</v>
      </c>
      <c r="D2641" s="52">
        <v>33</v>
      </c>
      <c r="F2641" s="55">
        <f>+D2641*E2641</f>
        <v>0</v>
      </c>
    </row>
    <row r="2642" spans="1:6" ht="15" customHeight="1">
      <c r="A2642" s="331"/>
      <c r="B2642" s="302" t="s">
        <v>629</v>
      </c>
      <c r="D2642" s="52"/>
    </row>
    <row r="2643" spans="1:6" ht="15" customHeight="1">
      <c r="A2643" s="331"/>
      <c r="B2643" s="302"/>
      <c r="D2643" s="313"/>
    </row>
    <row r="2644" spans="1:6" ht="13.5" customHeight="1">
      <c r="A2644" s="335" t="s">
        <v>56</v>
      </c>
      <c r="B2644" s="302" t="s">
        <v>628</v>
      </c>
      <c r="D2644" s="313"/>
    </row>
    <row r="2645" spans="1:6" ht="13.5" customHeight="1">
      <c r="A2645" s="335"/>
      <c r="B2645" s="302" t="s">
        <v>627</v>
      </c>
      <c r="D2645" s="313"/>
    </row>
    <row r="2646" spans="1:6" ht="13.5" customHeight="1">
      <c r="A2646" s="335"/>
      <c r="B2646" s="302" t="s">
        <v>626</v>
      </c>
      <c r="C2646" s="52" t="s">
        <v>66</v>
      </c>
      <c r="D2646" s="313">
        <v>42</v>
      </c>
      <c r="F2646" s="55">
        <f>+D2646*E2646</f>
        <v>0</v>
      </c>
    </row>
    <row r="2647" spans="1:6" ht="13.5" customHeight="1">
      <c r="A2647" s="335"/>
      <c r="B2647" s="302" t="s">
        <v>625</v>
      </c>
      <c r="C2647" s="52" t="s">
        <v>66</v>
      </c>
      <c r="D2647" s="313">
        <v>82</v>
      </c>
      <c r="F2647" s="55">
        <f>+D2647*E2647</f>
        <v>0</v>
      </c>
    </row>
    <row r="2648" spans="1:6" ht="13.5" customHeight="1">
      <c r="A2648" s="335"/>
      <c r="B2648" s="302"/>
      <c r="D2648" s="313"/>
    </row>
    <row r="2649" spans="1:6">
      <c r="A2649" s="335" t="s">
        <v>56</v>
      </c>
      <c r="B2649" s="302" t="s">
        <v>624</v>
      </c>
      <c r="D2649" s="313"/>
    </row>
    <row r="2650" spans="1:6">
      <c r="A2650" s="335"/>
      <c r="B2650" s="302" t="s">
        <v>623</v>
      </c>
      <c r="C2650" s="52" t="s">
        <v>66</v>
      </c>
      <c r="D2650" s="313">
        <v>195</v>
      </c>
      <c r="F2650" s="55">
        <f>+D2650*E2650</f>
        <v>0</v>
      </c>
    </row>
    <row r="2651" spans="1:6" ht="13.5" customHeight="1">
      <c r="B2651" s="302"/>
      <c r="E2651" s="55"/>
    </row>
    <row r="2652" spans="1:6">
      <c r="A2652" s="335" t="s">
        <v>56</v>
      </c>
      <c r="B2652" s="302" t="s">
        <v>622</v>
      </c>
      <c r="D2652" s="313"/>
      <c r="E2652" s="55"/>
    </row>
    <row r="2653" spans="1:6">
      <c r="B2653" s="302" t="s">
        <v>124</v>
      </c>
      <c r="C2653" s="52" t="s">
        <v>51</v>
      </c>
      <c r="D2653" s="313">
        <v>740</v>
      </c>
      <c r="E2653" s="55"/>
      <c r="F2653" s="55">
        <f>+D2653*E2653</f>
        <v>0</v>
      </c>
    </row>
    <row r="2654" spans="1:6">
      <c r="B2654" s="302" t="s">
        <v>191</v>
      </c>
      <c r="D2654" s="313"/>
      <c r="E2654" s="55"/>
    </row>
    <row r="2655" spans="1:6" ht="14.25" customHeight="1">
      <c r="A2655" s="335" t="s">
        <v>56</v>
      </c>
      <c r="B2655" s="302" t="s">
        <v>125</v>
      </c>
      <c r="D2655" s="313"/>
      <c r="E2655" s="55"/>
    </row>
    <row r="2656" spans="1:6">
      <c r="B2656" s="302" t="s">
        <v>124</v>
      </c>
      <c r="C2656" s="52" t="s">
        <v>51</v>
      </c>
      <c r="D2656" s="313">
        <v>10730</v>
      </c>
      <c r="E2656" s="55"/>
      <c r="F2656" s="55">
        <f>+D2656*E2656</f>
        <v>0</v>
      </c>
    </row>
    <row r="2657" spans="1:6">
      <c r="B2657" s="302" t="s">
        <v>621</v>
      </c>
      <c r="C2657" s="52" t="s">
        <v>51</v>
      </c>
      <c r="D2657" s="313">
        <v>390</v>
      </c>
      <c r="E2657" s="55"/>
      <c r="F2657" s="55">
        <f>+D2657*E2657</f>
        <v>0</v>
      </c>
    </row>
    <row r="2658" spans="1:6">
      <c r="B2658" s="302"/>
      <c r="D2658" s="313"/>
    </row>
    <row r="2659" spans="1:6" ht="13.5" customHeight="1">
      <c r="A2659" s="335" t="s">
        <v>56</v>
      </c>
      <c r="B2659" s="302" t="s">
        <v>194</v>
      </c>
      <c r="D2659" s="313"/>
    </row>
    <row r="2660" spans="1:6">
      <c r="B2660" s="302" t="s">
        <v>620</v>
      </c>
      <c r="C2660" s="52" t="s">
        <v>51</v>
      </c>
      <c r="D2660" s="313">
        <v>250</v>
      </c>
      <c r="F2660" s="55">
        <f>+D2660*E2660</f>
        <v>0</v>
      </c>
    </row>
    <row r="2661" spans="1:6">
      <c r="B2661" s="302" t="s">
        <v>619</v>
      </c>
      <c r="C2661" s="52" t="s">
        <v>51</v>
      </c>
      <c r="D2661" s="313">
        <v>180</v>
      </c>
      <c r="F2661" s="55">
        <f>+D2661*E2661</f>
        <v>0</v>
      </c>
    </row>
    <row r="2662" spans="1:6">
      <c r="B2662" s="302" t="s">
        <v>192</v>
      </c>
      <c r="C2662" s="52" t="s">
        <v>51</v>
      </c>
      <c r="D2662" s="313">
        <v>280</v>
      </c>
      <c r="F2662" s="55">
        <f>+D2662*E2662</f>
        <v>0</v>
      </c>
    </row>
    <row r="2663" spans="1:6">
      <c r="B2663" s="302"/>
      <c r="D2663" s="313"/>
    </row>
    <row r="2664" spans="1:6">
      <c r="A2664" s="335" t="s">
        <v>56</v>
      </c>
      <c r="B2664" s="302" t="s">
        <v>618</v>
      </c>
      <c r="D2664" s="313"/>
    </row>
    <row r="2665" spans="1:6">
      <c r="B2665" s="302" t="s">
        <v>617</v>
      </c>
      <c r="C2665" s="52" t="s">
        <v>51</v>
      </c>
      <c r="D2665" s="313">
        <v>320</v>
      </c>
      <c r="F2665" s="55">
        <f>+D2665*E2665</f>
        <v>0</v>
      </c>
    </row>
    <row r="2666" spans="1:6">
      <c r="B2666" s="302"/>
      <c r="D2666" s="313"/>
    </row>
    <row r="2667" spans="1:6" ht="13.5" customHeight="1">
      <c r="A2667" s="335" t="s">
        <v>56</v>
      </c>
      <c r="B2667" s="302" t="s">
        <v>616</v>
      </c>
      <c r="C2667" s="52" t="s">
        <v>62</v>
      </c>
      <c r="D2667" s="313"/>
    </row>
    <row r="2668" spans="1:6">
      <c r="B2668" s="302"/>
      <c r="D2668" s="313"/>
    </row>
    <row r="2669" spans="1:6">
      <c r="A2669" s="335" t="s">
        <v>56</v>
      </c>
      <c r="B2669" s="302" t="s">
        <v>615</v>
      </c>
      <c r="C2669" s="52" t="s">
        <v>183</v>
      </c>
      <c r="D2669" s="313">
        <v>310</v>
      </c>
      <c r="F2669" s="55">
        <f>+D2669*E2669</f>
        <v>0</v>
      </c>
    </row>
    <row r="2670" spans="1:6">
      <c r="B2670" s="302"/>
      <c r="D2670" s="313"/>
    </row>
    <row r="2671" spans="1:6" s="67" customFormat="1">
      <c r="A2671" s="315" t="s">
        <v>56</v>
      </c>
      <c r="B2671" s="334" t="s">
        <v>614</v>
      </c>
      <c r="C2671" s="52" t="s">
        <v>183</v>
      </c>
      <c r="D2671" s="303">
        <v>90</v>
      </c>
      <c r="E2671" s="304"/>
      <c r="F2671" s="55">
        <f>+D2671*E2671</f>
        <v>0</v>
      </c>
    </row>
    <row r="2672" spans="1:6">
      <c r="B2672" s="302"/>
      <c r="D2672" s="313"/>
    </row>
    <row r="2673" spans="1:6" ht="12" customHeight="1">
      <c r="A2673" s="331" t="s">
        <v>56</v>
      </c>
      <c r="B2673" s="302" t="s">
        <v>613</v>
      </c>
      <c r="D2673" s="313"/>
    </row>
    <row r="2674" spans="1:6">
      <c r="A2674" s="331"/>
      <c r="B2674" s="302" t="s">
        <v>612</v>
      </c>
      <c r="C2674" s="52" t="s">
        <v>62</v>
      </c>
      <c r="D2674" s="313">
        <v>1</v>
      </c>
      <c r="F2674" s="55">
        <f>+D2674*E2674</f>
        <v>0</v>
      </c>
    </row>
    <row r="2675" spans="1:6">
      <c r="B2675" s="302"/>
      <c r="D2675" s="313"/>
    </row>
    <row r="2676" spans="1:6">
      <c r="A2676" s="335" t="s">
        <v>56</v>
      </c>
      <c r="B2676" s="302" t="s">
        <v>611</v>
      </c>
      <c r="C2676" s="52" t="s">
        <v>62</v>
      </c>
      <c r="D2676" s="313">
        <v>1</v>
      </c>
      <c r="F2676" s="55">
        <f>+D2676*E2676</f>
        <v>0</v>
      </c>
    </row>
    <row r="2677" spans="1:6">
      <c r="B2677" s="302"/>
      <c r="D2677" s="313"/>
    </row>
    <row r="2678" spans="1:6" ht="14.25" customHeight="1">
      <c r="A2678" s="315" t="s">
        <v>56</v>
      </c>
      <c r="B2678" s="334" t="s">
        <v>610</v>
      </c>
      <c r="C2678" s="52" t="s">
        <v>66</v>
      </c>
      <c r="D2678" s="303">
        <v>3</v>
      </c>
      <c r="E2678" s="55"/>
      <c r="F2678" s="55">
        <f>+D2678*E2678</f>
        <v>0</v>
      </c>
    </row>
    <row r="2679" spans="1:6">
      <c r="A2679" s="315"/>
      <c r="B2679" s="334" t="s">
        <v>609</v>
      </c>
      <c r="E2679" s="55"/>
    </row>
    <row r="2680" spans="1:6">
      <c r="A2680" s="315"/>
      <c r="B2680" s="334" t="s">
        <v>608</v>
      </c>
      <c r="E2680" s="55"/>
    </row>
    <row r="2681" spans="1:6">
      <c r="A2681" s="315"/>
      <c r="B2681" s="334" t="s">
        <v>607</v>
      </c>
      <c r="E2681" s="55"/>
    </row>
    <row r="2682" spans="1:6">
      <c r="A2682" s="315"/>
      <c r="B2682" s="334"/>
      <c r="E2682" s="55"/>
    </row>
    <row r="2683" spans="1:6">
      <c r="A2683" s="315" t="s">
        <v>56</v>
      </c>
      <c r="B2683" s="302" t="s">
        <v>606</v>
      </c>
      <c r="C2683" s="52" t="s">
        <v>62</v>
      </c>
      <c r="D2683" s="313">
        <v>1</v>
      </c>
      <c r="F2683" s="55">
        <f>+D2683*E2683</f>
        <v>0</v>
      </c>
    </row>
    <row r="2684" spans="1:6">
      <c r="A2684" s="331"/>
      <c r="B2684" s="302"/>
      <c r="D2684" s="313"/>
    </row>
    <row r="2685" spans="1:6" s="67" customFormat="1">
      <c r="A2685" s="315" t="s">
        <v>56</v>
      </c>
      <c r="B2685" s="334" t="s">
        <v>265</v>
      </c>
      <c r="C2685" s="52" t="s">
        <v>62</v>
      </c>
      <c r="D2685" s="303">
        <v>1</v>
      </c>
      <c r="E2685" s="304"/>
      <c r="F2685" s="55">
        <f>+D2685*E2685</f>
        <v>0</v>
      </c>
    </row>
    <row r="2686" spans="1:6" s="54" customFormat="1">
      <c r="A2686" s="53"/>
      <c r="B2686" s="66"/>
      <c r="C2686" s="332"/>
      <c r="D2686" s="311"/>
      <c r="E2686" s="312"/>
      <c r="F2686" s="347"/>
    </row>
    <row r="2687" spans="1:6" s="54" customFormat="1">
      <c r="A2687" s="53"/>
      <c r="B2687" s="66"/>
      <c r="C2687" s="52"/>
      <c r="D2687" s="303"/>
      <c r="E2687" s="304"/>
      <c r="F2687" s="56"/>
    </row>
    <row r="2688" spans="1:6" s="54" customFormat="1">
      <c r="A2688" s="53"/>
      <c r="B2688" s="66" t="s">
        <v>1575</v>
      </c>
      <c r="C2688" s="52"/>
      <c r="D2688" s="303"/>
      <c r="E2688" s="304"/>
      <c r="F2688" s="56">
        <f>SUM(F2424:F2685)</f>
        <v>0</v>
      </c>
    </row>
    <row r="2689" spans="1:6" s="54" customFormat="1">
      <c r="A2689" s="53"/>
      <c r="B2689" s="66"/>
      <c r="C2689" s="52"/>
      <c r="D2689" s="303"/>
      <c r="E2689" s="304"/>
      <c r="F2689" s="56"/>
    </row>
    <row r="2690" spans="1:6" s="54" customFormat="1">
      <c r="A2690" s="53"/>
      <c r="B2690" s="66"/>
      <c r="C2690" s="52"/>
      <c r="D2690" s="303"/>
      <c r="E2690" s="304"/>
      <c r="F2690" s="56"/>
    </row>
    <row r="2691" spans="1:6" s="54" customFormat="1">
      <c r="A2691" s="53"/>
      <c r="B2691" s="66"/>
      <c r="C2691" s="52"/>
      <c r="D2691" s="303"/>
      <c r="E2691" s="304"/>
      <c r="F2691" s="56"/>
    </row>
    <row r="2692" spans="1:6">
      <c r="B2692" s="66" t="s">
        <v>605</v>
      </c>
    </row>
    <row r="2693" spans="1:6" ht="13.5" customHeight="1">
      <c r="B2693" s="302"/>
      <c r="D2693" s="313"/>
    </row>
    <row r="2694" spans="1:6" s="67" customFormat="1">
      <c r="A2694" s="315" t="s">
        <v>56</v>
      </c>
      <c r="B2694" s="334" t="s">
        <v>604</v>
      </c>
      <c r="C2694" s="52"/>
      <c r="D2694" s="303"/>
      <c r="E2694" s="304"/>
      <c r="F2694" s="55"/>
    </row>
    <row r="2695" spans="1:6" s="67" customFormat="1">
      <c r="A2695" s="315"/>
      <c r="B2695" s="334" t="s">
        <v>603</v>
      </c>
      <c r="C2695" s="52"/>
      <c r="D2695" s="303"/>
      <c r="E2695" s="304"/>
      <c r="F2695" s="55"/>
    </row>
    <row r="2696" spans="1:6" s="67" customFormat="1">
      <c r="A2696" s="315"/>
      <c r="B2696" s="334" t="s">
        <v>602</v>
      </c>
      <c r="C2696" s="52" t="s">
        <v>62</v>
      </c>
      <c r="D2696" s="303">
        <v>15</v>
      </c>
      <c r="E2696" s="304"/>
      <c r="F2696" s="55">
        <f>+D2696*E2696</f>
        <v>0</v>
      </c>
    </row>
    <row r="2697" spans="1:6" s="67" customFormat="1">
      <c r="A2697" s="315"/>
      <c r="B2697" s="334"/>
      <c r="C2697" s="52"/>
      <c r="D2697" s="303"/>
      <c r="E2697" s="304"/>
      <c r="F2697" s="55"/>
    </row>
    <row r="2698" spans="1:6">
      <c r="A2698" s="53" t="s">
        <v>56</v>
      </c>
      <c r="B2698" s="302" t="s">
        <v>601</v>
      </c>
      <c r="C2698" s="52" t="s">
        <v>66</v>
      </c>
      <c r="D2698" s="303">
        <v>4</v>
      </c>
      <c r="F2698" s="55">
        <f>+D2698*E2698</f>
        <v>0</v>
      </c>
    </row>
    <row r="2699" spans="1:6">
      <c r="B2699" s="302" t="s">
        <v>600</v>
      </c>
    </row>
    <row r="2700" spans="1:6">
      <c r="B2700" s="302" t="s">
        <v>599</v>
      </c>
    </row>
    <row r="2701" spans="1:6">
      <c r="B2701" s="302" t="s">
        <v>598</v>
      </c>
    </row>
    <row r="2702" spans="1:6">
      <c r="B2702" s="302" t="s">
        <v>597</v>
      </c>
    </row>
    <row r="2703" spans="1:6">
      <c r="B2703" s="302" t="s">
        <v>596</v>
      </c>
    </row>
    <row r="2704" spans="1:6">
      <c r="B2704" s="302" t="s">
        <v>595</v>
      </c>
    </row>
    <row r="2705" spans="1:6" ht="14.25" customHeight="1">
      <c r="B2705" s="302" t="s">
        <v>594</v>
      </c>
    </row>
    <row r="2706" spans="1:6" ht="15.75" customHeight="1">
      <c r="B2706" s="302" t="s">
        <v>593</v>
      </c>
    </row>
    <row r="2707" spans="1:6">
      <c r="B2707" s="52" t="s">
        <v>592</v>
      </c>
    </row>
    <row r="2708" spans="1:6">
      <c r="B2708" s="52" t="s">
        <v>591</v>
      </c>
    </row>
    <row r="2709" spans="1:6">
      <c r="B2709" s="302" t="s">
        <v>590</v>
      </c>
    </row>
    <row r="2710" spans="1:6">
      <c r="B2710" s="302" t="s">
        <v>589</v>
      </c>
    </row>
    <row r="2711" spans="1:6">
      <c r="B2711" s="302" t="s">
        <v>588</v>
      </c>
    </row>
    <row r="2712" spans="1:6">
      <c r="B2712" s="302" t="s">
        <v>587</v>
      </c>
    </row>
    <row r="2713" spans="1:6">
      <c r="B2713" s="302" t="s">
        <v>586</v>
      </c>
    </row>
    <row r="2714" spans="1:6">
      <c r="B2714" s="302" t="s">
        <v>585</v>
      </c>
    </row>
    <row r="2715" spans="1:6">
      <c r="B2715" s="302" t="s">
        <v>584</v>
      </c>
    </row>
    <row r="2716" spans="1:6">
      <c r="B2716" s="302" t="s">
        <v>583</v>
      </c>
    </row>
    <row r="2717" spans="1:6">
      <c r="B2717" s="302" t="s">
        <v>582</v>
      </c>
    </row>
    <row r="2718" spans="1:6">
      <c r="B2718" s="302"/>
    </row>
    <row r="2719" spans="1:6">
      <c r="A2719" s="53" t="s">
        <v>56</v>
      </c>
      <c r="B2719" s="302" t="s">
        <v>581</v>
      </c>
      <c r="C2719" s="52" t="s">
        <v>66</v>
      </c>
      <c r="D2719" s="313">
        <v>9</v>
      </c>
      <c r="F2719" s="55">
        <f>+D2719*E2719</f>
        <v>0</v>
      </c>
    </row>
    <row r="2720" spans="1:6">
      <c r="B2720" s="302" t="s">
        <v>580</v>
      </c>
      <c r="D2720" s="313"/>
    </row>
    <row r="2721" spans="1:6">
      <c r="B2721" s="302" t="s">
        <v>579</v>
      </c>
      <c r="D2721" s="313"/>
    </row>
    <row r="2722" spans="1:6">
      <c r="B2722" s="302" t="s">
        <v>578</v>
      </c>
      <c r="D2722" s="313"/>
    </row>
    <row r="2723" spans="1:6">
      <c r="B2723" s="302" t="s">
        <v>577</v>
      </c>
      <c r="D2723" s="313"/>
    </row>
    <row r="2724" spans="1:6">
      <c r="B2724" s="302" t="s">
        <v>576</v>
      </c>
      <c r="D2724" s="313"/>
    </row>
    <row r="2725" spans="1:6">
      <c r="B2725" s="302" t="s">
        <v>575</v>
      </c>
      <c r="D2725" s="313"/>
    </row>
    <row r="2726" spans="1:6">
      <c r="B2726" s="302" t="s">
        <v>574</v>
      </c>
      <c r="D2726" s="313"/>
    </row>
    <row r="2727" spans="1:6">
      <c r="B2727" s="302" t="s">
        <v>573</v>
      </c>
      <c r="D2727" s="313"/>
    </row>
    <row r="2728" spans="1:6">
      <c r="B2728" s="302" t="s">
        <v>572</v>
      </c>
      <c r="D2728" s="313"/>
    </row>
    <row r="2729" spans="1:6">
      <c r="B2729" s="302"/>
      <c r="D2729" s="313"/>
    </row>
    <row r="2730" spans="1:6">
      <c r="A2730" s="53" t="s">
        <v>56</v>
      </c>
      <c r="B2730" s="302" t="s">
        <v>571</v>
      </c>
      <c r="C2730" s="52" t="s">
        <v>66</v>
      </c>
      <c r="D2730" s="303">
        <v>2</v>
      </c>
      <c r="F2730" s="55">
        <f>+D2730*E2730</f>
        <v>0</v>
      </c>
    </row>
    <row r="2731" spans="1:6">
      <c r="B2731" s="302" t="s">
        <v>570</v>
      </c>
    </row>
    <row r="2732" spans="1:6">
      <c r="B2732" s="302" t="s">
        <v>559</v>
      </c>
    </row>
    <row r="2733" spans="1:6">
      <c r="B2733" s="302" t="s">
        <v>569</v>
      </c>
    </row>
    <row r="2734" spans="1:6">
      <c r="B2734" s="302" t="s">
        <v>568</v>
      </c>
    </row>
    <row r="2735" spans="1:6">
      <c r="B2735" s="302" t="s">
        <v>567</v>
      </c>
    </row>
    <row r="2736" spans="1:6">
      <c r="B2736" s="302" t="s">
        <v>566</v>
      </c>
    </row>
    <row r="2737" spans="1:6">
      <c r="B2737" s="302" t="s">
        <v>565</v>
      </c>
    </row>
    <row r="2738" spans="1:6">
      <c r="B2738" s="302" t="s">
        <v>564</v>
      </c>
    </row>
    <row r="2739" spans="1:6">
      <c r="B2739" s="302" t="s">
        <v>563</v>
      </c>
    </row>
    <row r="2740" spans="1:6">
      <c r="B2740" s="302" t="s">
        <v>516</v>
      </c>
    </row>
    <row r="2741" spans="1:6">
      <c r="B2741" s="302" t="s">
        <v>562</v>
      </c>
    </row>
    <row r="2742" spans="1:6">
      <c r="B2742" s="302"/>
    </row>
    <row r="2743" spans="1:6">
      <c r="A2743" s="53" t="s">
        <v>56</v>
      </c>
      <c r="B2743" s="302" t="s">
        <v>561</v>
      </c>
      <c r="C2743" s="52" t="s">
        <v>66</v>
      </c>
      <c r="D2743" s="303">
        <v>1</v>
      </c>
      <c r="F2743" s="55">
        <f>+D2743*E2743</f>
        <v>0</v>
      </c>
    </row>
    <row r="2744" spans="1:6">
      <c r="B2744" s="302" t="s">
        <v>560</v>
      </c>
    </row>
    <row r="2745" spans="1:6">
      <c r="B2745" s="302" t="s">
        <v>559</v>
      </c>
    </row>
    <row r="2746" spans="1:6">
      <c r="B2746" s="302" t="s">
        <v>558</v>
      </c>
    </row>
    <row r="2747" spans="1:6">
      <c r="B2747" s="302" t="s">
        <v>557</v>
      </c>
    </row>
    <row r="2748" spans="1:6">
      <c r="B2748" s="302" t="s">
        <v>556</v>
      </c>
    </row>
    <row r="2749" spans="1:6">
      <c r="B2749" s="302" t="s">
        <v>555</v>
      </c>
    </row>
    <row r="2750" spans="1:6">
      <c r="B2750" s="302" t="s">
        <v>554</v>
      </c>
    </row>
    <row r="2751" spans="1:6">
      <c r="B2751" s="302" t="s">
        <v>553</v>
      </c>
    </row>
    <row r="2752" spans="1:6">
      <c r="B2752" s="302" t="s">
        <v>552</v>
      </c>
    </row>
    <row r="2753" spans="2:2">
      <c r="B2753" s="302" t="s">
        <v>551</v>
      </c>
    </row>
    <row r="2754" spans="2:2">
      <c r="B2754" s="302" t="s">
        <v>550</v>
      </c>
    </row>
    <row r="2755" spans="2:2">
      <c r="B2755" s="302" t="s">
        <v>549</v>
      </c>
    </row>
    <row r="2756" spans="2:2">
      <c r="B2756" s="302" t="s">
        <v>548</v>
      </c>
    </row>
    <row r="2757" spans="2:2">
      <c r="B2757" s="302" t="s">
        <v>547</v>
      </c>
    </row>
    <row r="2758" spans="2:2">
      <c r="B2758" s="302" t="s">
        <v>546</v>
      </c>
    </row>
    <row r="2759" spans="2:2">
      <c r="B2759" s="302" t="s">
        <v>545</v>
      </c>
    </row>
    <row r="2760" spans="2:2">
      <c r="B2760" s="302" t="s">
        <v>544</v>
      </c>
    </row>
    <row r="2761" spans="2:2">
      <c r="B2761" s="302" t="s">
        <v>543</v>
      </c>
    </row>
    <row r="2762" spans="2:2">
      <c r="B2762" s="302" t="s">
        <v>542</v>
      </c>
    </row>
    <row r="2763" spans="2:2">
      <c r="B2763" s="302" t="s">
        <v>541</v>
      </c>
    </row>
    <row r="2764" spans="2:2">
      <c r="B2764" s="302" t="s">
        <v>540</v>
      </c>
    </row>
    <row r="2765" spans="2:2">
      <c r="B2765" s="302" t="s">
        <v>539</v>
      </c>
    </row>
    <row r="2766" spans="2:2">
      <c r="B2766" s="302" t="s">
        <v>538</v>
      </c>
    </row>
    <row r="2767" spans="2:2">
      <c r="B2767" s="302" t="s">
        <v>537</v>
      </c>
    </row>
    <row r="2768" spans="2:2">
      <c r="B2768" s="302" t="s">
        <v>536</v>
      </c>
    </row>
    <row r="2769" spans="2:2">
      <c r="B2769" s="302" t="s">
        <v>535</v>
      </c>
    </row>
    <row r="2770" spans="2:2">
      <c r="B2770" s="302" t="s">
        <v>534</v>
      </c>
    </row>
    <row r="2771" spans="2:2">
      <c r="B2771" s="302" t="s">
        <v>533</v>
      </c>
    </row>
    <row r="2772" spans="2:2">
      <c r="B2772" s="302" t="s">
        <v>532</v>
      </c>
    </row>
    <row r="2773" spans="2:2">
      <c r="B2773" s="302" t="s">
        <v>531</v>
      </c>
    </row>
    <row r="2774" spans="2:2">
      <c r="B2774" s="302" t="s">
        <v>530</v>
      </c>
    </row>
    <row r="2775" spans="2:2">
      <c r="B2775" s="302" t="s">
        <v>529</v>
      </c>
    </row>
    <row r="2776" spans="2:2">
      <c r="B2776" s="302" t="s">
        <v>528</v>
      </c>
    </row>
    <row r="2777" spans="2:2" ht="13.5" customHeight="1">
      <c r="B2777" s="302" t="s">
        <v>527</v>
      </c>
    </row>
    <row r="2778" spans="2:2">
      <c r="B2778" s="302" t="s">
        <v>526</v>
      </c>
    </row>
    <row r="2779" spans="2:2">
      <c r="B2779" s="302" t="s">
        <v>525</v>
      </c>
    </row>
    <row r="2780" spans="2:2">
      <c r="B2780" s="302" t="s">
        <v>524</v>
      </c>
    </row>
    <row r="2781" spans="2:2">
      <c r="B2781" s="302" t="s">
        <v>523</v>
      </c>
    </row>
    <row r="2782" spans="2:2">
      <c r="B2782" s="302" t="s">
        <v>522</v>
      </c>
    </row>
    <row r="2783" spans="2:2" ht="14.25" customHeight="1">
      <c r="B2783" s="302" t="s">
        <v>521</v>
      </c>
    </row>
    <row r="2784" spans="2:2">
      <c r="B2784" s="302" t="s">
        <v>520</v>
      </c>
    </row>
    <row r="2785" spans="1:6">
      <c r="B2785" s="302" t="s">
        <v>519</v>
      </c>
    </row>
    <row r="2786" spans="1:6">
      <c r="B2786" s="302" t="s">
        <v>518</v>
      </c>
    </row>
    <row r="2787" spans="1:6">
      <c r="B2787" s="302" t="s">
        <v>517</v>
      </c>
    </row>
    <row r="2788" spans="1:6">
      <c r="B2788" s="302" t="s">
        <v>516</v>
      </c>
    </row>
    <row r="2789" spans="1:6">
      <c r="B2789" s="302"/>
    </row>
    <row r="2790" spans="1:6" s="67" customFormat="1">
      <c r="A2790" s="315" t="s">
        <v>56</v>
      </c>
      <c r="B2790" s="334" t="s">
        <v>515</v>
      </c>
      <c r="C2790" s="52"/>
      <c r="D2790" s="303"/>
      <c r="E2790" s="304"/>
      <c r="F2790" s="55"/>
    </row>
    <row r="2791" spans="1:6">
      <c r="A2791" s="335"/>
      <c r="B2791" s="302" t="s">
        <v>514</v>
      </c>
      <c r="C2791" s="52" t="s">
        <v>51</v>
      </c>
      <c r="D2791" s="313">
        <v>1150</v>
      </c>
      <c r="F2791" s="55">
        <f>+D2791*E2791</f>
        <v>0</v>
      </c>
    </row>
    <row r="2792" spans="1:6" s="67" customFormat="1">
      <c r="A2792" s="315"/>
      <c r="B2792" s="334"/>
      <c r="C2792" s="52"/>
      <c r="D2792" s="303"/>
      <c r="E2792" s="304"/>
      <c r="F2792" s="55"/>
    </row>
    <row r="2793" spans="1:6" ht="14.25" customHeight="1">
      <c r="A2793" s="53" t="s">
        <v>56</v>
      </c>
      <c r="B2793" s="302" t="s">
        <v>513</v>
      </c>
    </row>
    <row r="2794" spans="1:6">
      <c r="B2794" s="302" t="s">
        <v>124</v>
      </c>
      <c r="C2794" s="52" t="s">
        <v>51</v>
      </c>
      <c r="D2794" s="303">
        <v>1150</v>
      </c>
      <c r="F2794" s="55">
        <f>+D2794*E2794</f>
        <v>0</v>
      </c>
    </row>
    <row r="2795" spans="1:6">
      <c r="B2795" s="302"/>
    </row>
    <row r="2796" spans="1:6" s="67" customFormat="1">
      <c r="A2796" s="315" t="s">
        <v>56</v>
      </c>
      <c r="B2796" s="334" t="s">
        <v>265</v>
      </c>
      <c r="C2796" s="52" t="s">
        <v>62</v>
      </c>
      <c r="D2796" s="303">
        <v>1</v>
      </c>
      <c r="E2796" s="304"/>
      <c r="F2796" s="55">
        <f>+D2796*E2796</f>
        <v>0</v>
      </c>
    </row>
    <row r="2797" spans="1:6">
      <c r="B2797" s="302"/>
      <c r="C2797" s="332"/>
      <c r="D2797" s="311"/>
      <c r="E2797" s="312"/>
      <c r="F2797" s="59"/>
    </row>
    <row r="2798" spans="1:6">
      <c r="B2798" s="302"/>
    </row>
    <row r="2799" spans="1:6" s="67" customFormat="1">
      <c r="A2799" s="315"/>
      <c r="B2799" s="297" t="s">
        <v>1576</v>
      </c>
      <c r="C2799" s="52"/>
      <c r="D2799" s="303"/>
      <c r="E2799" s="304"/>
      <c r="F2799" s="56">
        <f>SUM(F2696:F2796)</f>
        <v>0</v>
      </c>
    </row>
    <row r="2800" spans="1:6" s="67" customFormat="1">
      <c r="A2800" s="315"/>
      <c r="B2800" s="297"/>
      <c r="C2800" s="52"/>
      <c r="D2800" s="303"/>
      <c r="E2800" s="304"/>
      <c r="F2800" s="56"/>
    </row>
    <row r="2801" spans="1:6" s="67" customFormat="1">
      <c r="A2801" s="315"/>
      <c r="B2801" s="334"/>
      <c r="C2801" s="52"/>
      <c r="D2801" s="303"/>
      <c r="E2801" s="304"/>
      <c r="F2801" s="56"/>
    </row>
    <row r="2802" spans="1:6" s="67" customFormat="1">
      <c r="A2802" s="315"/>
      <c r="B2802" s="334"/>
      <c r="C2802" s="52"/>
      <c r="D2802" s="303"/>
      <c r="E2802" s="304"/>
      <c r="F2802" s="56"/>
    </row>
    <row r="2803" spans="1:6">
      <c r="B2803" s="66" t="s">
        <v>512</v>
      </c>
    </row>
    <row r="2804" spans="1:6" ht="13.5" customHeight="1">
      <c r="B2804" s="302"/>
      <c r="D2804" s="313"/>
    </row>
    <row r="2805" spans="1:6">
      <c r="A2805" s="53" t="s">
        <v>56</v>
      </c>
      <c r="B2805" s="302" t="s">
        <v>511</v>
      </c>
      <c r="C2805" s="52" t="s">
        <v>66</v>
      </c>
      <c r="D2805" s="303">
        <v>1</v>
      </c>
      <c r="F2805" s="55">
        <f>+D2805*E2805</f>
        <v>0</v>
      </c>
    </row>
    <row r="2806" spans="1:6">
      <c r="B2806" s="302" t="s">
        <v>510</v>
      </c>
    </row>
    <row r="2807" spans="1:6">
      <c r="B2807" s="302" t="s">
        <v>509</v>
      </c>
    </row>
    <row r="2808" spans="1:6">
      <c r="B2808" s="302" t="s">
        <v>508</v>
      </c>
    </row>
    <row r="2809" spans="1:6">
      <c r="B2809" s="302" t="s">
        <v>507</v>
      </c>
    </row>
    <row r="2810" spans="1:6">
      <c r="B2810" s="302" t="s">
        <v>506</v>
      </c>
    </row>
    <row r="2811" spans="1:6">
      <c r="B2811" s="302" t="s">
        <v>505</v>
      </c>
    </row>
    <row r="2812" spans="1:6">
      <c r="B2812" s="302" t="s">
        <v>504</v>
      </c>
    </row>
    <row r="2813" spans="1:6">
      <c r="B2813" s="302" t="s">
        <v>503</v>
      </c>
    </row>
    <row r="2814" spans="1:6">
      <c r="B2814" s="302" t="s">
        <v>502</v>
      </c>
    </row>
    <row r="2815" spans="1:6">
      <c r="B2815" s="302" t="s">
        <v>501</v>
      </c>
    </row>
    <row r="2816" spans="1:6">
      <c r="B2816" s="302" t="s">
        <v>500</v>
      </c>
    </row>
    <row r="2817" spans="1:6">
      <c r="B2817" s="302" t="s">
        <v>499</v>
      </c>
    </row>
    <row r="2818" spans="1:6">
      <c r="B2818" s="302" t="s">
        <v>498</v>
      </c>
    </row>
    <row r="2819" spans="1:6">
      <c r="B2819" s="302" t="s">
        <v>497</v>
      </c>
    </row>
    <row r="2820" spans="1:6">
      <c r="B2820" s="302" t="s">
        <v>496</v>
      </c>
    </row>
    <row r="2821" spans="1:6">
      <c r="B2821" s="302" t="s">
        <v>495</v>
      </c>
    </row>
    <row r="2822" spans="1:6">
      <c r="B2822" s="302" t="s">
        <v>494</v>
      </c>
    </row>
    <row r="2823" spans="1:6">
      <c r="B2823" s="302" t="s">
        <v>493</v>
      </c>
    </row>
    <row r="2824" spans="1:6">
      <c r="B2824" s="302" t="s">
        <v>492</v>
      </c>
    </row>
    <row r="2825" spans="1:6">
      <c r="B2825" s="302" t="s">
        <v>491</v>
      </c>
    </row>
    <row r="2826" spans="1:6">
      <c r="B2826" s="302" t="s">
        <v>490</v>
      </c>
    </row>
    <row r="2827" spans="1:6">
      <c r="B2827" s="302" t="s">
        <v>489</v>
      </c>
    </row>
    <row r="2828" spans="1:6">
      <c r="B2828" s="302" t="s">
        <v>488</v>
      </c>
    </row>
    <row r="2829" spans="1:6">
      <c r="B2829" s="302" t="s">
        <v>487</v>
      </c>
    </row>
    <row r="2830" spans="1:6" ht="14.25" customHeight="1">
      <c r="B2830" s="302" t="s">
        <v>486</v>
      </c>
    </row>
    <row r="2831" spans="1:6">
      <c r="B2831" s="302"/>
    </row>
    <row r="2832" spans="1:6">
      <c r="A2832" s="53" t="s">
        <v>56</v>
      </c>
      <c r="B2832" s="302" t="s">
        <v>485</v>
      </c>
      <c r="C2832" s="52" t="s">
        <v>66</v>
      </c>
      <c r="D2832" s="303">
        <v>5</v>
      </c>
      <c r="F2832" s="55">
        <f>+D2832*E2832</f>
        <v>0</v>
      </c>
    </row>
    <row r="2833" spans="1:6">
      <c r="B2833" s="302" t="s">
        <v>484</v>
      </c>
    </row>
    <row r="2834" spans="1:6">
      <c r="B2834" s="302" t="s">
        <v>483</v>
      </c>
    </row>
    <row r="2835" spans="1:6">
      <c r="B2835" s="302" t="s">
        <v>482</v>
      </c>
    </row>
    <row r="2836" spans="1:6">
      <c r="B2836" s="302"/>
    </row>
    <row r="2837" spans="1:6">
      <c r="A2837" s="53" t="s">
        <v>56</v>
      </c>
      <c r="B2837" s="302" t="s">
        <v>481</v>
      </c>
      <c r="C2837" s="52" t="s">
        <v>66</v>
      </c>
      <c r="D2837" s="313">
        <v>3</v>
      </c>
      <c r="F2837" s="55">
        <f>+D2837*E2837</f>
        <v>0</v>
      </c>
    </row>
    <row r="2838" spans="1:6">
      <c r="B2838" s="302" t="s">
        <v>480</v>
      </c>
      <c r="D2838" s="313"/>
    </row>
    <row r="2839" spans="1:6">
      <c r="B2839" s="302"/>
      <c r="D2839" s="313"/>
    </row>
    <row r="2840" spans="1:6">
      <c r="A2840" s="53" t="s">
        <v>56</v>
      </c>
      <c r="B2840" s="302" t="s">
        <v>479</v>
      </c>
      <c r="C2840" s="52" t="s">
        <v>66</v>
      </c>
      <c r="D2840" s="303">
        <v>19</v>
      </c>
      <c r="F2840" s="55">
        <f>+D2840*E2840</f>
        <v>0</v>
      </c>
    </row>
    <row r="2841" spans="1:6">
      <c r="B2841" s="302" t="s">
        <v>478</v>
      </c>
    </row>
    <row r="2842" spans="1:6">
      <c r="B2842" s="302" t="s">
        <v>477</v>
      </c>
    </row>
    <row r="2843" spans="1:6">
      <c r="B2843" s="302" t="s">
        <v>476</v>
      </c>
    </row>
    <row r="2844" spans="1:6">
      <c r="B2844" s="302" t="s">
        <v>475</v>
      </c>
    </row>
    <row r="2846" spans="1:6">
      <c r="A2846" s="315" t="s">
        <v>56</v>
      </c>
      <c r="B2846" s="334" t="s">
        <v>474</v>
      </c>
      <c r="C2846" s="52" t="s">
        <v>66</v>
      </c>
      <c r="D2846" s="303">
        <v>1</v>
      </c>
      <c r="F2846" s="55">
        <f>+D2846*E2846</f>
        <v>0</v>
      </c>
    </row>
    <row r="2847" spans="1:6">
      <c r="A2847" s="315"/>
      <c r="B2847" s="334"/>
    </row>
    <row r="2848" spans="1:6">
      <c r="A2848" s="315" t="s">
        <v>56</v>
      </c>
      <c r="B2848" s="334" t="s">
        <v>473</v>
      </c>
      <c r="C2848" s="52" t="s">
        <v>66</v>
      </c>
      <c r="D2848" s="303">
        <v>3</v>
      </c>
      <c r="F2848" s="55">
        <f>+D2848*E2848</f>
        <v>0</v>
      </c>
    </row>
    <row r="2849" spans="1:6">
      <c r="A2849" s="315"/>
      <c r="B2849" s="334"/>
    </row>
    <row r="2850" spans="1:6" s="67" customFormat="1">
      <c r="A2850" s="315" t="s">
        <v>56</v>
      </c>
      <c r="B2850" s="334" t="s">
        <v>472</v>
      </c>
      <c r="C2850" s="52" t="s">
        <v>51</v>
      </c>
      <c r="D2850" s="303">
        <v>890</v>
      </c>
      <c r="E2850" s="304"/>
      <c r="F2850" s="55">
        <f>+D2850*E2850</f>
        <v>0</v>
      </c>
    </row>
    <row r="2851" spans="1:6" s="67" customFormat="1">
      <c r="A2851" s="53"/>
      <c r="B2851" s="302"/>
      <c r="C2851" s="52"/>
      <c r="D2851" s="303"/>
      <c r="E2851" s="304"/>
      <c r="F2851" s="55"/>
    </row>
    <row r="2852" spans="1:6">
      <c r="A2852" s="335" t="s">
        <v>56</v>
      </c>
      <c r="B2852" s="302" t="s">
        <v>471</v>
      </c>
      <c r="E2852" s="55"/>
    </row>
    <row r="2853" spans="1:6">
      <c r="A2853" s="335"/>
      <c r="B2853" s="302" t="s">
        <v>59</v>
      </c>
      <c r="E2853" s="55"/>
    </row>
    <row r="2854" spans="1:6">
      <c r="B2854" s="302" t="s">
        <v>470</v>
      </c>
      <c r="C2854" s="52" t="s">
        <v>51</v>
      </c>
      <c r="D2854" s="303">
        <v>290</v>
      </c>
      <c r="E2854" s="55"/>
      <c r="F2854" s="55">
        <f>+D2854*E2854</f>
        <v>0</v>
      </c>
    </row>
    <row r="2855" spans="1:6">
      <c r="B2855" s="302"/>
      <c r="E2855" s="55"/>
    </row>
    <row r="2856" spans="1:6" ht="14.25" customHeight="1">
      <c r="A2856" s="53" t="s">
        <v>56</v>
      </c>
      <c r="B2856" s="302" t="s">
        <v>270</v>
      </c>
    </row>
    <row r="2857" spans="1:6">
      <c r="B2857" s="302" t="s">
        <v>124</v>
      </c>
      <c r="C2857" s="52" t="s">
        <v>51</v>
      </c>
      <c r="D2857" s="303">
        <v>1080</v>
      </c>
      <c r="F2857" s="55">
        <f>+D2857*E2857</f>
        <v>0</v>
      </c>
    </row>
    <row r="2858" spans="1:6">
      <c r="B2858" s="302"/>
    </row>
    <row r="2859" spans="1:6" s="67" customFormat="1">
      <c r="A2859" s="315" t="s">
        <v>56</v>
      </c>
      <c r="B2859" s="334" t="s">
        <v>265</v>
      </c>
      <c r="C2859" s="52" t="s">
        <v>62</v>
      </c>
      <c r="D2859" s="303">
        <v>1</v>
      </c>
      <c r="E2859" s="304"/>
      <c r="F2859" s="55">
        <f>+D2859*E2859</f>
        <v>0</v>
      </c>
    </row>
    <row r="2860" spans="1:6">
      <c r="C2860" s="332"/>
      <c r="D2860" s="311"/>
      <c r="E2860" s="312"/>
      <c r="F2860" s="59"/>
    </row>
    <row r="2861" spans="1:6">
      <c r="B2861" s="302"/>
    </row>
    <row r="2862" spans="1:6">
      <c r="B2862" s="297" t="s">
        <v>1577</v>
      </c>
      <c r="F2862" s="56">
        <f>SUM(F2805:F2859)</f>
        <v>0</v>
      </c>
    </row>
    <row r="2863" spans="1:6">
      <c r="B2863" s="302"/>
    </row>
    <row r="2864" spans="1:6">
      <c r="A2864" s="335"/>
      <c r="B2864" s="66" t="s">
        <v>469</v>
      </c>
      <c r="D2864" s="313"/>
      <c r="E2864" s="55"/>
    </row>
    <row r="2865" spans="1:6">
      <c r="D2865" s="313"/>
      <c r="E2865" s="55"/>
    </row>
    <row r="2866" spans="1:6" ht="15" customHeight="1">
      <c r="A2866" s="335" t="s">
        <v>56</v>
      </c>
      <c r="B2866" s="302" t="s">
        <v>468</v>
      </c>
      <c r="D2866" s="313"/>
      <c r="E2866" s="55"/>
    </row>
    <row r="2867" spans="1:6" ht="15" customHeight="1">
      <c r="A2867" s="335"/>
      <c r="B2867" s="302" t="s">
        <v>467</v>
      </c>
      <c r="D2867" s="313"/>
      <c r="E2867" s="55"/>
    </row>
    <row r="2868" spans="1:6">
      <c r="A2868" s="335"/>
      <c r="B2868" s="302" t="s">
        <v>466</v>
      </c>
      <c r="D2868" s="313"/>
      <c r="E2868" s="55"/>
    </row>
    <row r="2869" spans="1:6">
      <c r="A2869" s="335"/>
      <c r="B2869" s="302" t="s">
        <v>465</v>
      </c>
      <c r="D2869" s="313"/>
      <c r="E2869" s="55"/>
    </row>
    <row r="2870" spans="1:6">
      <c r="A2870" s="335"/>
      <c r="B2870" s="302"/>
      <c r="D2870" s="313"/>
      <c r="E2870" s="55"/>
    </row>
    <row r="2871" spans="1:6">
      <c r="A2871" s="335" t="s">
        <v>56</v>
      </c>
      <c r="B2871" s="302" t="s">
        <v>464</v>
      </c>
      <c r="D2871" s="313"/>
      <c r="E2871" s="55"/>
    </row>
    <row r="2872" spans="1:6">
      <c r="B2872" s="302" t="s">
        <v>463</v>
      </c>
      <c r="C2872" s="52" t="s">
        <v>62</v>
      </c>
      <c r="D2872" s="313">
        <v>1</v>
      </c>
      <c r="E2872" s="55"/>
      <c r="F2872" s="55">
        <f>+D2872*E2872</f>
        <v>0</v>
      </c>
    </row>
    <row r="2873" spans="1:6">
      <c r="B2873" s="302" t="s">
        <v>462</v>
      </c>
      <c r="D2873" s="313"/>
      <c r="E2873" s="55"/>
    </row>
    <row r="2874" spans="1:6">
      <c r="B2874" s="302" t="s">
        <v>461</v>
      </c>
      <c r="D2874" s="313"/>
      <c r="E2874" s="55"/>
    </row>
    <row r="2875" spans="1:6">
      <c r="B2875" s="302" t="s">
        <v>460</v>
      </c>
      <c r="D2875" s="313"/>
      <c r="E2875" s="55"/>
    </row>
    <row r="2876" spans="1:6">
      <c r="B2876" s="302" t="s">
        <v>459</v>
      </c>
      <c r="D2876" s="313"/>
      <c r="E2876" s="55"/>
    </row>
    <row r="2877" spans="1:6">
      <c r="B2877" s="302" t="s">
        <v>458</v>
      </c>
      <c r="D2877" s="313"/>
      <c r="E2877" s="55"/>
    </row>
    <row r="2878" spans="1:6">
      <c r="B2878" s="302" t="s">
        <v>457</v>
      </c>
      <c r="D2878" s="313"/>
      <c r="E2878" s="55"/>
    </row>
    <row r="2879" spans="1:6">
      <c r="B2879" s="302" t="s">
        <v>456</v>
      </c>
      <c r="D2879" s="313"/>
      <c r="E2879" s="55"/>
    </row>
    <row r="2880" spans="1:6">
      <c r="B2880" s="302" t="s">
        <v>455</v>
      </c>
      <c r="D2880" s="313"/>
      <c r="E2880" s="55"/>
    </row>
    <row r="2881" spans="1:6">
      <c r="B2881" s="302" t="s">
        <v>454</v>
      </c>
      <c r="D2881" s="313"/>
      <c r="E2881" s="55"/>
    </row>
    <row r="2882" spans="1:6">
      <c r="B2882" s="302" t="s">
        <v>453</v>
      </c>
      <c r="D2882" s="313"/>
      <c r="E2882" s="55"/>
    </row>
    <row r="2883" spans="1:6">
      <c r="B2883" s="302" t="s">
        <v>452</v>
      </c>
      <c r="D2883" s="313"/>
      <c r="E2883" s="55"/>
    </row>
    <row r="2884" spans="1:6">
      <c r="B2884" s="302" t="s">
        <v>451</v>
      </c>
      <c r="D2884" s="313"/>
      <c r="E2884" s="55"/>
    </row>
    <row r="2885" spans="1:6">
      <c r="B2885" s="302" t="s">
        <v>450</v>
      </c>
      <c r="D2885" s="313"/>
      <c r="E2885" s="55"/>
    </row>
    <row r="2886" spans="1:6">
      <c r="B2886" s="302" t="s">
        <v>449</v>
      </c>
      <c r="D2886" s="313"/>
      <c r="E2886" s="55"/>
    </row>
    <row r="2887" spans="1:6">
      <c r="B2887" s="302" t="s">
        <v>448</v>
      </c>
      <c r="D2887" s="313"/>
      <c r="E2887" s="55"/>
    </row>
    <row r="2888" spans="1:6" ht="15.75" customHeight="1">
      <c r="B2888" s="302" t="s">
        <v>447</v>
      </c>
      <c r="D2888" s="313"/>
      <c r="E2888" s="55"/>
    </row>
    <row r="2889" spans="1:6" ht="15.75" customHeight="1">
      <c r="B2889" s="302" t="s">
        <v>446</v>
      </c>
      <c r="D2889" s="313"/>
      <c r="E2889" s="55"/>
    </row>
    <row r="2890" spans="1:6">
      <c r="B2890" s="302" t="s">
        <v>445</v>
      </c>
      <c r="D2890" s="313"/>
      <c r="E2890" s="55"/>
    </row>
    <row r="2891" spans="1:6">
      <c r="B2891" s="302"/>
      <c r="D2891" s="313"/>
      <c r="E2891" s="55"/>
    </row>
    <row r="2892" spans="1:6">
      <c r="A2892" s="335" t="s">
        <v>56</v>
      </c>
      <c r="B2892" s="302" t="s">
        <v>444</v>
      </c>
      <c r="E2892" s="55"/>
    </row>
    <row r="2893" spans="1:6">
      <c r="A2893" s="335"/>
      <c r="B2893" s="302" t="s">
        <v>443</v>
      </c>
      <c r="E2893" s="55"/>
    </row>
    <row r="2894" spans="1:6" s="67" customFormat="1" ht="15" customHeight="1">
      <c r="A2894" s="315"/>
      <c r="B2894" s="334" t="s">
        <v>442</v>
      </c>
      <c r="C2894" s="52"/>
      <c r="D2894" s="303"/>
      <c r="E2894" s="304"/>
      <c r="F2894" s="55"/>
    </row>
    <row r="2895" spans="1:6">
      <c r="B2895" s="302" t="s">
        <v>441</v>
      </c>
      <c r="C2895" s="52" t="s">
        <v>51</v>
      </c>
      <c r="D2895" s="303">
        <v>90</v>
      </c>
      <c r="E2895" s="55"/>
      <c r="F2895" s="55">
        <f>+D2895*E2895</f>
        <v>0</v>
      </c>
    </row>
    <row r="2896" spans="1:6">
      <c r="B2896" s="302" t="s">
        <v>440</v>
      </c>
      <c r="C2896" s="52" t="s">
        <v>51</v>
      </c>
      <c r="D2896" s="303">
        <v>909</v>
      </c>
      <c r="E2896" s="55"/>
      <c r="F2896" s="55">
        <f>+D2896*E2896</f>
        <v>0</v>
      </c>
    </row>
    <row r="2897" spans="1:6">
      <c r="B2897" s="302" t="s">
        <v>439</v>
      </c>
      <c r="C2897" s="52" t="s">
        <v>51</v>
      </c>
      <c r="D2897" s="303">
        <v>90</v>
      </c>
      <c r="E2897" s="55"/>
      <c r="F2897" s="55">
        <f>+D2897*E2897</f>
        <v>0</v>
      </c>
    </row>
    <row r="2898" spans="1:6">
      <c r="B2898" s="302"/>
      <c r="E2898" s="55"/>
    </row>
    <row r="2899" spans="1:6">
      <c r="A2899" s="335"/>
      <c r="B2899" s="66" t="s">
        <v>438</v>
      </c>
      <c r="D2899" s="52"/>
      <c r="E2899" s="55"/>
    </row>
    <row r="2900" spans="1:6">
      <c r="B2900" s="302" t="s">
        <v>437</v>
      </c>
      <c r="D2900" s="52"/>
      <c r="E2900" s="55"/>
    </row>
    <row r="2901" spans="1:6">
      <c r="A2901" s="335"/>
      <c r="B2901" s="302" t="s">
        <v>436</v>
      </c>
      <c r="D2901" s="52"/>
      <c r="E2901" s="55"/>
    </row>
    <row r="2902" spans="1:6">
      <c r="B2902" s="302" t="s">
        <v>435</v>
      </c>
      <c r="D2902" s="52"/>
      <c r="E2902" s="55"/>
    </row>
    <row r="2903" spans="1:6" ht="12.75" customHeight="1">
      <c r="A2903" s="335"/>
      <c r="B2903" s="302" t="s">
        <v>434</v>
      </c>
      <c r="D2903" s="52"/>
      <c r="E2903" s="55"/>
    </row>
    <row r="2904" spans="1:6">
      <c r="B2904" s="302" t="s">
        <v>433</v>
      </c>
      <c r="D2904" s="52"/>
      <c r="E2904" s="55"/>
    </row>
    <row r="2905" spans="1:6">
      <c r="B2905" s="302" t="s">
        <v>432</v>
      </c>
      <c r="D2905" s="52"/>
      <c r="E2905" s="55"/>
    </row>
    <row r="2906" spans="1:6">
      <c r="A2906" s="335"/>
      <c r="B2906" s="302" t="s">
        <v>431</v>
      </c>
      <c r="D2906" s="52"/>
      <c r="E2906" s="55"/>
    </row>
    <row r="2907" spans="1:6">
      <c r="B2907" s="302" t="s">
        <v>430</v>
      </c>
      <c r="D2907" s="52"/>
      <c r="E2907" s="55"/>
    </row>
    <row r="2908" spans="1:6">
      <c r="B2908" s="302" t="s">
        <v>429</v>
      </c>
      <c r="D2908" s="52"/>
      <c r="E2908" s="55"/>
    </row>
    <row r="2909" spans="1:6">
      <c r="A2909" s="335"/>
      <c r="B2909" s="302" t="s">
        <v>428</v>
      </c>
      <c r="D2909" s="52"/>
      <c r="E2909" s="55"/>
    </row>
    <row r="2910" spans="1:6">
      <c r="A2910" s="335"/>
      <c r="B2910" s="302"/>
      <c r="D2910" s="52"/>
      <c r="E2910" s="55"/>
    </row>
    <row r="2911" spans="1:6">
      <c r="B2911" s="66" t="s">
        <v>427</v>
      </c>
      <c r="D2911" s="52"/>
      <c r="E2911" s="55"/>
    </row>
    <row r="2912" spans="1:6">
      <c r="B2912" s="302" t="s">
        <v>426</v>
      </c>
      <c r="D2912" s="52"/>
      <c r="E2912" s="55"/>
    </row>
    <row r="2913" spans="2:5">
      <c r="B2913" s="302" t="s">
        <v>425</v>
      </c>
      <c r="D2913" s="52"/>
      <c r="E2913" s="55"/>
    </row>
    <row r="2914" spans="2:5">
      <c r="B2914" s="302" t="s">
        <v>424</v>
      </c>
      <c r="D2914" s="52"/>
      <c r="E2914" s="55"/>
    </row>
    <row r="2915" spans="2:5" ht="15" customHeight="1">
      <c r="B2915" s="302" t="s">
        <v>423</v>
      </c>
      <c r="D2915" s="52"/>
      <c r="E2915" s="55"/>
    </row>
    <row r="2916" spans="2:5">
      <c r="B2916" s="302"/>
      <c r="D2916" s="52"/>
      <c r="E2916" s="55"/>
    </row>
    <row r="2917" spans="2:5">
      <c r="B2917" s="66" t="s">
        <v>422</v>
      </c>
      <c r="D2917" s="52"/>
      <c r="E2917" s="55"/>
    </row>
    <row r="2918" spans="2:5">
      <c r="B2918" s="302" t="s">
        <v>421</v>
      </c>
      <c r="D2918" s="52"/>
      <c r="E2918" s="55"/>
    </row>
    <row r="2919" spans="2:5">
      <c r="B2919" s="302" t="s">
        <v>420</v>
      </c>
      <c r="D2919" s="52"/>
      <c r="E2919" s="55"/>
    </row>
    <row r="2920" spans="2:5">
      <c r="B2920" s="302" t="s">
        <v>419</v>
      </c>
      <c r="D2920" s="52"/>
      <c r="E2920" s="55"/>
    </row>
    <row r="2921" spans="2:5">
      <c r="B2921" s="302" t="s">
        <v>418</v>
      </c>
      <c r="D2921" s="52"/>
      <c r="E2921" s="55"/>
    </row>
    <row r="2922" spans="2:5">
      <c r="B2922" s="302" t="s">
        <v>417</v>
      </c>
      <c r="D2922" s="52"/>
      <c r="E2922" s="55"/>
    </row>
    <row r="2923" spans="2:5">
      <c r="B2923" s="302" t="s">
        <v>416</v>
      </c>
      <c r="D2923" s="52"/>
      <c r="E2923" s="55"/>
    </row>
    <row r="2924" spans="2:5">
      <c r="B2924" s="302" t="s">
        <v>415</v>
      </c>
      <c r="D2924" s="52"/>
      <c r="E2924" s="55"/>
    </row>
    <row r="2925" spans="2:5">
      <c r="B2925" s="302" t="s">
        <v>414</v>
      </c>
      <c r="D2925" s="52"/>
      <c r="E2925" s="55"/>
    </row>
    <row r="2926" spans="2:5">
      <c r="B2926" s="302"/>
      <c r="D2926" s="52"/>
      <c r="E2926" s="55"/>
    </row>
    <row r="2927" spans="2:5">
      <c r="B2927" s="66" t="s">
        <v>413</v>
      </c>
      <c r="D2927" s="52"/>
      <c r="E2927" s="55"/>
    </row>
    <row r="2928" spans="2:5">
      <c r="B2928" s="302" t="s">
        <v>412</v>
      </c>
      <c r="D2928" s="52"/>
      <c r="E2928" s="55"/>
    </row>
    <row r="2929" spans="2:5">
      <c r="B2929" s="302" t="s">
        <v>411</v>
      </c>
      <c r="D2929" s="52"/>
      <c r="E2929" s="55"/>
    </row>
    <row r="2930" spans="2:5">
      <c r="B2930" s="302"/>
      <c r="D2930" s="52"/>
      <c r="E2930" s="55"/>
    </row>
    <row r="2931" spans="2:5">
      <c r="B2931" s="66" t="s">
        <v>410</v>
      </c>
      <c r="D2931" s="52"/>
      <c r="E2931" s="55"/>
    </row>
    <row r="2932" spans="2:5">
      <c r="B2932" s="302" t="s">
        <v>409</v>
      </c>
      <c r="D2932" s="52"/>
      <c r="E2932" s="55"/>
    </row>
    <row r="2933" spans="2:5">
      <c r="B2933" s="302" t="s">
        <v>408</v>
      </c>
      <c r="D2933" s="52"/>
      <c r="E2933" s="55"/>
    </row>
    <row r="2934" spans="2:5">
      <c r="B2934" s="302" t="s">
        <v>407</v>
      </c>
      <c r="D2934" s="52"/>
      <c r="E2934" s="55"/>
    </row>
    <row r="2935" spans="2:5">
      <c r="B2935" s="302"/>
      <c r="D2935" s="52"/>
      <c r="E2935" s="55"/>
    </row>
    <row r="2936" spans="2:5">
      <c r="B2936" s="66" t="s">
        <v>406</v>
      </c>
      <c r="D2936" s="52"/>
      <c r="E2936" s="55"/>
    </row>
    <row r="2937" spans="2:5">
      <c r="B2937" s="302" t="s">
        <v>405</v>
      </c>
      <c r="D2937" s="52"/>
      <c r="E2937" s="55"/>
    </row>
    <row r="2938" spans="2:5">
      <c r="B2938" s="302" t="s">
        <v>404</v>
      </c>
      <c r="D2938" s="52"/>
      <c r="E2938" s="55"/>
    </row>
    <row r="2939" spans="2:5">
      <c r="B2939" s="302" t="s">
        <v>403</v>
      </c>
      <c r="D2939" s="52"/>
      <c r="E2939" s="55"/>
    </row>
    <row r="2940" spans="2:5">
      <c r="B2940" s="302" t="s">
        <v>402</v>
      </c>
      <c r="D2940" s="52"/>
      <c r="E2940" s="55"/>
    </row>
    <row r="2941" spans="2:5">
      <c r="B2941" s="302" t="s">
        <v>401</v>
      </c>
      <c r="D2941" s="52"/>
      <c r="E2941" s="55"/>
    </row>
    <row r="2942" spans="2:5">
      <c r="B2942" s="302" t="s">
        <v>400</v>
      </c>
      <c r="D2942" s="52"/>
      <c r="E2942" s="55"/>
    </row>
    <row r="2943" spans="2:5">
      <c r="B2943" s="302" t="s">
        <v>399</v>
      </c>
      <c r="D2943" s="52"/>
      <c r="E2943" s="55"/>
    </row>
    <row r="2944" spans="2:5">
      <c r="B2944" s="302"/>
      <c r="D2944" s="52"/>
      <c r="E2944" s="55"/>
    </row>
    <row r="2945" spans="1:5">
      <c r="B2945" s="66" t="s">
        <v>398</v>
      </c>
      <c r="D2945" s="52"/>
      <c r="E2945" s="55"/>
    </row>
    <row r="2946" spans="1:5">
      <c r="A2946" s="335"/>
      <c r="B2946" s="302" t="s">
        <v>397</v>
      </c>
      <c r="D2946" s="52"/>
      <c r="E2946" s="55"/>
    </row>
    <row r="2947" spans="1:5">
      <c r="B2947" s="302" t="s">
        <v>396</v>
      </c>
      <c r="D2947" s="52"/>
      <c r="E2947" s="55"/>
    </row>
    <row r="2948" spans="1:5">
      <c r="B2948" s="302" t="s">
        <v>395</v>
      </c>
      <c r="D2948" s="52"/>
      <c r="E2948" s="55"/>
    </row>
    <row r="2949" spans="1:5">
      <c r="A2949" s="335"/>
      <c r="B2949" s="302" t="s">
        <v>394</v>
      </c>
      <c r="D2949" s="52"/>
      <c r="E2949" s="55"/>
    </row>
    <row r="2950" spans="1:5">
      <c r="B2950" s="302" t="s">
        <v>393</v>
      </c>
      <c r="D2950" s="52"/>
      <c r="E2950" s="55"/>
    </row>
    <row r="2951" spans="1:5">
      <c r="B2951" s="302" t="s">
        <v>392</v>
      </c>
      <c r="D2951" s="52"/>
      <c r="E2951" s="55"/>
    </row>
    <row r="2952" spans="1:5">
      <c r="A2952" s="335"/>
      <c r="B2952" s="302" t="s">
        <v>391</v>
      </c>
      <c r="D2952" s="52"/>
      <c r="E2952" s="55"/>
    </row>
    <row r="2953" spans="1:5">
      <c r="B2953" s="302" t="s">
        <v>390</v>
      </c>
      <c r="D2953" s="52"/>
      <c r="E2953" s="55"/>
    </row>
    <row r="2954" spans="1:5">
      <c r="B2954" s="302" t="s">
        <v>389</v>
      </c>
      <c r="D2954" s="52"/>
      <c r="E2954" s="55"/>
    </row>
    <row r="2955" spans="1:5">
      <c r="A2955" s="331"/>
      <c r="B2955" s="302" t="s">
        <v>388</v>
      </c>
      <c r="D2955" s="52"/>
      <c r="E2955" s="55"/>
    </row>
    <row r="2956" spans="1:5">
      <c r="A2956" s="331"/>
      <c r="B2956" s="302" t="s">
        <v>387</v>
      </c>
      <c r="D2956" s="52"/>
      <c r="E2956" s="55"/>
    </row>
    <row r="2957" spans="1:5">
      <c r="B2957" s="302" t="s">
        <v>386</v>
      </c>
      <c r="D2957" s="52"/>
      <c r="E2957" s="55"/>
    </row>
    <row r="2958" spans="1:5">
      <c r="B2958" s="302"/>
      <c r="D2958" s="52"/>
      <c r="E2958" s="55"/>
    </row>
    <row r="2959" spans="1:5">
      <c r="B2959" s="66" t="s">
        <v>385</v>
      </c>
      <c r="D2959" s="52"/>
      <c r="E2959" s="55"/>
    </row>
    <row r="2960" spans="1:5">
      <c r="B2960" s="302" t="s">
        <v>384</v>
      </c>
      <c r="D2960" s="52"/>
      <c r="E2960" s="55"/>
    </row>
    <row r="2961" spans="2:5">
      <c r="B2961" s="302" t="s">
        <v>383</v>
      </c>
      <c r="D2961" s="52"/>
      <c r="E2961" s="55"/>
    </row>
    <row r="2962" spans="2:5">
      <c r="B2962" s="302" t="s">
        <v>382</v>
      </c>
      <c r="D2962" s="52"/>
      <c r="E2962" s="55"/>
    </row>
    <row r="2963" spans="2:5">
      <c r="B2963" s="302" t="s">
        <v>381</v>
      </c>
      <c r="D2963" s="52"/>
      <c r="E2963" s="55"/>
    </row>
    <row r="2964" spans="2:5" ht="12.75" customHeight="1">
      <c r="B2964" s="302" t="s">
        <v>380</v>
      </c>
      <c r="D2964" s="52"/>
      <c r="E2964" s="55"/>
    </row>
    <row r="2965" spans="2:5">
      <c r="B2965" s="302" t="s">
        <v>379</v>
      </c>
      <c r="D2965" s="52"/>
      <c r="E2965" s="55"/>
    </row>
    <row r="2966" spans="2:5">
      <c r="B2966" s="302" t="s">
        <v>378</v>
      </c>
      <c r="D2966" s="52"/>
      <c r="E2966" s="55"/>
    </row>
    <row r="2967" spans="2:5">
      <c r="B2967" s="302" t="s">
        <v>377</v>
      </c>
      <c r="D2967" s="52"/>
      <c r="E2967" s="55"/>
    </row>
    <row r="2968" spans="2:5">
      <c r="B2968" s="302" t="s">
        <v>376</v>
      </c>
      <c r="D2968" s="52"/>
      <c r="E2968" s="55"/>
    </row>
    <row r="2969" spans="2:5">
      <c r="B2969" s="302" t="s">
        <v>375</v>
      </c>
      <c r="D2969" s="52"/>
      <c r="E2969" s="55"/>
    </row>
    <row r="2970" spans="2:5">
      <c r="B2970" s="302" t="s">
        <v>374</v>
      </c>
      <c r="D2970" s="52"/>
      <c r="E2970" s="55"/>
    </row>
    <row r="2971" spans="2:5">
      <c r="B2971" s="302" t="s">
        <v>373</v>
      </c>
      <c r="D2971" s="52"/>
      <c r="E2971" s="55"/>
    </row>
    <row r="2972" spans="2:5">
      <c r="B2972" s="302"/>
      <c r="D2972" s="52"/>
      <c r="E2972" s="55"/>
    </row>
    <row r="2973" spans="2:5">
      <c r="B2973" s="66" t="s">
        <v>372</v>
      </c>
      <c r="D2973" s="52"/>
      <c r="E2973" s="55"/>
    </row>
    <row r="2974" spans="2:5">
      <c r="B2974" s="302" t="s">
        <v>371</v>
      </c>
      <c r="D2974" s="52"/>
      <c r="E2974" s="55"/>
    </row>
    <row r="2975" spans="2:5">
      <c r="B2975" s="302" t="s">
        <v>370</v>
      </c>
      <c r="D2975" s="52"/>
      <c r="E2975" s="55"/>
    </row>
    <row r="2976" spans="2:5">
      <c r="B2976" s="302" t="s">
        <v>369</v>
      </c>
      <c r="D2976" s="52"/>
      <c r="E2976" s="55"/>
    </row>
    <row r="2977" spans="1:6">
      <c r="B2977" s="302" t="s">
        <v>368</v>
      </c>
      <c r="D2977" s="52"/>
      <c r="E2977" s="55"/>
    </row>
    <row r="2978" spans="1:6">
      <c r="B2978" s="302" t="s">
        <v>367</v>
      </c>
      <c r="D2978" s="52"/>
      <c r="E2978" s="55"/>
    </row>
    <row r="2979" spans="1:6">
      <c r="A2979" s="335"/>
      <c r="B2979" s="302" t="s">
        <v>366</v>
      </c>
      <c r="D2979" s="52"/>
      <c r="E2979" s="55"/>
    </row>
    <row r="2980" spans="1:6">
      <c r="B2980" s="302" t="s">
        <v>365</v>
      </c>
      <c r="D2980" s="52"/>
      <c r="E2980" s="55"/>
    </row>
    <row r="2981" spans="1:6">
      <c r="B2981" s="302" t="s">
        <v>364</v>
      </c>
      <c r="D2981" s="52"/>
      <c r="E2981" s="55"/>
    </row>
    <row r="2982" spans="1:6">
      <c r="B2982" s="302"/>
      <c r="C2982" s="332"/>
      <c r="D2982" s="320"/>
      <c r="E2982" s="59"/>
      <c r="F2982" s="59"/>
    </row>
    <row r="2983" spans="1:6">
      <c r="B2983" s="302"/>
      <c r="D2983" s="313"/>
      <c r="E2983" s="55"/>
    </row>
    <row r="2984" spans="1:6" s="54" customFormat="1">
      <c r="A2984" s="53"/>
      <c r="B2984" s="66" t="s">
        <v>1578</v>
      </c>
      <c r="C2984" s="52"/>
      <c r="D2984" s="313"/>
      <c r="E2984" s="55"/>
      <c r="F2984" s="56">
        <f>SUM(F2872:F2982)</f>
        <v>0</v>
      </c>
    </row>
    <row r="2985" spans="1:6">
      <c r="B2985" s="302"/>
    </row>
    <row r="2986" spans="1:6">
      <c r="B2986" s="302"/>
    </row>
    <row r="2987" spans="1:6" s="54" customFormat="1">
      <c r="A2987" s="53"/>
      <c r="B2987" s="58"/>
      <c r="C2987" s="52"/>
      <c r="D2987" s="303"/>
      <c r="E2987" s="304"/>
      <c r="F2987" s="56"/>
    </row>
    <row r="2988" spans="1:6" s="54" customFormat="1">
      <c r="A2988" s="53"/>
      <c r="B2988" s="58"/>
      <c r="C2988" s="52"/>
      <c r="D2988" s="303"/>
      <c r="E2988" s="304"/>
      <c r="F2988" s="56"/>
    </row>
    <row r="2989" spans="1:6">
      <c r="B2989" s="66" t="s">
        <v>363</v>
      </c>
    </row>
    <row r="2990" spans="1:6">
      <c r="B2990" s="66"/>
    </row>
    <row r="2991" spans="1:6" ht="15.75" customHeight="1">
      <c r="A2991" s="302"/>
      <c r="B2991" s="302" t="s">
        <v>362</v>
      </c>
      <c r="E2991" s="55"/>
    </row>
    <row r="2992" spans="1:6" ht="16.5" customHeight="1">
      <c r="A2992" s="302"/>
      <c r="B2992" s="302" t="s">
        <v>361</v>
      </c>
      <c r="E2992" s="55"/>
    </row>
    <row r="2993" spans="1:6" ht="15.75" customHeight="1">
      <c r="A2993" s="302"/>
      <c r="B2993" s="302" t="s">
        <v>360</v>
      </c>
      <c r="E2993" s="55"/>
    </row>
    <row r="2994" spans="1:6" ht="15.75" customHeight="1">
      <c r="A2994" s="302"/>
      <c r="B2994" s="302" t="s">
        <v>359</v>
      </c>
      <c r="E2994" s="55"/>
    </row>
    <row r="2995" spans="1:6" s="69" customFormat="1" ht="12.75" customHeight="1">
      <c r="A2995" s="74"/>
      <c r="B2995" s="333"/>
      <c r="D2995" s="73"/>
      <c r="E2995" s="72"/>
      <c r="F2995" s="72"/>
    </row>
    <row r="2996" spans="1:6" s="69" customFormat="1" ht="13.5" customHeight="1">
      <c r="A2996" s="74"/>
      <c r="B2996" s="333" t="s">
        <v>358</v>
      </c>
      <c r="D2996" s="73"/>
      <c r="E2996" s="72"/>
      <c r="F2996" s="72"/>
    </row>
    <row r="2997" spans="1:6">
      <c r="A2997" s="302"/>
      <c r="B2997" s="302"/>
      <c r="E2997" s="55"/>
    </row>
    <row r="2998" spans="1:6">
      <c r="A2998" s="348" t="s">
        <v>56</v>
      </c>
      <c r="B2998" s="302" t="s">
        <v>357</v>
      </c>
      <c r="E2998" s="55"/>
    </row>
    <row r="2999" spans="1:6" ht="14.25" customHeight="1">
      <c r="A2999" s="348"/>
      <c r="B2999" s="302" t="s">
        <v>356</v>
      </c>
      <c r="E2999" s="55"/>
    </row>
    <row r="3000" spans="1:6" ht="14.25" customHeight="1">
      <c r="A3000" s="348"/>
      <c r="B3000" s="302" t="s">
        <v>355</v>
      </c>
      <c r="E3000" s="55"/>
    </row>
    <row r="3001" spans="1:6" ht="14.25" customHeight="1">
      <c r="A3001" s="302"/>
      <c r="B3001" s="302" t="s">
        <v>354</v>
      </c>
      <c r="C3001" s="302"/>
      <c r="D3001" s="324"/>
      <c r="E3001" s="55"/>
    </row>
    <row r="3002" spans="1:6" ht="14.25" customHeight="1">
      <c r="A3002" s="302"/>
      <c r="B3002" s="302" t="s">
        <v>353</v>
      </c>
      <c r="C3002" s="302"/>
      <c r="D3002" s="324"/>
      <c r="E3002" s="55"/>
    </row>
    <row r="3003" spans="1:6" ht="14.25" customHeight="1">
      <c r="A3003" s="302"/>
      <c r="B3003" s="302" t="s">
        <v>352</v>
      </c>
      <c r="C3003" s="302" t="s">
        <v>62</v>
      </c>
      <c r="D3003" s="324">
        <v>1</v>
      </c>
      <c r="E3003" s="55"/>
      <c r="F3003" s="55">
        <f>+D3003*E3003</f>
        <v>0</v>
      </c>
    </row>
    <row r="3004" spans="1:6">
      <c r="A3004" s="302"/>
      <c r="B3004" s="302"/>
      <c r="C3004" s="302"/>
      <c r="D3004" s="324"/>
      <c r="E3004" s="55"/>
    </row>
    <row r="3005" spans="1:6">
      <c r="A3005" s="302" t="s">
        <v>56</v>
      </c>
      <c r="B3005" s="302" t="s">
        <v>351</v>
      </c>
      <c r="C3005" s="302"/>
      <c r="D3005" s="324"/>
      <c r="E3005" s="55"/>
    </row>
    <row r="3006" spans="1:6">
      <c r="A3006" s="302"/>
      <c r="B3006" s="302" t="s">
        <v>350</v>
      </c>
      <c r="C3006" s="302"/>
      <c r="D3006" s="324"/>
      <c r="E3006" s="55"/>
    </row>
    <row r="3007" spans="1:6">
      <c r="A3007" s="302"/>
      <c r="B3007" s="302" t="s">
        <v>349</v>
      </c>
      <c r="C3007" s="302"/>
      <c r="D3007" s="324"/>
      <c r="E3007" s="55"/>
    </row>
    <row r="3008" spans="1:6">
      <c r="A3008" s="302"/>
      <c r="B3008" s="302" t="s">
        <v>348</v>
      </c>
      <c r="C3008" s="302"/>
      <c r="D3008" s="324"/>
      <c r="E3008" s="55"/>
    </row>
    <row r="3009" spans="1:6">
      <c r="A3009" s="302"/>
      <c r="B3009" s="302" t="s">
        <v>347</v>
      </c>
      <c r="C3009" s="302"/>
      <c r="E3009" s="55"/>
    </row>
    <row r="3010" spans="1:6">
      <c r="A3010" s="302"/>
      <c r="B3010" s="302" t="s">
        <v>346</v>
      </c>
      <c r="C3010" s="302"/>
      <c r="E3010" s="55"/>
    </row>
    <row r="3011" spans="1:6">
      <c r="A3011" s="302"/>
      <c r="B3011" s="302" t="s">
        <v>345</v>
      </c>
      <c r="C3011" s="302"/>
      <c r="E3011" s="55"/>
    </row>
    <row r="3012" spans="1:6">
      <c r="A3012" s="302"/>
      <c r="B3012" s="302" t="s">
        <v>344</v>
      </c>
      <c r="C3012" s="302"/>
      <c r="E3012" s="55"/>
    </row>
    <row r="3013" spans="1:6">
      <c r="A3013" s="302"/>
      <c r="B3013" s="302" t="s">
        <v>343</v>
      </c>
      <c r="C3013" s="302"/>
      <c r="E3013" s="55"/>
    </row>
    <row r="3014" spans="1:6">
      <c r="A3014" s="302"/>
      <c r="B3014" s="302" t="s">
        <v>342</v>
      </c>
      <c r="C3014" s="302" t="s">
        <v>62</v>
      </c>
      <c r="D3014" s="324">
        <v>1</v>
      </c>
      <c r="E3014" s="55"/>
      <c r="F3014" s="55">
        <f>+D3014*E3014</f>
        <v>0</v>
      </c>
    </row>
    <row r="3015" spans="1:6">
      <c r="A3015" s="302"/>
      <c r="B3015" s="302"/>
      <c r="C3015" s="302"/>
      <c r="E3015" s="55"/>
    </row>
    <row r="3016" spans="1:6">
      <c r="A3016" s="53" t="s">
        <v>56</v>
      </c>
      <c r="B3016" s="302" t="s">
        <v>341</v>
      </c>
      <c r="E3016" s="55"/>
    </row>
    <row r="3017" spans="1:6">
      <c r="B3017" s="302" t="s">
        <v>340</v>
      </c>
      <c r="E3017" s="55"/>
    </row>
    <row r="3018" spans="1:6">
      <c r="B3018" s="302" t="s">
        <v>339</v>
      </c>
      <c r="E3018" s="55"/>
    </row>
    <row r="3019" spans="1:6">
      <c r="B3019" s="302" t="s">
        <v>338</v>
      </c>
      <c r="E3019" s="55"/>
    </row>
    <row r="3020" spans="1:6">
      <c r="B3020" s="302" t="s">
        <v>337</v>
      </c>
      <c r="E3020" s="55"/>
    </row>
    <row r="3021" spans="1:6" ht="12.75" customHeight="1">
      <c r="B3021" s="302" t="s">
        <v>336</v>
      </c>
      <c r="E3021" s="55"/>
    </row>
    <row r="3022" spans="1:6" ht="12.75" customHeight="1">
      <c r="B3022" s="302" t="s">
        <v>335</v>
      </c>
      <c r="E3022" s="55"/>
    </row>
    <row r="3023" spans="1:6">
      <c r="B3023" s="302" t="s">
        <v>334</v>
      </c>
      <c r="E3023" s="55"/>
    </row>
    <row r="3024" spans="1:6">
      <c r="B3024" s="302" t="s">
        <v>333</v>
      </c>
      <c r="E3024" s="55"/>
    </row>
    <row r="3025" spans="1:6">
      <c r="B3025" s="302" t="s">
        <v>332</v>
      </c>
      <c r="E3025" s="55"/>
    </row>
    <row r="3026" spans="1:6">
      <c r="B3026" s="302" t="s">
        <v>331</v>
      </c>
      <c r="E3026" s="55"/>
    </row>
    <row r="3027" spans="1:6">
      <c r="B3027" s="302" t="s">
        <v>330</v>
      </c>
      <c r="E3027" s="55"/>
    </row>
    <row r="3028" spans="1:6" ht="14.25" customHeight="1">
      <c r="B3028" s="302" t="s">
        <v>329</v>
      </c>
      <c r="C3028" s="52" t="s">
        <v>62</v>
      </c>
      <c r="D3028" s="303">
        <v>1</v>
      </c>
      <c r="E3028" s="55"/>
      <c r="F3028" s="55">
        <f>+D3028*E3028</f>
        <v>0</v>
      </c>
    </row>
    <row r="3029" spans="1:6">
      <c r="B3029" s="302"/>
      <c r="E3029" s="55"/>
    </row>
    <row r="3030" spans="1:6">
      <c r="A3030" s="53" t="s">
        <v>56</v>
      </c>
      <c r="B3030" s="302" t="s">
        <v>328</v>
      </c>
      <c r="D3030" s="313"/>
    </row>
    <row r="3031" spans="1:6">
      <c r="B3031" s="302" t="s">
        <v>327</v>
      </c>
      <c r="C3031" s="52" t="s">
        <v>66</v>
      </c>
      <c r="D3031" s="313">
        <v>1</v>
      </c>
      <c r="F3031" s="55">
        <f>+D3031*E3031</f>
        <v>0</v>
      </c>
    </row>
    <row r="3032" spans="1:6">
      <c r="B3032" s="302"/>
      <c r="D3032" s="313"/>
    </row>
    <row r="3033" spans="1:6" s="54" customFormat="1">
      <c r="A3033" s="53"/>
      <c r="B3033" s="66" t="s">
        <v>326</v>
      </c>
      <c r="C3033" s="52"/>
      <c r="D3033" s="303"/>
      <c r="E3033" s="55"/>
      <c r="F3033" s="56"/>
    </row>
    <row r="3034" spans="1:6">
      <c r="B3034" s="302"/>
      <c r="E3034" s="55"/>
    </row>
    <row r="3035" spans="1:6">
      <c r="A3035" s="53" t="s">
        <v>56</v>
      </c>
      <c r="B3035" s="302" t="s">
        <v>325</v>
      </c>
      <c r="C3035" s="52" t="s">
        <v>66</v>
      </c>
      <c r="D3035" s="303">
        <v>1</v>
      </c>
      <c r="E3035" s="55"/>
      <c r="F3035" s="55">
        <f>+D3035*E3035</f>
        <v>0</v>
      </c>
    </row>
    <row r="3036" spans="1:6">
      <c r="B3036" s="302"/>
      <c r="E3036" s="55"/>
    </row>
    <row r="3037" spans="1:6" s="54" customFormat="1">
      <c r="A3037" s="53" t="s">
        <v>56</v>
      </c>
      <c r="B3037" s="302" t="s">
        <v>324</v>
      </c>
      <c r="C3037" s="52" t="s">
        <v>62</v>
      </c>
      <c r="D3037" s="303">
        <v>2</v>
      </c>
      <c r="E3037" s="55"/>
      <c r="F3037" s="55">
        <f>+D3037*E3037</f>
        <v>0</v>
      </c>
    </row>
    <row r="3038" spans="1:6" ht="14.25" customHeight="1">
      <c r="B3038" s="302"/>
      <c r="E3038" s="55"/>
    </row>
    <row r="3039" spans="1:6" ht="14.25" customHeight="1">
      <c r="A3039" s="53" t="s">
        <v>56</v>
      </c>
      <c r="B3039" s="302" t="s">
        <v>323</v>
      </c>
      <c r="C3039" s="52" t="s">
        <v>62</v>
      </c>
      <c r="D3039" s="303">
        <v>3</v>
      </c>
      <c r="E3039" s="55"/>
      <c r="F3039" s="55">
        <f>+D3039*E3039</f>
        <v>0</v>
      </c>
    </row>
    <row r="3040" spans="1:6" ht="14.25" customHeight="1">
      <c r="B3040" s="302"/>
      <c r="E3040" s="55"/>
    </row>
    <row r="3041" spans="1:6" ht="14.25" customHeight="1">
      <c r="A3041" s="53" t="s">
        <v>56</v>
      </c>
      <c r="B3041" s="302" t="s">
        <v>322</v>
      </c>
      <c r="C3041" s="52" t="s">
        <v>62</v>
      </c>
      <c r="D3041" s="303">
        <v>7</v>
      </c>
      <c r="E3041" s="55"/>
      <c r="F3041" s="55">
        <f>+D3041*E3041</f>
        <v>0</v>
      </c>
    </row>
    <row r="3042" spans="1:6">
      <c r="B3042" s="302"/>
      <c r="E3042" s="55"/>
    </row>
    <row r="3043" spans="1:6" s="67" customFormat="1">
      <c r="A3043" s="315" t="s">
        <v>56</v>
      </c>
      <c r="B3043" s="334" t="s">
        <v>321</v>
      </c>
      <c r="C3043" s="52" t="s">
        <v>66</v>
      </c>
      <c r="D3043" s="303">
        <v>89</v>
      </c>
      <c r="E3043" s="304"/>
      <c r="F3043" s="55">
        <f>+D3043*E3043</f>
        <v>0</v>
      </c>
    </row>
    <row r="3044" spans="1:6" ht="14.25" customHeight="1">
      <c r="B3044" s="302"/>
      <c r="E3044" s="55"/>
    </row>
    <row r="3045" spans="1:6" ht="14.25" customHeight="1">
      <c r="A3045" s="53" t="s">
        <v>56</v>
      </c>
      <c r="B3045" s="302" t="s">
        <v>320</v>
      </c>
      <c r="C3045" s="52" t="s">
        <v>51</v>
      </c>
      <c r="D3045" s="303">
        <v>3900</v>
      </c>
      <c r="E3045" s="55"/>
      <c r="F3045" s="55">
        <f>+D3045*E3045</f>
        <v>0</v>
      </c>
    </row>
    <row r="3046" spans="1:6" ht="14.25" customHeight="1">
      <c r="B3046" s="302"/>
      <c r="E3046" s="55"/>
    </row>
    <row r="3047" spans="1:6" s="54" customFormat="1">
      <c r="A3047" s="53" t="s">
        <v>56</v>
      </c>
      <c r="B3047" s="302" t="s">
        <v>319</v>
      </c>
      <c r="C3047" s="52" t="s">
        <v>62</v>
      </c>
      <c r="D3047" s="313">
        <v>1</v>
      </c>
      <c r="E3047" s="304"/>
      <c r="F3047" s="55">
        <f>+D3047*E3047</f>
        <v>0</v>
      </c>
    </row>
    <row r="3048" spans="1:6">
      <c r="B3048" s="302"/>
      <c r="E3048" s="55"/>
    </row>
    <row r="3049" spans="1:6">
      <c r="A3049" s="53" t="s">
        <v>56</v>
      </c>
      <c r="B3049" s="302" t="s">
        <v>318</v>
      </c>
      <c r="C3049" s="52" t="s">
        <v>66</v>
      </c>
      <c r="D3049" s="303">
        <v>1</v>
      </c>
      <c r="E3049" s="55"/>
      <c r="F3049" s="55">
        <f>+D3049*E3049</f>
        <v>0</v>
      </c>
    </row>
    <row r="3050" spans="1:6">
      <c r="B3050" s="302"/>
      <c r="E3050" s="55"/>
    </row>
    <row r="3051" spans="1:6" s="67" customFormat="1">
      <c r="A3051" s="53" t="s">
        <v>56</v>
      </c>
      <c r="B3051" s="302" t="s">
        <v>317</v>
      </c>
      <c r="C3051" s="52" t="s">
        <v>62</v>
      </c>
      <c r="D3051" s="313">
        <v>1</v>
      </c>
      <c r="E3051" s="55"/>
      <c r="F3051" s="55">
        <f>+D3051*E3051</f>
        <v>0</v>
      </c>
    </row>
    <row r="3052" spans="1:6">
      <c r="B3052" s="302"/>
      <c r="D3052" s="311"/>
      <c r="E3052" s="59"/>
      <c r="F3052" s="59"/>
    </row>
    <row r="3053" spans="1:6">
      <c r="B3053" s="302"/>
      <c r="E3053" s="55"/>
    </row>
    <row r="3054" spans="1:6" s="67" customFormat="1">
      <c r="A3054" s="315"/>
      <c r="B3054" s="297" t="s">
        <v>1579</v>
      </c>
      <c r="C3054" s="52"/>
      <c r="D3054" s="303"/>
      <c r="E3054" s="304"/>
      <c r="F3054" s="56">
        <f>SUM(F3003:F3051)</f>
        <v>0</v>
      </c>
    </row>
    <row r="3055" spans="1:6">
      <c r="D3055" s="313"/>
      <c r="E3055" s="55"/>
    </row>
    <row r="3056" spans="1:6" s="54" customFormat="1">
      <c r="A3056" s="53"/>
      <c r="B3056" s="58"/>
      <c r="C3056" s="52"/>
      <c r="D3056" s="303"/>
      <c r="E3056" s="304"/>
      <c r="F3056" s="56"/>
    </row>
    <row r="3057" spans="1:6" s="54" customFormat="1">
      <c r="A3057" s="53"/>
      <c r="B3057" s="58"/>
      <c r="C3057" s="52"/>
      <c r="D3057" s="303"/>
      <c r="E3057" s="304"/>
      <c r="F3057" s="56"/>
    </row>
    <row r="3058" spans="1:6" s="54" customFormat="1">
      <c r="A3058" s="53"/>
      <c r="B3058" s="58"/>
      <c r="C3058" s="52"/>
      <c r="D3058" s="303"/>
      <c r="E3058" s="304"/>
      <c r="F3058" s="56"/>
    </row>
    <row r="3059" spans="1:6" s="69" customFormat="1" ht="16.5" customHeight="1">
      <c r="A3059" s="71"/>
      <c r="B3059" s="333" t="s">
        <v>316</v>
      </c>
      <c r="D3059" s="70"/>
      <c r="E3059" s="55"/>
      <c r="F3059" s="72"/>
    </row>
    <row r="3060" spans="1:6" s="69" customFormat="1" ht="16.5" customHeight="1">
      <c r="A3060" s="71"/>
      <c r="B3060" s="333"/>
      <c r="D3060" s="70"/>
      <c r="E3060" s="55"/>
      <c r="F3060" s="72"/>
    </row>
    <row r="3061" spans="1:6" s="54" customFormat="1" ht="12" customHeight="1">
      <c r="A3061" s="53"/>
      <c r="B3061" s="66" t="s">
        <v>315</v>
      </c>
      <c r="C3061" s="52"/>
      <c r="D3061" s="313"/>
      <c r="E3061" s="55"/>
      <c r="F3061" s="56"/>
    </row>
    <row r="3062" spans="1:6" s="54" customFormat="1" ht="12" customHeight="1">
      <c r="A3062" s="53"/>
      <c r="B3062" s="66"/>
      <c r="C3062" s="52"/>
      <c r="D3062" s="313"/>
      <c r="E3062" s="55"/>
      <c r="F3062" s="56"/>
    </row>
    <row r="3063" spans="1:6" ht="13.5" customHeight="1">
      <c r="A3063" s="335" t="s">
        <v>56</v>
      </c>
      <c r="B3063" s="302" t="s">
        <v>309</v>
      </c>
      <c r="D3063" s="313"/>
      <c r="E3063" s="55"/>
    </row>
    <row r="3064" spans="1:6" ht="14.25" customHeight="1">
      <c r="B3064" s="302" t="s">
        <v>308</v>
      </c>
      <c r="D3064" s="313"/>
      <c r="E3064" s="55"/>
    </row>
    <row r="3065" spans="1:6" ht="13.5" customHeight="1">
      <c r="B3065" s="302" t="s">
        <v>307</v>
      </c>
      <c r="D3065" s="313"/>
      <c r="E3065" s="55"/>
    </row>
    <row r="3066" spans="1:6" ht="12.75" customHeight="1">
      <c r="B3066" s="302" t="s">
        <v>306</v>
      </c>
      <c r="C3066" s="52" t="s">
        <v>62</v>
      </c>
      <c r="D3066" s="313">
        <v>1</v>
      </c>
      <c r="E3066" s="55"/>
      <c r="F3066" s="55">
        <f>+D3066*E3066</f>
        <v>0</v>
      </c>
    </row>
    <row r="3067" spans="1:6" ht="12" customHeight="1">
      <c r="B3067" s="302"/>
      <c r="D3067" s="313"/>
      <c r="E3067" s="55"/>
    </row>
    <row r="3068" spans="1:6">
      <c r="A3068" s="335" t="s">
        <v>56</v>
      </c>
      <c r="B3068" s="302" t="s">
        <v>305</v>
      </c>
      <c r="D3068" s="313"/>
      <c r="E3068" s="55"/>
    </row>
    <row r="3069" spans="1:6">
      <c r="A3069" s="335"/>
      <c r="B3069" s="302" t="s">
        <v>304</v>
      </c>
      <c r="C3069" s="52" t="s">
        <v>66</v>
      </c>
      <c r="D3069" s="313">
        <v>1</v>
      </c>
      <c r="E3069" s="55"/>
      <c r="F3069" s="55">
        <f>+D3069*E3069</f>
        <v>0</v>
      </c>
    </row>
    <row r="3070" spans="1:6" ht="12" customHeight="1">
      <c r="B3070" s="302"/>
      <c r="D3070" s="313"/>
      <c r="E3070" s="55"/>
    </row>
    <row r="3071" spans="1:6" ht="14.25" customHeight="1">
      <c r="A3071" s="335" t="s">
        <v>56</v>
      </c>
      <c r="B3071" s="302" t="s">
        <v>303</v>
      </c>
      <c r="C3071" s="52" t="s">
        <v>66</v>
      </c>
      <c r="D3071" s="313">
        <v>1</v>
      </c>
      <c r="E3071" s="55"/>
      <c r="F3071" s="55">
        <f>+D3071*E3071</f>
        <v>0</v>
      </c>
    </row>
    <row r="3072" spans="1:6" ht="14.25" customHeight="1">
      <c r="A3072" s="335"/>
      <c r="B3072" s="302"/>
      <c r="D3072" s="313"/>
      <c r="E3072" s="55"/>
    </row>
    <row r="3073" spans="1:6" ht="13.5" customHeight="1">
      <c r="A3073" s="335" t="s">
        <v>56</v>
      </c>
      <c r="B3073" s="302" t="s">
        <v>302</v>
      </c>
      <c r="C3073" s="52" t="s">
        <v>66</v>
      </c>
      <c r="D3073" s="313">
        <v>1</v>
      </c>
      <c r="E3073" s="55"/>
      <c r="F3073" s="55">
        <f>+D3073*E3073</f>
        <v>0</v>
      </c>
    </row>
    <row r="3074" spans="1:6" ht="12" customHeight="1">
      <c r="B3074" s="302"/>
      <c r="D3074" s="313"/>
      <c r="E3074" s="55"/>
    </row>
    <row r="3075" spans="1:6">
      <c r="A3075" s="335" t="s">
        <v>56</v>
      </c>
      <c r="B3075" s="302" t="s">
        <v>301</v>
      </c>
      <c r="E3075" s="55"/>
    </row>
    <row r="3076" spans="1:6">
      <c r="B3076" s="302" t="s">
        <v>300</v>
      </c>
      <c r="C3076" s="52" t="s">
        <v>66</v>
      </c>
      <c r="D3076" s="303">
        <v>1</v>
      </c>
      <c r="E3076" s="55"/>
      <c r="F3076" s="55">
        <f>+D3076*E3076</f>
        <v>0</v>
      </c>
    </row>
    <row r="3077" spans="1:6">
      <c r="B3077" s="302"/>
      <c r="E3077" s="55"/>
    </row>
    <row r="3078" spans="1:6" ht="14.25" customHeight="1">
      <c r="A3078" s="335" t="s">
        <v>56</v>
      </c>
      <c r="B3078" s="302" t="s">
        <v>299</v>
      </c>
      <c r="C3078" s="52" t="s">
        <v>66</v>
      </c>
      <c r="D3078" s="313">
        <v>6</v>
      </c>
      <c r="E3078" s="55"/>
      <c r="F3078" s="55">
        <f>+D3078*E3078</f>
        <v>0</v>
      </c>
    </row>
    <row r="3079" spans="1:6" ht="12" customHeight="1">
      <c r="A3079" s="335"/>
      <c r="B3079" s="302"/>
      <c r="D3079" s="313"/>
      <c r="E3079" s="55"/>
    </row>
    <row r="3080" spans="1:6" ht="12" customHeight="1">
      <c r="A3080" s="53" t="s">
        <v>56</v>
      </c>
      <c r="B3080" s="302" t="s">
        <v>298</v>
      </c>
      <c r="D3080" s="313"/>
      <c r="E3080" s="55"/>
    </row>
    <row r="3081" spans="1:6" ht="14.25" customHeight="1">
      <c r="A3081" s="335"/>
      <c r="B3081" s="302" t="s">
        <v>297</v>
      </c>
      <c r="C3081" s="52" t="s">
        <v>51</v>
      </c>
      <c r="D3081" s="313">
        <v>350</v>
      </c>
      <c r="E3081" s="55"/>
      <c r="F3081" s="55">
        <f>+D3081*E3081</f>
        <v>0</v>
      </c>
    </row>
    <row r="3082" spans="1:6">
      <c r="B3082" s="302"/>
      <c r="D3082" s="313"/>
      <c r="E3082" s="55"/>
    </row>
    <row r="3083" spans="1:6">
      <c r="A3083" s="335" t="s">
        <v>56</v>
      </c>
      <c r="B3083" s="302" t="s">
        <v>296</v>
      </c>
      <c r="D3083" s="313"/>
      <c r="E3083" s="55"/>
    </row>
    <row r="3084" spans="1:6">
      <c r="B3084" s="302" t="s">
        <v>295</v>
      </c>
      <c r="C3084" s="52" t="s">
        <v>66</v>
      </c>
      <c r="D3084" s="313">
        <v>1</v>
      </c>
      <c r="E3084" s="55"/>
      <c r="F3084" s="55">
        <f>+D3084*E3084</f>
        <v>0</v>
      </c>
    </row>
    <row r="3085" spans="1:6">
      <c r="B3085" s="302" t="s">
        <v>294</v>
      </c>
      <c r="C3085" s="52" t="s">
        <v>66</v>
      </c>
      <c r="D3085" s="313">
        <v>6</v>
      </c>
      <c r="E3085" s="55"/>
      <c r="F3085" s="55">
        <f>+D3085*E3085</f>
        <v>0</v>
      </c>
    </row>
    <row r="3086" spans="1:6">
      <c r="B3086" s="302"/>
      <c r="D3086" s="313"/>
      <c r="E3086" s="55"/>
    </row>
    <row r="3087" spans="1:6" s="67" customFormat="1" ht="14.25" customHeight="1">
      <c r="A3087" s="53" t="s">
        <v>56</v>
      </c>
      <c r="B3087" s="302" t="s">
        <v>293</v>
      </c>
      <c r="C3087" s="52"/>
      <c r="D3087" s="313"/>
      <c r="E3087" s="55"/>
      <c r="F3087" s="55"/>
    </row>
    <row r="3088" spans="1:6" s="67" customFormat="1">
      <c r="A3088" s="53"/>
      <c r="B3088" s="302" t="s">
        <v>292</v>
      </c>
      <c r="C3088" s="52"/>
      <c r="D3088" s="313"/>
      <c r="E3088" s="55"/>
      <c r="F3088" s="55"/>
    </row>
    <row r="3089" spans="1:6">
      <c r="A3089" s="335"/>
      <c r="B3089" s="302" t="s">
        <v>291</v>
      </c>
      <c r="C3089" s="52" t="s">
        <v>66</v>
      </c>
      <c r="D3089" s="313">
        <v>1</v>
      </c>
      <c r="E3089" s="55"/>
      <c r="F3089" s="55">
        <f>+D3089*E3089</f>
        <v>0</v>
      </c>
    </row>
    <row r="3090" spans="1:6">
      <c r="A3090" s="335"/>
      <c r="B3090" s="302"/>
      <c r="D3090" s="313"/>
      <c r="E3090" s="55"/>
    </row>
    <row r="3091" spans="1:6">
      <c r="A3091" s="335" t="s">
        <v>56</v>
      </c>
      <c r="B3091" s="302" t="s">
        <v>290</v>
      </c>
      <c r="D3091" s="313"/>
      <c r="E3091" s="55"/>
    </row>
    <row r="3092" spans="1:6">
      <c r="B3092" s="302" t="s">
        <v>289</v>
      </c>
      <c r="C3092" s="52" t="s">
        <v>66</v>
      </c>
      <c r="D3092" s="313">
        <v>2</v>
      </c>
      <c r="E3092" s="55"/>
      <c r="F3092" s="55">
        <f>+D3092*E3092</f>
        <v>0</v>
      </c>
    </row>
    <row r="3093" spans="1:6">
      <c r="B3093" s="302"/>
      <c r="D3093" s="313"/>
      <c r="E3093" s="55"/>
    </row>
    <row r="3094" spans="1:6">
      <c r="A3094" s="335" t="s">
        <v>56</v>
      </c>
      <c r="B3094" s="302" t="s">
        <v>288</v>
      </c>
      <c r="D3094" s="313"/>
      <c r="E3094" s="55"/>
    </row>
    <row r="3095" spans="1:6" ht="15" customHeight="1">
      <c r="B3095" s="302" t="s">
        <v>95</v>
      </c>
      <c r="C3095" s="52" t="s">
        <v>66</v>
      </c>
      <c r="D3095" s="313">
        <v>1</v>
      </c>
      <c r="E3095" s="55"/>
      <c r="F3095" s="55">
        <f>+D3095*E3095</f>
        <v>0</v>
      </c>
    </row>
    <row r="3096" spans="1:6" ht="15" customHeight="1">
      <c r="B3096" s="302"/>
      <c r="D3096" s="313"/>
      <c r="E3096" s="55"/>
    </row>
    <row r="3097" spans="1:6">
      <c r="A3097" s="335" t="s">
        <v>56</v>
      </c>
      <c r="B3097" s="302" t="s">
        <v>287</v>
      </c>
      <c r="D3097" s="313"/>
      <c r="E3097" s="55"/>
    </row>
    <row r="3098" spans="1:6" ht="15" customHeight="1">
      <c r="B3098" s="302" t="s">
        <v>286</v>
      </c>
      <c r="C3098" s="52" t="s">
        <v>66</v>
      </c>
      <c r="D3098" s="313">
        <v>1</v>
      </c>
      <c r="E3098" s="55"/>
      <c r="F3098" s="55">
        <f>+D3098*E3098</f>
        <v>0</v>
      </c>
    </row>
    <row r="3099" spans="1:6">
      <c r="B3099" s="302"/>
      <c r="D3099" s="313"/>
      <c r="E3099" s="55"/>
    </row>
    <row r="3100" spans="1:6">
      <c r="A3100" s="335" t="s">
        <v>56</v>
      </c>
      <c r="B3100" s="302" t="s">
        <v>285</v>
      </c>
      <c r="C3100" s="52" t="s">
        <v>66</v>
      </c>
      <c r="D3100" s="313">
        <v>6</v>
      </c>
      <c r="E3100" s="55"/>
      <c r="F3100" s="55">
        <f>+D3100*E3100</f>
        <v>0</v>
      </c>
    </row>
    <row r="3101" spans="1:6">
      <c r="B3101" s="302"/>
      <c r="D3101" s="313"/>
      <c r="E3101" s="55"/>
    </row>
    <row r="3102" spans="1:6">
      <c r="A3102" s="335" t="s">
        <v>56</v>
      </c>
      <c r="B3102" s="302" t="s">
        <v>284</v>
      </c>
      <c r="E3102" s="55"/>
    </row>
    <row r="3103" spans="1:6">
      <c r="A3103" s="335"/>
      <c r="B3103" s="302" t="s">
        <v>59</v>
      </c>
      <c r="E3103" s="55"/>
    </row>
    <row r="3104" spans="1:6">
      <c r="B3104" s="302" t="s">
        <v>283</v>
      </c>
      <c r="C3104" s="52" t="s">
        <v>51</v>
      </c>
      <c r="D3104" s="303">
        <v>220</v>
      </c>
      <c r="E3104" s="55"/>
      <c r="F3104" s="55">
        <f>+D3104*E3104</f>
        <v>0</v>
      </c>
    </row>
    <row r="3105" spans="1:6">
      <c r="B3105" s="302"/>
      <c r="D3105" s="313"/>
      <c r="E3105" s="55"/>
    </row>
    <row r="3106" spans="1:6">
      <c r="A3106" s="335" t="s">
        <v>56</v>
      </c>
      <c r="B3106" s="302" t="s">
        <v>282</v>
      </c>
      <c r="D3106" s="313"/>
      <c r="E3106" s="55"/>
    </row>
    <row r="3107" spans="1:6">
      <c r="B3107" s="302" t="s">
        <v>124</v>
      </c>
      <c r="C3107" s="52" t="s">
        <v>51</v>
      </c>
      <c r="D3107" s="313">
        <v>90</v>
      </c>
      <c r="E3107" s="55"/>
      <c r="F3107" s="55">
        <f>+D3107*E3107</f>
        <v>0</v>
      </c>
    </row>
    <row r="3108" spans="1:6">
      <c r="B3108" s="302" t="s">
        <v>191</v>
      </c>
      <c r="D3108" s="313"/>
      <c r="E3108" s="55"/>
    </row>
    <row r="3109" spans="1:6" ht="14.25" customHeight="1">
      <c r="A3109" s="335" t="s">
        <v>56</v>
      </c>
      <c r="B3109" s="302" t="s">
        <v>270</v>
      </c>
      <c r="D3109" s="313"/>
      <c r="E3109" s="55"/>
    </row>
    <row r="3110" spans="1:6">
      <c r="B3110" s="302" t="s">
        <v>124</v>
      </c>
      <c r="C3110" s="52" t="s">
        <v>51</v>
      </c>
      <c r="D3110" s="313">
        <v>220</v>
      </c>
      <c r="E3110" s="55"/>
      <c r="F3110" s="55">
        <f>+D3110*E3110</f>
        <v>0</v>
      </c>
    </row>
    <row r="3111" spans="1:6" s="69" customFormat="1" ht="16.5" customHeight="1">
      <c r="A3111" s="71"/>
      <c r="B3111" s="333"/>
      <c r="D3111" s="70"/>
      <c r="E3111" s="55"/>
      <c r="F3111" s="72"/>
    </row>
    <row r="3112" spans="1:6">
      <c r="A3112" s="335" t="s">
        <v>56</v>
      </c>
      <c r="B3112" s="302" t="s">
        <v>265</v>
      </c>
      <c r="C3112" s="52" t="s">
        <v>62</v>
      </c>
      <c r="D3112" s="303">
        <v>1</v>
      </c>
      <c r="E3112" s="55"/>
      <c r="F3112" s="55">
        <f>+D3112*E3112</f>
        <v>0</v>
      </c>
    </row>
    <row r="3113" spans="1:6">
      <c r="A3113" s="335"/>
      <c r="B3113" s="302"/>
      <c r="E3113" s="55"/>
    </row>
    <row r="3114" spans="1:6" s="54" customFormat="1" ht="12" customHeight="1">
      <c r="A3114" s="53"/>
      <c r="B3114" s="66" t="s">
        <v>314</v>
      </c>
      <c r="C3114" s="52"/>
      <c r="D3114" s="313"/>
      <c r="E3114" s="55"/>
      <c r="F3114" s="56"/>
    </row>
    <row r="3115" spans="1:6" s="54" customFormat="1" ht="12" customHeight="1">
      <c r="A3115" s="53"/>
      <c r="B3115" s="66"/>
      <c r="C3115" s="52"/>
      <c r="D3115" s="313"/>
      <c r="E3115" s="55"/>
      <c r="F3115" s="56"/>
    </row>
    <row r="3116" spans="1:6" ht="13.5" customHeight="1">
      <c r="A3116" s="335" t="s">
        <v>56</v>
      </c>
      <c r="B3116" s="302" t="s">
        <v>309</v>
      </c>
      <c r="D3116" s="313"/>
      <c r="E3116" s="55"/>
    </row>
    <row r="3117" spans="1:6" ht="14.25" customHeight="1">
      <c r="B3117" s="302" t="s">
        <v>308</v>
      </c>
      <c r="D3117" s="313"/>
      <c r="E3117" s="55"/>
    </row>
    <row r="3118" spans="1:6" ht="13.5" customHeight="1">
      <c r="B3118" s="302" t="s">
        <v>307</v>
      </c>
      <c r="D3118" s="313"/>
      <c r="E3118" s="55"/>
    </row>
    <row r="3119" spans="1:6" ht="12.75" customHeight="1">
      <c r="B3119" s="302" t="s">
        <v>306</v>
      </c>
      <c r="C3119" s="52" t="s">
        <v>62</v>
      </c>
      <c r="D3119" s="313">
        <v>1</v>
      </c>
      <c r="E3119" s="55"/>
      <c r="F3119" s="55">
        <f>+D3119*E3119</f>
        <v>0</v>
      </c>
    </row>
    <row r="3120" spans="1:6" ht="12" customHeight="1">
      <c r="B3120" s="302"/>
      <c r="D3120" s="313"/>
      <c r="E3120" s="55"/>
    </row>
    <row r="3121" spans="1:6">
      <c r="A3121" s="335" t="s">
        <v>56</v>
      </c>
      <c r="B3121" s="302" t="s">
        <v>305</v>
      </c>
      <c r="D3121" s="313"/>
      <c r="E3121" s="55"/>
    </row>
    <row r="3122" spans="1:6">
      <c r="A3122" s="335"/>
      <c r="B3122" s="302" t="s">
        <v>304</v>
      </c>
      <c r="C3122" s="52" t="s">
        <v>66</v>
      </c>
      <c r="D3122" s="313">
        <v>1</v>
      </c>
      <c r="E3122" s="55"/>
      <c r="F3122" s="55">
        <f>+D3122*E3122</f>
        <v>0</v>
      </c>
    </row>
    <row r="3123" spans="1:6" ht="12" customHeight="1">
      <c r="B3123" s="302"/>
      <c r="D3123" s="313"/>
      <c r="E3123" s="55"/>
    </row>
    <row r="3124" spans="1:6" ht="14.25" customHeight="1">
      <c r="A3124" s="335" t="s">
        <v>56</v>
      </c>
      <c r="B3124" s="302" t="s">
        <v>303</v>
      </c>
      <c r="C3124" s="52" t="s">
        <v>66</v>
      </c>
      <c r="D3124" s="313">
        <v>1</v>
      </c>
      <c r="E3124" s="55"/>
      <c r="F3124" s="55">
        <f>+D3124*E3124</f>
        <v>0</v>
      </c>
    </row>
    <row r="3125" spans="1:6" ht="14.25" customHeight="1">
      <c r="A3125" s="335"/>
      <c r="B3125" s="302"/>
      <c r="D3125" s="313"/>
      <c r="E3125" s="55"/>
    </row>
    <row r="3126" spans="1:6" ht="13.5" customHeight="1">
      <c r="A3126" s="335" t="s">
        <v>56</v>
      </c>
      <c r="B3126" s="302" t="s">
        <v>302</v>
      </c>
      <c r="C3126" s="52" t="s">
        <v>66</v>
      </c>
      <c r="D3126" s="313">
        <v>1</v>
      </c>
      <c r="E3126" s="55"/>
      <c r="F3126" s="55">
        <f>+D3126*E3126</f>
        <v>0</v>
      </c>
    </row>
    <row r="3127" spans="1:6" ht="12" customHeight="1">
      <c r="B3127" s="302"/>
      <c r="D3127" s="313"/>
      <c r="E3127" s="55"/>
    </row>
    <row r="3128" spans="1:6">
      <c r="A3128" s="335" t="s">
        <v>56</v>
      </c>
      <c r="B3128" s="302" t="s">
        <v>301</v>
      </c>
      <c r="E3128" s="55"/>
    </row>
    <row r="3129" spans="1:6">
      <c r="B3129" s="302" t="s">
        <v>300</v>
      </c>
      <c r="C3129" s="52" t="s">
        <v>66</v>
      </c>
      <c r="D3129" s="303">
        <v>1</v>
      </c>
      <c r="E3129" s="55"/>
      <c r="F3129" s="55">
        <f>+D3129*E3129</f>
        <v>0</v>
      </c>
    </row>
    <row r="3130" spans="1:6">
      <c r="B3130" s="302"/>
      <c r="E3130" s="55"/>
    </row>
    <row r="3131" spans="1:6" ht="14.25" customHeight="1">
      <c r="A3131" s="335" t="s">
        <v>56</v>
      </c>
      <c r="B3131" s="302" t="s">
        <v>299</v>
      </c>
      <c r="C3131" s="52" t="s">
        <v>66</v>
      </c>
      <c r="D3131" s="313">
        <v>6</v>
      </c>
      <c r="E3131" s="55"/>
      <c r="F3131" s="55">
        <f>+D3131*E3131</f>
        <v>0</v>
      </c>
    </row>
    <row r="3132" spans="1:6" ht="12" customHeight="1">
      <c r="A3132" s="335"/>
      <c r="B3132" s="302"/>
      <c r="D3132" s="313"/>
      <c r="E3132" s="55"/>
    </row>
    <row r="3133" spans="1:6" ht="12" customHeight="1">
      <c r="A3133" s="53" t="s">
        <v>56</v>
      </c>
      <c r="B3133" s="302" t="s">
        <v>298</v>
      </c>
      <c r="D3133" s="313"/>
      <c r="E3133" s="55"/>
    </row>
    <row r="3134" spans="1:6" ht="14.25" customHeight="1">
      <c r="A3134" s="335"/>
      <c r="B3134" s="302" t="s">
        <v>297</v>
      </c>
      <c r="C3134" s="52" t="s">
        <v>51</v>
      </c>
      <c r="D3134" s="313">
        <v>350</v>
      </c>
      <c r="E3134" s="55"/>
      <c r="F3134" s="55">
        <f>+D3134*E3134</f>
        <v>0</v>
      </c>
    </row>
    <row r="3135" spans="1:6">
      <c r="B3135" s="302"/>
      <c r="D3135" s="313"/>
      <c r="E3135" s="55"/>
    </row>
    <row r="3136" spans="1:6">
      <c r="A3136" s="335" t="s">
        <v>56</v>
      </c>
      <c r="B3136" s="302" t="s">
        <v>296</v>
      </c>
      <c r="D3136" s="313"/>
      <c r="E3136" s="55"/>
    </row>
    <row r="3137" spans="1:6">
      <c r="B3137" s="302" t="s">
        <v>295</v>
      </c>
      <c r="C3137" s="52" t="s">
        <v>66</v>
      </c>
      <c r="D3137" s="313">
        <v>1</v>
      </c>
      <c r="E3137" s="55"/>
      <c r="F3137" s="55">
        <f>+D3137*E3137</f>
        <v>0</v>
      </c>
    </row>
    <row r="3138" spans="1:6">
      <c r="B3138" s="302" t="s">
        <v>294</v>
      </c>
      <c r="C3138" s="52" t="s">
        <v>66</v>
      </c>
      <c r="D3138" s="313">
        <v>6</v>
      </c>
      <c r="E3138" s="55"/>
      <c r="F3138" s="55">
        <f>+D3138*E3138</f>
        <v>0</v>
      </c>
    </row>
    <row r="3139" spans="1:6">
      <c r="B3139" s="302"/>
      <c r="D3139" s="313"/>
      <c r="E3139" s="55"/>
    </row>
    <row r="3140" spans="1:6" s="67" customFormat="1" ht="14.25" customHeight="1">
      <c r="A3140" s="53" t="s">
        <v>56</v>
      </c>
      <c r="B3140" s="302" t="s">
        <v>293</v>
      </c>
      <c r="C3140" s="52"/>
      <c r="D3140" s="313"/>
      <c r="E3140" s="55"/>
      <c r="F3140" s="55"/>
    </row>
    <row r="3141" spans="1:6" s="67" customFormat="1">
      <c r="A3141" s="53"/>
      <c r="B3141" s="302" t="s">
        <v>292</v>
      </c>
      <c r="C3141" s="52"/>
      <c r="D3141" s="313"/>
      <c r="E3141" s="55"/>
      <c r="F3141" s="55"/>
    </row>
    <row r="3142" spans="1:6">
      <c r="A3142" s="335"/>
      <c r="B3142" s="302" t="s">
        <v>291</v>
      </c>
      <c r="C3142" s="52" t="s">
        <v>66</v>
      </c>
      <c r="D3142" s="313">
        <v>1</v>
      </c>
      <c r="E3142" s="55"/>
      <c r="F3142" s="55">
        <f>+D3142*E3142</f>
        <v>0</v>
      </c>
    </row>
    <row r="3143" spans="1:6">
      <c r="A3143" s="335"/>
      <c r="B3143" s="302"/>
      <c r="D3143" s="313"/>
      <c r="E3143" s="55"/>
    </row>
    <row r="3144" spans="1:6">
      <c r="A3144" s="335" t="s">
        <v>56</v>
      </c>
      <c r="B3144" s="302" t="s">
        <v>290</v>
      </c>
      <c r="D3144" s="313"/>
      <c r="E3144" s="55"/>
    </row>
    <row r="3145" spans="1:6">
      <c r="B3145" s="302" t="s">
        <v>289</v>
      </c>
      <c r="C3145" s="52" t="s">
        <v>66</v>
      </c>
      <c r="D3145" s="313">
        <v>2</v>
      </c>
      <c r="E3145" s="55"/>
      <c r="F3145" s="55">
        <f>+D3145*E3145</f>
        <v>0</v>
      </c>
    </row>
    <row r="3146" spans="1:6">
      <c r="B3146" s="302"/>
      <c r="D3146" s="313"/>
      <c r="E3146" s="55"/>
    </row>
    <row r="3147" spans="1:6">
      <c r="A3147" s="335" t="s">
        <v>56</v>
      </c>
      <c r="B3147" s="302" t="s">
        <v>288</v>
      </c>
      <c r="D3147" s="313"/>
      <c r="E3147" s="55"/>
    </row>
    <row r="3148" spans="1:6" ht="15" customHeight="1">
      <c r="B3148" s="302" t="s">
        <v>95</v>
      </c>
      <c r="C3148" s="52" t="s">
        <v>66</v>
      </c>
      <c r="D3148" s="313">
        <v>1</v>
      </c>
      <c r="E3148" s="55"/>
      <c r="F3148" s="55">
        <f>+D3148*E3148</f>
        <v>0</v>
      </c>
    </row>
    <row r="3149" spans="1:6" ht="15" customHeight="1">
      <c r="B3149" s="302"/>
      <c r="D3149" s="313"/>
      <c r="E3149" s="55"/>
    </row>
    <row r="3150" spans="1:6">
      <c r="A3150" s="335" t="s">
        <v>56</v>
      </c>
      <c r="B3150" s="302" t="s">
        <v>287</v>
      </c>
      <c r="D3150" s="313"/>
      <c r="E3150" s="55"/>
    </row>
    <row r="3151" spans="1:6" ht="15" customHeight="1">
      <c r="B3151" s="302" t="s">
        <v>286</v>
      </c>
      <c r="C3151" s="52" t="s">
        <v>66</v>
      </c>
      <c r="D3151" s="313">
        <v>1</v>
      </c>
      <c r="E3151" s="55"/>
      <c r="F3151" s="55">
        <f>+D3151*E3151</f>
        <v>0</v>
      </c>
    </row>
    <row r="3152" spans="1:6">
      <c r="B3152" s="302"/>
      <c r="D3152" s="313"/>
      <c r="E3152" s="55"/>
    </row>
    <row r="3153" spans="1:6">
      <c r="A3153" s="335" t="s">
        <v>56</v>
      </c>
      <c r="B3153" s="302" t="s">
        <v>285</v>
      </c>
      <c r="C3153" s="52" t="s">
        <v>66</v>
      </c>
      <c r="D3153" s="313">
        <v>6</v>
      </c>
      <c r="E3153" s="55"/>
      <c r="F3153" s="55">
        <f>+D3153*E3153</f>
        <v>0</v>
      </c>
    </row>
    <row r="3154" spans="1:6">
      <c r="B3154" s="302"/>
      <c r="D3154" s="313"/>
      <c r="E3154" s="55"/>
    </row>
    <row r="3155" spans="1:6">
      <c r="A3155" s="335" t="s">
        <v>56</v>
      </c>
      <c r="B3155" s="302" t="s">
        <v>284</v>
      </c>
      <c r="E3155" s="55"/>
    </row>
    <row r="3156" spans="1:6">
      <c r="A3156" s="335"/>
      <c r="B3156" s="302" t="s">
        <v>59</v>
      </c>
      <c r="E3156" s="55"/>
    </row>
    <row r="3157" spans="1:6">
      <c r="B3157" s="302" t="s">
        <v>283</v>
      </c>
      <c r="C3157" s="52" t="s">
        <v>51</v>
      </c>
      <c r="D3157" s="303">
        <v>220</v>
      </c>
      <c r="E3157" s="55"/>
      <c r="F3157" s="55">
        <f>+D3157*E3157</f>
        <v>0</v>
      </c>
    </row>
    <row r="3158" spans="1:6">
      <c r="B3158" s="302"/>
      <c r="D3158" s="313"/>
      <c r="E3158" s="55"/>
    </row>
    <row r="3159" spans="1:6">
      <c r="A3159" s="335" t="s">
        <v>56</v>
      </c>
      <c r="B3159" s="302" t="s">
        <v>282</v>
      </c>
      <c r="D3159" s="313"/>
      <c r="E3159" s="55"/>
    </row>
    <row r="3160" spans="1:6">
      <c r="B3160" s="302" t="s">
        <v>124</v>
      </c>
      <c r="C3160" s="52" t="s">
        <v>51</v>
      </c>
      <c r="D3160" s="313">
        <v>90</v>
      </c>
      <c r="E3160" s="55"/>
      <c r="F3160" s="55">
        <f>+D3160*E3160</f>
        <v>0</v>
      </c>
    </row>
    <row r="3161" spans="1:6">
      <c r="B3161" s="302" t="s">
        <v>191</v>
      </c>
      <c r="D3161" s="313"/>
      <c r="E3161" s="55"/>
    </row>
    <row r="3162" spans="1:6" ht="14.25" customHeight="1">
      <c r="A3162" s="335" t="s">
        <v>56</v>
      </c>
      <c r="B3162" s="302" t="s">
        <v>270</v>
      </c>
      <c r="D3162" s="313"/>
      <c r="E3162" s="55"/>
    </row>
    <row r="3163" spans="1:6">
      <c r="B3163" s="302" t="s">
        <v>124</v>
      </c>
      <c r="C3163" s="52" t="s">
        <v>51</v>
      </c>
      <c r="D3163" s="313">
        <v>220</v>
      </c>
      <c r="E3163" s="55"/>
      <c r="F3163" s="55">
        <f>+D3163*E3163</f>
        <v>0</v>
      </c>
    </row>
    <row r="3164" spans="1:6" s="69" customFormat="1" ht="16.5" customHeight="1">
      <c r="A3164" s="71"/>
      <c r="B3164" s="333"/>
      <c r="D3164" s="70"/>
      <c r="E3164" s="55"/>
      <c r="F3164" s="72"/>
    </row>
    <row r="3165" spans="1:6">
      <c r="A3165" s="335" t="s">
        <v>56</v>
      </c>
      <c r="B3165" s="302" t="s">
        <v>265</v>
      </c>
      <c r="C3165" s="52" t="s">
        <v>62</v>
      </c>
      <c r="D3165" s="303">
        <v>1</v>
      </c>
      <c r="E3165" s="55"/>
      <c r="F3165" s="55">
        <f>+D3165*E3165</f>
        <v>0</v>
      </c>
    </row>
    <row r="3166" spans="1:6" s="69" customFormat="1" ht="16.5" customHeight="1">
      <c r="A3166" s="71"/>
      <c r="B3166" s="333"/>
      <c r="D3166" s="70"/>
      <c r="E3166" s="55"/>
      <c r="F3166" s="72"/>
    </row>
    <row r="3167" spans="1:6" s="54" customFormat="1" ht="12" customHeight="1">
      <c r="A3167" s="53"/>
      <c r="B3167" s="66" t="s">
        <v>313</v>
      </c>
      <c r="C3167" s="52"/>
      <c r="D3167" s="313"/>
      <c r="E3167" s="55"/>
      <c r="F3167" s="56"/>
    </row>
    <row r="3168" spans="1:6" s="54" customFormat="1" ht="12" customHeight="1">
      <c r="A3168" s="53"/>
      <c r="B3168" s="66"/>
      <c r="C3168" s="52"/>
      <c r="D3168" s="313"/>
      <c r="E3168" s="55"/>
      <c r="F3168" s="56"/>
    </row>
    <row r="3169" spans="1:6" ht="13.5" customHeight="1">
      <c r="A3169" s="335" t="s">
        <v>56</v>
      </c>
      <c r="B3169" s="302" t="s">
        <v>309</v>
      </c>
      <c r="D3169" s="313"/>
      <c r="E3169" s="55"/>
    </row>
    <row r="3170" spans="1:6" ht="14.25" customHeight="1">
      <c r="B3170" s="302" t="s">
        <v>308</v>
      </c>
      <c r="D3170" s="313"/>
      <c r="E3170" s="55"/>
    </row>
    <row r="3171" spans="1:6" ht="13.5" customHeight="1">
      <c r="B3171" s="302" t="s">
        <v>307</v>
      </c>
      <c r="D3171" s="313"/>
      <c r="E3171" s="55"/>
    </row>
    <row r="3172" spans="1:6" ht="12.75" customHeight="1">
      <c r="B3172" s="302" t="s">
        <v>306</v>
      </c>
      <c r="C3172" s="52" t="s">
        <v>62</v>
      </c>
      <c r="D3172" s="313">
        <v>1</v>
      </c>
      <c r="E3172" s="55"/>
      <c r="F3172" s="55">
        <f>+D3172*E3172</f>
        <v>0</v>
      </c>
    </row>
    <row r="3173" spans="1:6" ht="12" customHeight="1">
      <c r="B3173" s="302"/>
      <c r="D3173" s="313"/>
      <c r="E3173" s="55"/>
    </row>
    <row r="3174" spans="1:6">
      <c r="A3174" s="335" t="s">
        <v>56</v>
      </c>
      <c r="B3174" s="302" t="s">
        <v>305</v>
      </c>
      <c r="D3174" s="313"/>
      <c r="E3174" s="55"/>
    </row>
    <row r="3175" spans="1:6">
      <c r="A3175" s="335"/>
      <c r="B3175" s="302" t="s">
        <v>304</v>
      </c>
      <c r="C3175" s="52" t="s">
        <v>66</v>
      </c>
      <c r="D3175" s="313">
        <v>1</v>
      </c>
      <c r="E3175" s="55"/>
      <c r="F3175" s="55">
        <f>+D3175*E3175</f>
        <v>0</v>
      </c>
    </row>
    <row r="3176" spans="1:6" ht="12" customHeight="1">
      <c r="B3176" s="302"/>
      <c r="D3176" s="313"/>
      <c r="E3176" s="55"/>
    </row>
    <row r="3177" spans="1:6" ht="14.25" customHeight="1">
      <c r="A3177" s="335" t="s">
        <v>56</v>
      </c>
      <c r="B3177" s="302" t="s">
        <v>303</v>
      </c>
      <c r="C3177" s="52" t="s">
        <v>66</v>
      </c>
      <c r="D3177" s="313">
        <v>1</v>
      </c>
      <c r="E3177" s="55"/>
      <c r="F3177" s="55">
        <f>+D3177*E3177</f>
        <v>0</v>
      </c>
    </row>
    <row r="3178" spans="1:6" ht="14.25" customHeight="1">
      <c r="A3178" s="335"/>
      <c r="B3178" s="302"/>
      <c r="D3178" s="313"/>
      <c r="E3178" s="55"/>
    </row>
    <row r="3179" spans="1:6" ht="13.5" customHeight="1">
      <c r="A3179" s="335" t="s">
        <v>56</v>
      </c>
      <c r="B3179" s="302" t="s">
        <v>302</v>
      </c>
      <c r="C3179" s="52" t="s">
        <v>66</v>
      </c>
      <c r="D3179" s="313">
        <v>1</v>
      </c>
      <c r="E3179" s="55"/>
      <c r="F3179" s="55">
        <f>+D3179*E3179</f>
        <v>0</v>
      </c>
    </row>
    <row r="3180" spans="1:6" ht="12" customHeight="1">
      <c r="B3180" s="302"/>
      <c r="D3180" s="313"/>
      <c r="E3180" s="55"/>
    </row>
    <row r="3181" spans="1:6">
      <c r="A3181" s="335" t="s">
        <v>56</v>
      </c>
      <c r="B3181" s="302" t="s">
        <v>301</v>
      </c>
      <c r="E3181" s="55"/>
    </row>
    <row r="3182" spans="1:6">
      <c r="B3182" s="302" t="s">
        <v>300</v>
      </c>
      <c r="C3182" s="52" t="s">
        <v>66</v>
      </c>
      <c r="D3182" s="303">
        <v>1</v>
      </c>
      <c r="E3182" s="55"/>
      <c r="F3182" s="55">
        <f>+D3182*E3182</f>
        <v>0</v>
      </c>
    </row>
    <row r="3183" spans="1:6">
      <c r="B3183" s="302"/>
      <c r="E3183" s="55"/>
    </row>
    <row r="3184" spans="1:6" ht="14.25" customHeight="1">
      <c r="A3184" s="335" t="s">
        <v>56</v>
      </c>
      <c r="B3184" s="302" t="s">
        <v>299</v>
      </c>
      <c r="C3184" s="52" t="s">
        <v>66</v>
      </c>
      <c r="D3184" s="313">
        <v>6</v>
      </c>
      <c r="E3184" s="55"/>
      <c r="F3184" s="55">
        <f>+D3184*E3184</f>
        <v>0</v>
      </c>
    </row>
    <row r="3185" spans="1:6" ht="12" customHeight="1">
      <c r="A3185" s="335"/>
      <c r="B3185" s="302"/>
      <c r="D3185" s="313"/>
      <c r="E3185" s="55"/>
    </row>
    <row r="3186" spans="1:6" ht="12" customHeight="1">
      <c r="A3186" s="53" t="s">
        <v>56</v>
      </c>
      <c r="B3186" s="302" t="s">
        <v>298</v>
      </c>
      <c r="D3186" s="313"/>
      <c r="E3186" s="55"/>
    </row>
    <row r="3187" spans="1:6" ht="14.25" customHeight="1">
      <c r="A3187" s="335"/>
      <c r="B3187" s="302" t="s">
        <v>297</v>
      </c>
      <c r="C3187" s="52" t="s">
        <v>51</v>
      </c>
      <c r="D3187" s="313">
        <v>350</v>
      </c>
      <c r="E3187" s="55"/>
      <c r="F3187" s="55">
        <f>+D3187*E3187</f>
        <v>0</v>
      </c>
    </row>
    <row r="3188" spans="1:6">
      <c r="B3188" s="302"/>
      <c r="D3188" s="313"/>
      <c r="E3188" s="55"/>
    </row>
    <row r="3189" spans="1:6">
      <c r="A3189" s="335" t="s">
        <v>56</v>
      </c>
      <c r="B3189" s="302" t="s">
        <v>296</v>
      </c>
      <c r="D3189" s="313"/>
      <c r="E3189" s="55"/>
    </row>
    <row r="3190" spans="1:6">
      <c r="B3190" s="302" t="s">
        <v>295</v>
      </c>
      <c r="C3190" s="52" t="s">
        <v>66</v>
      </c>
      <c r="D3190" s="313">
        <v>1</v>
      </c>
      <c r="E3190" s="55"/>
      <c r="F3190" s="55">
        <f>+D3190*E3190</f>
        <v>0</v>
      </c>
    </row>
    <row r="3191" spans="1:6">
      <c r="B3191" s="302" t="s">
        <v>294</v>
      </c>
      <c r="C3191" s="52" t="s">
        <v>66</v>
      </c>
      <c r="D3191" s="313">
        <v>6</v>
      </c>
      <c r="E3191" s="55"/>
      <c r="F3191" s="55">
        <f>+D3191*E3191</f>
        <v>0</v>
      </c>
    </row>
    <row r="3192" spans="1:6">
      <c r="B3192" s="302"/>
      <c r="D3192" s="313"/>
      <c r="E3192" s="55"/>
    </row>
    <row r="3193" spans="1:6" s="67" customFormat="1" ht="14.25" customHeight="1">
      <c r="A3193" s="53" t="s">
        <v>56</v>
      </c>
      <c r="B3193" s="302" t="s">
        <v>293</v>
      </c>
      <c r="C3193" s="52"/>
      <c r="D3193" s="313"/>
      <c r="E3193" s="55"/>
      <c r="F3193" s="55"/>
    </row>
    <row r="3194" spans="1:6" s="67" customFormat="1">
      <c r="A3194" s="53"/>
      <c r="B3194" s="302" t="s">
        <v>292</v>
      </c>
      <c r="C3194" s="52"/>
      <c r="D3194" s="313"/>
      <c r="E3194" s="55"/>
      <c r="F3194" s="55"/>
    </row>
    <row r="3195" spans="1:6">
      <c r="A3195" s="335"/>
      <c r="B3195" s="302" t="s">
        <v>291</v>
      </c>
      <c r="C3195" s="52" t="s">
        <v>66</v>
      </c>
      <c r="D3195" s="313">
        <v>1</v>
      </c>
      <c r="E3195" s="55"/>
      <c r="F3195" s="55">
        <f>+D3195*E3195</f>
        <v>0</v>
      </c>
    </row>
    <row r="3196" spans="1:6">
      <c r="A3196" s="335"/>
      <c r="B3196" s="302"/>
      <c r="D3196" s="313"/>
      <c r="E3196" s="55"/>
    </row>
    <row r="3197" spans="1:6">
      <c r="A3197" s="335" t="s">
        <v>56</v>
      </c>
      <c r="B3197" s="302" t="s">
        <v>290</v>
      </c>
      <c r="D3197" s="313"/>
      <c r="E3197" s="55"/>
    </row>
    <row r="3198" spans="1:6">
      <c r="B3198" s="302" t="s">
        <v>289</v>
      </c>
      <c r="C3198" s="52" t="s">
        <v>66</v>
      </c>
      <c r="D3198" s="313">
        <v>2</v>
      </c>
      <c r="E3198" s="55"/>
      <c r="F3198" s="55">
        <f>+D3198*E3198</f>
        <v>0</v>
      </c>
    </row>
    <row r="3199" spans="1:6">
      <c r="B3199" s="302"/>
      <c r="D3199" s="313"/>
      <c r="E3199" s="55"/>
    </row>
    <row r="3200" spans="1:6">
      <c r="A3200" s="335" t="s">
        <v>56</v>
      </c>
      <c r="B3200" s="302" t="s">
        <v>288</v>
      </c>
      <c r="D3200" s="313"/>
      <c r="E3200" s="55"/>
    </row>
    <row r="3201" spans="1:6" ht="15" customHeight="1">
      <c r="B3201" s="302" t="s">
        <v>95</v>
      </c>
      <c r="C3201" s="52" t="s">
        <v>66</v>
      </c>
      <c r="D3201" s="313">
        <v>1</v>
      </c>
      <c r="E3201" s="55"/>
      <c r="F3201" s="55">
        <f>+D3201*E3201</f>
        <v>0</v>
      </c>
    </row>
    <row r="3202" spans="1:6" ht="15" customHeight="1">
      <c r="B3202" s="302"/>
      <c r="D3202" s="313"/>
      <c r="E3202" s="55"/>
    </row>
    <row r="3203" spans="1:6">
      <c r="A3203" s="335" t="s">
        <v>56</v>
      </c>
      <c r="B3203" s="302" t="s">
        <v>287</v>
      </c>
      <c r="D3203" s="313"/>
      <c r="E3203" s="55"/>
    </row>
    <row r="3204" spans="1:6" ht="15" customHeight="1">
      <c r="B3204" s="302" t="s">
        <v>286</v>
      </c>
      <c r="C3204" s="52" t="s">
        <v>66</v>
      </c>
      <c r="D3204" s="313">
        <v>1</v>
      </c>
      <c r="E3204" s="55"/>
      <c r="F3204" s="55">
        <f>+D3204*E3204</f>
        <v>0</v>
      </c>
    </row>
    <row r="3205" spans="1:6">
      <c r="B3205" s="302"/>
      <c r="D3205" s="313"/>
      <c r="E3205" s="55"/>
    </row>
    <row r="3206" spans="1:6">
      <c r="A3206" s="335" t="s">
        <v>56</v>
      </c>
      <c r="B3206" s="302" t="s">
        <v>285</v>
      </c>
      <c r="C3206" s="52" t="s">
        <v>66</v>
      </c>
      <c r="D3206" s="313">
        <v>6</v>
      </c>
      <c r="E3206" s="55"/>
      <c r="F3206" s="55">
        <f>+D3206*E3206</f>
        <v>0</v>
      </c>
    </row>
    <row r="3207" spans="1:6">
      <c r="B3207" s="302"/>
      <c r="D3207" s="313"/>
      <c r="E3207" s="55"/>
    </row>
    <row r="3208" spans="1:6">
      <c r="A3208" s="335" t="s">
        <v>56</v>
      </c>
      <c r="B3208" s="302" t="s">
        <v>284</v>
      </c>
      <c r="E3208" s="55"/>
    </row>
    <row r="3209" spans="1:6">
      <c r="A3209" s="335"/>
      <c r="B3209" s="302" t="s">
        <v>59</v>
      </c>
      <c r="E3209" s="55"/>
    </row>
    <row r="3210" spans="1:6">
      <c r="B3210" s="302" t="s">
        <v>283</v>
      </c>
      <c r="C3210" s="52" t="s">
        <v>51</v>
      </c>
      <c r="D3210" s="303">
        <v>220</v>
      </c>
      <c r="E3210" s="55"/>
      <c r="F3210" s="55">
        <f>+D3210*E3210</f>
        <v>0</v>
      </c>
    </row>
    <row r="3211" spans="1:6">
      <c r="B3211" s="302"/>
      <c r="D3211" s="313"/>
      <c r="E3211" s="55"/>
    </row>
    <row r="3212" spans="1:6">
      <c r="A3212" s="335" t="s">
        <v>56</v>
      </c>
      <c r="B3212" s="302" t="s">
        <v>282</v>
      </c>
      <c r="D3212" s="313"/>
      <c r="E3212" s="55"/>
    </row>
    <row r="3213" spans="1:6">
      <c r="B3213" s="302" t="s">
        <v>124</v>
      </c>
      <c r="C3213" s="52" t="s">
        <v>51</v>
      </c>
      <c r="D3213" s="313">
        <v>90</v>
      </c>
      <c r="E3213" s="55"/>
      <c r="F3213" s="55">
        <f>+D3213*E3213</f>
        <v>0</v>
      </c>
    </row>
    <row r="3214" spans="1:6">
      <c r="B3214" s="302" t="s">
        <v>191</v>
      </c>
      <c r="D3214" s="313"/>
      <c r="E3214" s="55"/>
    </row>
    <row r="3215" spans="1:6" ht="14.25" customHeight="1">
      <c r="A3215" s="335" t="s">
        <v>56</v>
      </c>
      <c r="B3215" s="302" t="s">
        <v>270</v>
      </c>
      <c r="D3215" s="313"/>
      <c r="E3215" s="55"/>
    </row>
    <row r="3216" spans="1:6">
      <c r="B3216" s="302" t="s">
        <v>124</v>
      </c>
      <c r="C3216" s="52" t="s">
        <v>51</v>
      </c>
      <c r="D3216" s="313">
        <v>220</v>
      </c>
      <c r="E3216" s="55"/>
      <c r="F3216" s="55">
        <f>+D3216*E3216</f>
        <v>0</v>
      </c>
    </row>
    <row r="3217" spans="1:6" s="69" customFormat="1" ht="16.5" customHeight="1">
      <c r="A3217" s="71"/>
      <c r="B3217" s="333"/>
      <c r="D3217" s="70"/>
      <c r="E3217" s="55"/>
      <c r="F3217" s="72"/>
    </row>
    <row r="3218" spans="1:6">
      <c r="A3218" s="335" t="s">
        <v>56</v>
      </c>
      <c r="B3218" s="302" t="s">
        <v>265</v>
      </c>
      <c r="C3218" s="52" t="s">
        <v>62</v>
      </c>
      <c r="D3218" s="303">
        <v>1</v>
      </c>
      <c r="E3218" s="55"/>
      <c r="F3218" s="55">
        <f>+D3218*E3218</f>
        <v>0</v>
      </c>
    </row>
    <row r="3219" spans="1:6">
      <c r="A3219" s="335"/>
      <c r="B3219" s="302"/>
      <c r="E3219" s="55"/>
    </row>
    <row r="3220" spans="1:6" s="54" customFormat="1" ht="12" customHeight="1">
      <c r="A3220" s="53"/>
      <c r="B3220" s="66" t="s">
        <v>312</v>
      </c>
      <c r="C3220" s="52"/>
      <c r="D3220" s="313"/>
      <c r="E3220" s="55"/>
      <c r="F3220" s="56"/>
    </row>
    <row r="3221" spans="1:6" s="54" customFormat="1" ht="12" customHeight="1">
      <c r="A3221" s="53"/>
      <c r="B3221" s="66"/>
      <c r="C3221" s="52"/>
      <c r="D3221" s="313"/>
      <c r="E3221" s="55"/>
      <c r="F3221" s="56"/>
    </row>
    <row r="3222" spans="1:6" ht="13.5" customHeight="1">
      <c r="A3222" s="335" t="s">
        <v>56</v>
      </c>
      <c r="B3222" s="302" t="s">
        <v>309</v>
      </c>
      <c r="D3222" s="313"/>
      <c r="E3222" s="55"/>
    </row>
    <row r="3223" spans="1:6" ht="14.25" customHeight="1">
      <c r="B3223" s="302" t="s">
        <v>308</v>
      </c>
      <c r="D3223" s="313"/>
      <c r="E3223" s="55"/>
    </row>
    <row r="3224" spans="1:6" ht="13.5" customHeight="1">
      <c r="B3224" s="302" t="s">
        <v>307</v>
      </c>
      <c r="D3224" s="313"/>
      <c r="E3224" s="55"/>
    </row>
    <row r="3225" spans="1:6" ht="12.75" customHeight="1">
      <c r="B3225" s="302" t="s">
        <v>306</v>
      </c>
      <c r="C3225" s="52" t="s">
        <v>62</v>
      </c>
      <c r="D3225" s="313">
        <v>1</v>
      </c>
      <c r="E3225" s="55"/>
      <c r="F3225" s="55">
        <f>+D3225*E3225</f>
        <v>0</v>
      </c>
    </row>
    <row r="3226" spans="1:6" ht="12" customHeight="1">
      <c r="B3226" s="302"/>
      <c r="D3226" s="313"/>
      <c r="E3226" s="55"/>
    </row>
    <row r="3227" spans="1:6">
      <c r="A3227" s="335" t="s">
        <v>56</v>
      </c>
      <c r="B3227" s="302" t="s">
        <v>305</v>
      </c>
      <c r="D3227" s="313"/>
      <c r="E3227" s="55"/>
    </row>
    <row r="3228" spans="1:6">
      <c r="A3228" s="335"/>
      <c r="B3228" s="302" t="s">
        <v>304</v>
      </c>
      <c r="C3228" s="52" t="s">
        <v>66</v>
      </c>
      <c r="D3228" s="313">
        <v>1</v>
      </c>
      <c r="E3228" s="55"/>
      <c r="F3228" s="55">
        <f>+D3228*E3228</f>
        <v>0</v>
      </c>
    </row>
    <row r="3229" spans="1:6" ht="12" customHeight="1">
      <c r="B3229" s="302"/>
      <c r="D3229" s="313"/>
      <c r="E3229" s="55"/>
    </row>
    <row r="3230" spans="1:6" ht="13.5" customHeight="1">
      <c r="A3230" s="335" t="s">
        <v>56</v>
      </c>
      <c r="B3230" s="302" t="s">
        <v>302</v>
      </c>
      <c r="C3230" s="52" t="s">
        <v>66</v>
      </c>
      <c r="D3230" s="313">
        <v>1</v>
      </c>
      <c r="E3230" s="55"/>
      <c r="F3230" s="55">
        <f>+D3230*E3230</f>
        <v>0</v>
      </c>
    </row>
    <row r="3231" spans="1:6" ht="12" customHeight="1">
      <c r="B3231" s="302"/>
      <c r="D3231" s="313"/>
      <c r="E3231" s="55"/>
    </row>
    <row r="3232" spans="1:6" ht="14.25" customHeight="1">
      <c r="A3232" s="335" t="s">
        <v>56</v>
      </c>
      <c r="B3232" s="302" t="s">
        <v>299</v>
      </c>
      <c r="C3232" s="52" t="s">
        <v>66</v>
      </c>
      <c r="D3232" s="313">
        <v>8</v>
      </c>
      <c r="E3232" s="55"/>
      <c r="F3232" s="55">
        <f>+D3232*E3232</f>
        <v>0</v>
      </c>
    </row>
    <row r="3233" spans="1:6" ht="12" customHeight="1">
      <c r="A3233" s="335"/>
      <c r="B3233" s="302"/>
      <c r="D3233" s="313"/>
      <c r="E3233" s="55"/>
    </row>
    <row r="3234" spans="1:6" ht="12" customHeight="1">
      <c r="A3234" s="53" t="s">
        <v>56</v>
      </c>
      <c r="B3234" s="302" t="s">
        <v>298</v>
      </c>
      <c r="D3234" s="313"/>
      <c r="E3234" s="55"/>
    </row>
    <row r="3235" spans="1:6" ht="14.25" customHeight="1">
      <c r="A3235" s="335"/>
      <c r="B3235" s="302" t="s">
        <v>297</v>
      </c>
      <c r="C3235" s="52" t="s">
        <v>51</v>
      </c>
      <c r="D3235" s="313">
        <v>350</v>
      </c>
      <c r="E3235" s="55"/>
      <c r="F3235" s="55">
        <f>+D3235*E3235</f>
        <v>0</v>
      </c>
    </row>
    <row r="3236" spans="1:6">
      <c r="B3236" s="302"/>
      <c r="D3236" s="313"/>
      <c r="E3236" s="55"/>
    </row>
    <row r="3237" spans="1:6">
      <c r="A3237" s="335" t="s">
        <v>56</v>
      </c>
      <c r="B3237" s="302" t="s">
        <v>296</v>
      </c>
      <c r="D3237" s="313"/>
      <c r="E3237" s="55"/>
    </row>
    <row r="3238" spans="1:6">
      <c r="B3238" s="302" t="s">
        <v>295</v>
      </c>
      <c r="C3238" s="52" t="s">
        <v>66</v>
      </c>
      <c r="D3238" s="313">
        <v>1</v>
      </c>
      <c r="E3238" s="55"/>
      <c r="F3238" s="55">
        <f>+D3238*E3238</f>
        <v>0</v>
      </c>
    </row>
    <row r="3239" spans="1:6">
      <c r="B3239" s="302" t="s">
        <v>294</v>
      </c>
      <c r="C3239" s="52" t="s">
        <v>66</v>
      </c>
      <c r="D3239" s="313">
        <v>6</v>
      </c>
      <c r="E3239" s="55"/>
      <c r="F3239" s="55">
        <f>+D3239*E3239</f>
        <v>0</v>
      </c>
    </row>
    <row r="3240" spans="1:6">
      <c r="B3240" s="302"/>
      <c r="D3240" s="313"/>
      <c r="E3240" s="55"/>
    </row>
    <row r="3241" spans="1:6" s="67" customFormat="1" ht="14.25" customHeight="1">
      <c r="A3241" s="53" t="s">
        <v>56</v>
      </c>
      <c r="B3241" s="302" t="s">
        <v>293</v>
      </c>
      <c r="C3241" s="52"/>
      <c r="D3241" s="313"/>
      <c r="E3241" s="55"/>
      <c r="F3241" s="55"/>
    </row>
    <row r="3242" spans="1:6" s="67" customFormat="1">
      <c r="A3242" s="53"/>
      <c r="B3242" s="302" t="s">
        <v>292</v>
      </c>
      <c r="C3242" s="52"/>
      <c r="D3242" s="313"/>
      <c r="E3242" s="55"/>
      <c r="F3242" s="55"/>
    </row>
    <row r="3243" spans="1:6">
      <c r="A3243" s="335"/>
      <c r="B3243" s="302" t="s">
        <v>291</v>
      </c>
      <c r="C3243" s="52" t="s">
        <v>66</v>
      </c>
      <c r="D3243" s="313">
        <v>1</v>
      </c>
      <c r="E3243" s="55"/>
      <c r="F3243" s="55">
        <f>+D3243*E3243</f>
        <v>0</v>
      </c>
    </row>
    <row r="3244" spans="1:6">
      <c r="A3244" s="335"/>
      <c r="B3244" s="302"/>
      <c r="D3244" s="313"/>
      <c r="E3244" s="55"/>
    </row>
    <row r="3245" spans="1:6">
      <c r="A3245" s="335" t="s">
        <v>56</v>
      </c>
      <c r="B3245" s="302" t="s">
        <v>290</v>
      </c>
      <c r="D3245" s="313"/>
      <c r="E3245" s="55"/>
    </row>
    <row r="3246" spans="1:6">
      <c r="B3246" s="302" t="s">
        <v>311</v>
      </c>
      <c r="C3246" s="52" t="s">
        <v>66</v>
      </c>
      <c r="D3246" s="313">
        <v>1</v>
      </c>
      <c r="E3246" s="55"/>
      <c r="F3246" s="55">
        <f>+D3246*E3246</f>
        <v>0</v>
      </c>
    </row>
    <row r="3247" spans="1:6">
      <c r="B3247" s="302"/>
      <c r="D3247" s="313"/>
      <c r="E3247" s="55"/>
    </row>
    <row r="3248" spans="1:6">
      <c r="A3248" s="335" t="s">
        <v>56</v>
      </c>
      <c r="B3248" s="302" t="s">
        <v>288</v>
      </c>
      <c r="D3248" s="313"/>
      <c r="E3248" s="55"/>
    </row>
    <row r="3249" spans="1:6" ht="15" customHeight="1">
      <c r="B3249" s="302" t="s">
        <v>95</v>
      </c>
      <c r="C3249" s="52" t="s">
        <v>66</v>
      </c>
      <c r="D3249" s="313">
        <v>1</v>
      </c>
      <c r="E3249" s="55"/>
      <c r="F3249" s="55">
        <f>+D3249*E3249</f>
        <v>0</v>
      </c>
    </row>
    <row r="3250" spans="1:6" ht="15" customHeight="1">
      <c r="B3250" s="302"/>
      <c r="D3250" s="313"/>
      <c r="E3250" s="55"/>
    </row>
    <row r="3251" spans="1:6">
      <c r="A3251" s="335" t="s">
        <v>56</v>
      </c>
      <c r="B3251" s="302" t="s">
        <v>287</v>
      </c>
      <c r="D3251" s="313"/>
      <c r="E3251" s="55"/>
    </row>
    <row r="3252" spans="1:6" ht="15" customHeight="1">
      <c r="B3252" s="302" t="s">
        <v>286</v>
      </c>
      <c r="C3252" s="52" t="s">
        <v>66</v>
      </c>
      <c r="D3252" s="313">
        <v>1</v>
      </c>
      <c r="E3252" s="55"/>
      <c r="F3252" s="55">
        <f>+D3252*E3252</f>
        <v>0</v>
      </c>
    </row>
    <row r="3253" spans="1:6">
      <c r="B3253" s="302"/>
      <c r="D3253" s="313"/>
      <c r="E3253" s="55"/>
    </row>
    <row r="3254" spans="1:6">
      <c r="A3254" s="335" t="s">
        <v>56</v>
      </c>
      <c r="B3254" s="302" t="s">
        <v>285</v>
      </c>
      <c r="C3254" s="52" t="s">
        <v>66</v>
      </c>
      <c r="D3254" s="313">
        <v>4</v>
      </c>
      <c r="E3254" s="55"/>
      <c r="F3254" s="55">
        <f>+D3254*E3254</f>
        <v>0</v>
      </c>
    </row>
    <row r="3255" spans="1:6">
      <c r="B3255" s="302"/>
      <c r="D3255" s="313"/>
      <c r="E3255" s="55"/>
    </row>
    <row r="3256" spans="1:6">
      <c r="A3256" s="335" t="s">
        <v>56</v>
      </c>
      <c r="B3256" s="302" t="s">
        <v>284</v>
      </c>
      <c r="E3256" s="55"/>
    </row>
    <row r="3257" spans="1:6">
      <c r="A3257" s="335"/>
      <c r="B3257" s="302" t="s">
        <v>59</v>
      </c>
      <c r="E3257" s="55"/>
    </row>
    <row r="3258" spans="1:6">
      <c r="B3258" s="302" t="s">
        <v>283</v>
      </c>
      <c r="C3258" s="52" t="s">
        <v>51</v>
      </c>
      <c r="D3258" s="303">
        <v>190</v>
      </c>
      <c r="E3258" s="55"/>
      <c r="F3258" s="55">
        <f>+D3258*E3258</f>
        <v>0</v>
      </c>
    </row>
    <row r="3259" spans="1:6">
      <c r="B3259" s="302"/>
      <c r="D3259" s="313"/>
      <c r="E3259" s="55"/>
    </row>
    <row r="3260" spans="1:6">
      <c r="A3260" s="335" t="s">
        <v>56</v>
      </c>
      <c r="B3260" s="302" t="s">
        <v>282</v>
      </c>
      <c r="D3260" s="313"/>
      <c r="E3260" s="55"/>
    </row>
    <row r="3261" spans="1:6">
      <c r="B3261" s="302" t="s">
        <v>124</v>
      </c>
      <c r="C3261" s="52" t="s">
        <v>51</v>
      </c>
      <c r="D3261" s="313">
        <v>90</v>
      </c>
      <c r="E3261" s="55"/>
      <c r="F3261" s="55">
        <f>+D3261*E3261</f>
        <v>0</v>
      </c>
    </row>
    <row r="3262" spans="1:6">
      <c r="B3262" s="302" t="s">
        <v>191</v>
      </c>
      <c r="D3262" s="313"/>
      <c r="E3262" s="55"/>
    </row>
    <row r="3263" spans="1:6" ht="14.25" customHeight="1">
      <c r="A3263" s="335" t="s">
        <v>56</v>
      </c>
      <c r="B3263" s="302" t="s">
        <v>270</v>
      </c>
      <c r="D3263" s="313"/>
      <c r="E3263" s="55"/>
    </row>
    <row r="3264" spans="1:6">
      <c r="B3264" s="302" t="s">
        <v>124</v>
      </c>
      <c r="C3264" s="52" t="s">
        <v>51</v>
      </c>
      <c r="D3264" s="313">
        <v>190</v>
      </c>
      <c r="E3264" s="55"/>
      <c r="F3264" s="55">
        <f>+D3264*E3264</f>
        <v>0</v>
      </c>
    </row>
    <row r="3265" spans="1:6">
      <c r="B3265" s="302"/>
      <c r="D3265" s="313"/>
      <c r="E3265" s="55"/>
    </row>
    <row r="3266" spans="1:6" s="54" customFormat="1" ht="12" customHeight="1">
      <c r="A3266" s="53"/>
      <c r="B3266" s="66" t="s">
        <v>310</v>
      </c>
      <c r="C3266" s="52"/>
      <c r="D3266" s="313"/>
      <c r="E3266" s="55"/>
      <c r="F3266" s="56"/>
    </row>
    <row r="3267" spans="1:6" s="54" customFormat="1" ht="12" customHeight="1">
      <c r="A3267" s="53"/>
      <c r="B3267" s="66"/>
      <c r="C3267" s="52"/>
      <c r="D3267" s="313"/>
      <c r="E3267" s="55"/>
      <c r="F3267" s="56"/>
    </row>
    <row r="3268" spans="1:6" ht="13.5" customHeight="1">
      <c r="A3268" s="335" t="s">
        <v>56</v>
      </c>
      <c r="B3268" s="302" t="s">
        <v>309</v>
      </c>
      <c r="D3268" s="313"/>
      <c r="E3268" s="55"/>
    </row>
    <row r="3269" spans="1:6" ht="14.25" customHeight="1">
      <c r="B3269" s="302" t="s">
        <v>308</v>
      </c>
      <c r="D3269" s="313"/>
      <c r="E3269" s="55"/>
    </row>
    <row r="3270" spans="1:6" ht="13.5" customHeight="1">
      <c r="B3270" s="302" t="s">
        <v>307</v>
      </c>
      <c r="D3270" s="313"/>
      <c r="E3270" s="55"/>
    </row>
    <row r="3271" spans="1:6" ht="12.75" customHeight="1">
      <c r="B3271" s="302" t="s">
        <v>306</v>
      </c>
      <c r="C3271" s="52" t="s">
        <v>62</v>
      </c>
      <c r="D3271" s="313">
        <v>1</v>
      </c>
      <c r="E3271" s="55"/>
      <c r="F3271" s="55">
        <f>+D3271*E3271</f>
        <v>0</v>
      </c>
    </row>
    <row r="3272" spans="1:6" ht="12" customHeight="1">
      <c r="B3272" s="302"/>
      <c r="D3272" s="313"/>
      <c r="E3272" s="55"/>
    </row>
    <row r="3273" spans="1:6">
      <c r="A3273" s="335" t="s">
        <v>56</v>
      </c>
      <c r="B3273" s="302" t="s">
        <v>305</v>
      </c>
      <c r="D3273" s="313"/>
      <c r="E3273" s="55"/>
    </row>
    <row r="3274" spans="1:6">
      <c r="A3274" s="335"/>
      <c r="B3274" s="302" t="s">
        <v>304</v>
      </c>
      <c r="C3274" s="52" t="s">
        <v>66</v>
      </c>
      <c r="D3274" s="313">
        <v>1</v>
      </c>
      <c r="E3274" s="55"/>
      <c r="F3274" s="55">
        <f>+D3274*E3274</f>
        <v>0</v>
      </c>
    </row>
    <row r="3275" spans="1:6" ht="12" customHeight="1">
      <c r="B3275" s="302"/>
      <c r="D3275" s="313"/>
      <c r="E3275" s="55"/>
    </row>
    <row r="3276" spans="1:6" ht="14.25" customHeight="1">
      <c r="A3276" s="335" t="s">
        <v>56</v>
      </c>
      <c r="B3276" s="302" t="s">
        <v>303</v>
      </c>
      <c r="C3276" s="52" t="s">
        <v>66</v>
      </c>
      <c r="D3276" s="313">
        <v>1</v>
      </c>
      <c r="E3276" s="55"/>
      <c r="F3276" s="55">
        <f>+D3276*E3276</f>
        <v>0</v>
      </c>
    </row>
    <row r="3277" spans="1:6" ht="14.25" customHeight="1">
      <c r="A3277" s="335"/>
      <c r="B3277" s="302"/>
      <c r="D3277" s="313"/>
      <c r="E3277" s="55"/>
    </row>
    <row r="3278" spans="1:6" ht="13.5" customHeight="1">
      <c r="A3278" s="335" t="s">
        <v>56</v>
      </c>
      <c r="B3278" s="302" t="s">
        <v>302</v>
      </c>
      <c r="C3278" s="52" t="s">
        <v>66</v>
      </c>
      <c r="D3278" s="313">
        <v>1</v>
      </c>
      <c r="E3278" s="55"/>
      <c r="F3278" s="55">
        <f>+D3278*E3278</f>
        <v>0</v>
      </c>
    </row>
    <row r="3279" spans="1:6" ht="12" customHeight="1">
      <c r="B3279" s="302"/>
      <c r="D3279" s="313"/>
      <c r="E3279" s="55"/>
    </row>
    <row r="3280" spans="1:6">
      <c r="A3280" s="335" t="s">
        <v>56</v>
      </c>
      <c r="B3280" s="302" t="s">
        <v>301</v>
      </c>
      <c r="E3280" s="55"/>
    </row>
    <row r="3281" spans="1:6">
      <c r="B3281" s="302" t="s">
        <v>300</v>
      </c>
      <c r="C3281" s="52" t="s">
        <v>66</v>
      </c>
      <c r="D3281" s="303">
        <v>1</v>
      </c>
      <c r="E3281" s="55"/>
      <c r="F3281" s="55">
        <f>+D3281*E3281</f>
        <v>0</v>
      </c>
    </row>
    <row r="3282" spans="1:6">
      <c r="B3282" s="302"/>
      <c r="E3282" s="55"/>
    </row>
    <row r="3283" spans="1:6" ht="14.25" customHeight="1">
      <c r="A3283" s="335" t="s">
        <v>56</v>
      </c>
      <c r="B3283" s="302" t="s">
        <v>299</v>
      </c>
      <c r="C3283" s="52" t="s">
        <v>66</v>
      </c>
      <c r="D3283" s="313">
        <v>6</v>
      </c>
      <c r="E3283" s="55"/>
      <c r="F3283" s="55">
        <f>+D3283*E3283</f>
        <v>0</v>
      </c>
    </row>
    <row r="3284" spans="1:6" ht="12" customHeight="1">
      <c r="A3284" s="335"/>
      <c r="B3284" s="302"/>
      <c r="D3284" s="313"/>
      <c r="E3284" s="55"/>
    </row>
    <row r="3285" spans="1:6" ht="12" customHeight="1">
      <c r="A3285" s="53" t="s">
        <v>56</v>
      </c>
      <c r="B3285" s="302" t="s">
        <v>298</v>
      </c>
      <c r="D3285" s="313"/>
      <c r="E3285" s="55"/>
    </row>
    <row r="3286" spans="1:6" ht="14.25" customHeight="1">
      <c r="A3286" s="335"/>
      <c r="B3286" s="302" t="s">
        <v>297</v>
      </c>
      <c r="C3286" s="52" t="s">
        <v>51</v>
      </c>
      <c r="D3286" s="313">
        <v>350</v>
      </c>
      <c r="E3286" s="55"/>
      <c r="F3286" s="55">
        <f>+D3286*E3286</f>
        <v>0</v>
      </c>
    </row>
    <row r="3287" spans="1:6">
      <c r="B3287" s="302"/>
      <c r="D3287" s="313"/>
      <c r="E3287" s="55"/>
    </row>
    <row r="3288" spans="1:6">
      <c r="A3288" s="335" t="s">
        <v>56</v>
      </c>
      <c r="B3288" s="302" t="s">
        <v>296</v>
      </c>
      <c r="D3288" s="313"/>
      <c r="E3288" s="55"/>
    </row>
    <row r="3289" spans="1:6">
      <c r="B3289" s="302" t="s">
        <v>295</v>
      </c>
      <c r="C3289" s="52" t="s">
        <v>66</v>
      </c>
      <c r="D3289" s="313">
        <v>1</v>
      </c>
      <c r="E3289" s="55"/>
      <c r="F3289" s="55">
        <f>+D3289*E3289</f>
        <v>0</v>
      </c>
    </row>
    <row r="3290" spans="1:6">
      <c r="B3290" s="302" t="s">
        <v>294</v>
      </c>
      <c r="C3290" s="52" t="s">
        <v>66</v>
      </c>
      <c r="D3290" s="313">
        <v>6</v>
      </c>
      <c r="E3290" s="55"/>
      <c r="F3290" s="55">
        <f>+D3290*E3290</f>
        <v>0</v>
      </c>
    </row>
    <row r="3291" spans="1:6">
      <c r="B3291" s="302"/>
      <c r="D3291" s="313"/>
      <c r="E3291" s="55"/>
    </row>
    <row r="3292" spans="1:6" s="67" customFormat="1" ht="14.25" customHeight="1">
      <c r="A3292" s="53" t="s">
        <v>56</v>
      </c>
      <c r="B3292" s="302" t="s">
        <v>293</v>
      </c>
      <c r="C3292" s="52"/>
      <c r="D3292" s="313"/>
      <c r="E3292" s="55"/>
      <c r="F3292" s="55"/>
    </row>
    <row r="3293" spans="1:6" s="67" customFormat="1">
      <c r="A3293" s="53"/>
      <c r="B3293" s="302" t="s">
        <v>292</v>
      </c>
      <c r="C3293" s="52"/>
      <c r="D3293" s="313"/>
      <c r="E3293" s="55"/>
      <c r="F3293" s="55"/>
    </row>
    <row r="3294" spans="1:6">
      <c r="A3294" s="335"/>
      <c r="B3294" s="302" t="s">
        <v>291</v>
      </c>
      <c r="C3294" s="52" t="s">
        <v>66</v>
      </c>
      <c r="D3294" s="313">
        <v>1</v>
      </c>
      <c r="E3294" s="55"/>
      <c r="F3294" s="55">
        <f>+D3294*E3294</f>
        <v>0</v>
      </c>
    </row>
    <row r="3295" spans="1:6">
      <c r="A3295" s="335"/>
      <c r="B3295" s="302"/>
      <c r="D3295" s="313"/>
      <c r="E3295" s="55"/>
    </row>
    <row r="3296" spans="1:6">
      <c r="A3296" s="335" t="s">
        <v>56</v>
      </c>
      <c r="B3296" s="302" t="s">
        <v>290</v>
      </c>
      <c r="D3296" s="313"/>
      <c r="E3296" s="55"/>
    </row>
    <row r="3297" spans="1:6">
      <c r="B3297" s="302" t="s">
        <v>289</v>
      </c>
      <c r="C3297" s="52" t="s">
        <v>66</v>
      </c>
      <c r="D3297" s="313">
        <v>2</v>
      </c>
      <c r="E3297" s="55"/>
      <c r="F3297" s="55">
        <f>+D3297*E3297</f>
        <v>0</v>
      </c>
    </row>
    <row r="3298" spans="1:6">
      <c r="B3298" s="302"/>
      <c r="D3298" s="313"/>
      <c r="E3298" s="55"/>
    </row>
    <row r="3299" spans="1:6">
      <c r="A3299" s="335" t="s">
        <v>56</v>
      </c>
      <c r="B3299" s="302" t="s">
        <v>288</v>
      </c>
      <c r="D3299" s="313"/>
      <c r="E3299" s="55"/>
    </row>
    <row r="3300" spans="1:6" ht="15" customHeight="1">
      <c r="B3300" s="302" t="s">
        <v>95</v>
      </c>
      <c r="C3300" s="52" t="s">
        <v>66</v>
      </c>
      <c r="D3300" s="313">
        <v>1</v>
      </c>
      <c r="E3300" s="55"/>
      <c r="F3300" s="55">
        <f>+D3300*E3300</f>
        <v>0</v>
      </c>
    </row>
    <row r="3301" spans="1:6" ht="15" customHeight="1">
      <c r="B3301" s="302"/>
      <c r="D3301" s="313"/>
      <c r="E3301" s="55"/>
    </row>
    <row r="3302" spans="1:6">
      <c r="A3302" s="335" t="s">
        <v>56</v>
      </c>
      <c r="B3302" s="302" t="s">
        <v>287</v>
      </c>
      <c r="D3302" s="313"/>
      <c r="E3302" s="55"/>
    </row>
    <row r="3303" spans="1:6" ht="15" customHeight="1">
      <c r="B3303" s="302" t="s">
        <v>286</v>
      </c>
      <c r="C3303" s="52" t="s">
        <v>66</v>
      </c>
      <c r="D3303" s="313">
        <v>1</v>
      </c>
      <c r="E3303" s="55"/>
      <c r="F3303" s="55">
        <f>+D3303*E3303</f>
        <v>0</v>
      </c>
    </row>
    <row r="3304" spans="1:6">
      <c r="B3304" s="302"/>
      <c r="D3304" s="313"/>
      <c r="E3304" s="55"/>
    </row>
    <row r="3305" spans="1:6">
      <c r="A3305" s="335" t="s">
        <v>56</v>
      </c>
      <c r="B3305" s="302" t="s">
        <v>285</v>
      </c>
      <c r="C3305" s="52" t="s">
        <v>66</v>
      </c>
      <c r="D3305" s="313">
        <v>6</v>
      </c>
      <c r="E3305" s="55"/>
      <c r="F3305" s="55">
        <f>+D3305*E3305</f>
        <v>0</v>
      </c>
    </row>
    <row r="3306" spans="1:6">
      <c r="B3306" s="302"/>
      <c r="D3306" s="313"/>
      <c r="E3306" s="55"/>
    </row>
    <row r="3307" spans="1:6">
      <c r="A3307" s="335" t="s">
        <v>56</v>
      </c>
      <c r="B3307" s="302" t="s">
        <v>284</v>
      </c>
      <c r="E3307" s="55"/>
    </row>
    <row r="3308" spans="1:6">
      <c r="A3308" s="335"/>
      <c r="B3308" s="302" t="s">
        <v>59</v>
      </c>
      <c r="E3308" s="55"/>
    </row>
    <row r="3309" spans="1:6">
      <c r="B3309" s="302" t="s">
        <v>283</v>
      </c>
      <c r="C3309" s="52" t="s">
        <v>51</v>
      </c>
      <c r="D3309" s="303">
        <v>230</v>
      </c>
      <c r="E3309" s="55"/>
      <c r="F3309" s="55">
        <f>+D3309*E3309</f>
        <v>0</v>
      </c>
    </row>
    <row r="3310" spans="1:6">
      <c r="B3310" s="302"/>
      <c r="D3310" s="313"/>
      <c r="E3310" s="55"/>
    </row>
    <row r="3311" spans="1:6">
      <c r="A3311" s="335" t="s">
        <v>56</v>
      </c>
      <c r="B3311" s="302" t="s">
        <v>282</v>
      </c>
      <c r="D3311" s="313"/>
      <c r="E3311" s="55"/>
    </row>
    <row r="3312" spans="1:6">
      <c r="B3312" s="302" t="s">
        <v>124</v>
      </c>
      <c r="C3312" s="52" t="s">
        <v>51</v>
      </c>
      <c r="D3312" s="313">
        <v>90</v>
      </c>
      <c r="E3312" s="55"/>
      <c r="F3312" s="55">
        <f>+D3312*E3312</f>
        <v>0</v>
      </c>
    </row>
    <row r="3313" spans="1:6">
      <c r="B3313" s="302" t="s">
        <v>191</v>
      </c>
      <c r="D3313" s="313"/>
      <c r="E3313" s="55"/>
    </row>
    <row r="3314" spans="1:6" ht="14.25" customHeight="1">
      <c r="A3314" s="335" t="s">
        <v>56</v>
      </c>
      <c r="B3314" s="302" t="s">
        <v>270</v>
      </c>
      <c r="D3314" s="313"/>
      <c r="E3314" s="55"/>
    </row>
    <row r="3315" spans="1:6">
      <c r="B3315" s="302" t="s">
        <v>124</v>
      </c>
      <c r="C3315" s="52" t="s">
        <v>51</v>
      </c>
      <c r="D3315" s="313">
        <v>220</v>
      </c>
      <c r="E3315" s="55"/>
      <c r="F3315" s="55">
        <f>+D3315*E3315</f>
        <v>0</v>
      </c>
    </row>
    <row r="3316" spans="1:6" s="69" customFormat="1" ht="16.5" customHeight="1">
      <c r="A3316" s="71"/>
      <c r="B3316" s="333"/>
      <c r="D3316" s="70"/>
      <c r="E3316" s="55"/>
      <c r="F3316" s="72"/>
    </row>
    <row r="3317" spans="1:6">
      <c r="A3317" s="335" t="s">
        <v>56</v>
      </c>
      <c r="B3317" s="302" t="s">
        <v>265</v>
      </c>
      <c r="C3317" s="52" t="s">
        <v>62</v>
      </c>
      <c r="D3317" s="303">
        <v>1</v>
      </c>
      <c r="E3317" s="55"/>
      <c r="F3317" s="55">
        <f>+D3317*E3317</f>
        <v>0</v>
      </c>
    </row>
    <row r="3318" spans="1:6">
      <c r="B3318" s="302"/>
      <c r="C3318" s="332"/>
      <c r="D3318" s="320"/>
      <c r="E3318" s="59"/>
      <c r="F3318" s="59"/>
    </row>
    <row r="3319" spans="1:6">
      <c r="B3319" s="302"/>
      <c r="D3319" s="313"/>
      <c r="E3319" s="55"/>
    </row>
    <row r="3320" spans="1:6" s="54" customFormat="1">
      <c r="A3320" s="53"/>
      <c r="B3320" s="66" t="s">
        <v>1580</v>
      </c>
      <c r="C3320" s="52"/>
      <c r="D3320" s="313"/>
      <c r="E3320" s="55"/>
      <c r="F3320" s="56">
        <f>SUM(F3066:F3317)</f>
        <v>0</v>
      </c>
    </row>
    <row r="3321" spans="1:6" s="54" customFormat="1">
      <c r="A3321" s="53"/>
      <c r="B3321" s="66"/>
      <c r="C3321" s="52"/>
      <c r="D3321" s="313"/>
      <c r="E3321" s="55"/>
      <c r="F3321" s="56"/>
    </row>
    <row r="3322" spans="1:6" s="54" customFormat="1">
      <c r="A3322" s="53"/>
      <c r="B3322" s="66"/>
      <c r="C3322" s="52"/>
      <c r="D3322" s="313"/>
      <c r="E3322" s="55"/>
      <c r="F3322" s="56"/>
    </row>
    <row r="3323" spans="1:6" s="54" customFormat="1">
      <c r="A3323" s="53"/>
      <c r="B3323" s="66"/>
      <c r="C3323" s="52"/>
      <c r="D3323" s="313"/>
      <c r="E3323" s="55"/>
      <c r="F3323" s="56"/>
    </row>
    <row r="3324" spans="1:6" s="54" customFormat="1">
      <c r="A3324" s="53"/>
      <c r="B3324" s="66"/>
      <c r="C3324" s="52"/>
      <c r="D3324" s="313"/>
      <c r="E3324" s="55"/>
      <c r="F3324" s="56"/>
    </row>
    <row r="3325" spans="1:6" s="350" customFormat="1" ht="14.25" customHeight="1">
      <c r="A3325" s="349"/>
      <c r="B3325" s="66" t="s">
        <v>281</v>
      </c>
      <c r="C3325" s="52"/>
      <c r="D3325" s="52"/>
      <c r="E3325" s="55"/>
      <c r="F3325" s="55"/>
    </row>
    <row r="3326" spans="1:6">
      <c r="A3326" s="349"/>
      <c r="B3326" s="302"/>
      <c r="D3326" s="52"/>
      <c r="E3326" s="55"/>
    </row>
    <row r="3327" spans="1:6" s="67" customFormat="1">
      <c r="A3327" s="351" t="s">
        <v>56</v>
      </c>
      <c r="B3327" s="334" t="s">
        <v>280</v>
      </c>
      <c r="C3327" s="52"/>
      <c r="D3327" s="62"/>
      <c r="E3327" s="304"/>
      <c r="F3327" s="55"/>
    </row>
    <row r="3328" spans="1:6" s="67" customFormat="1">
      <c r="A3328" s="351"/>
      <c r="B3328" s="334" t="s">
        <v>279</v>
      </c>
      <c r="C3328" s="52"/>
      <c r="D3328" s="62"/>
      <c r="E3328" s="304"/>
      <c r="F3328" s="55"/>
    </row>
    <row r="3329" spans="1:6" s="67" customFormat="1">
      <c r="A3329" s="351"/>
      <c r="B3329" s="334" t="s">
        <v>278</v>
      </c>
      <c r="C3329" s="52" t="s">
        <v>62</v>
      </c>
      <c r="D3329" s="62">
        <v>1</v>
      </c>
      <c r="E3329" s="304"/>
      <c r="F3329" s="55">
        <f>+D3329*E3329</f>
        <v>0</v>
      </c>
    </row>
    <row r="3330" spans="1:6" s="67" customFormat="1">
      <c r="A3330" s="351"/>
      <c r="B3330" s="334"/>
      <c r="C3330" s="52"/>
      <c r="D3330" s="62"/>
      <c r="E3330" s="304"/>
      <c r="F3330" s="55"/>
    </row>
    <row r="3331" spans="1:6" s="67" customFormat="1">
      <c r="A3331" s="351" t="s">
        <v>56</v>
      </c>
      <c r="B3331" s="334" t="s">
        <v>277</v>
      </c>
      <c r="C3331" s="52" t="s">
        <v>66</v>
      </c>
      <c r="D3331" s="62">
        <v>15</v>
      </c>
      <c r="E3331" s="304"/>
      <c r="F3331" s="55">
        <f>+D3331*E3331</f>
        <v>0</v>
      </c>
    </row>
    <row r="3332" spans="1:6" s="67" customFormat="1">
      <c r="A3332" s="351"/>
      <c r="B3332" s="334"/>
      <c r="C3332" s="52"/>
      <c r="D3332" s="62"/>
      <c r="E3332" s="304"/>
      <c r="F3332" s="55"/>
    </row>
    <row r="3333" spans="1:6" s="67" customFormat="1" ht="14.25" customHeight="1">
      <c r="A3333" s="351" t="s">
        <v>56</v>
      </c>
      <c r="B3333" s="334" t="s">
        <v>276</v>
      </c>
      <c r="C3333" s="52" t="s">
        <v>66</v>
      </c>
      <c r="D3333" s="62">
        <v>7</v>
      </c>
      <c r="E3333" s="304"/>
      <c r="F3333" s="55">
        <f>+D3333*E3333</f>
        <v>0</v>
      </c>
    </row>
    <row r="3334" spans="1:6" s="67" customFormat="1">
      <c r="A3334" s="351"/>
      <c r="B3334" s="334"/>
      <c r="C3334" s="52"/>
      <c r="D3334" s="62"/>
      <c r="E3334" s="304"/>
      <c r="F3334" s="55"/>
    </row>
    <row r="3335" spans="1:6" s="67" customFormat="1" ht="14.25" customHeight="1">
      <c r="A3335" s="351" t="s">
        <v>56</v>
      </c>
      <c r="B3335" s="334" t="s">
        <v>275</v>
      </c>
      <c r="C3335" s="52" t="s">
        <v>66</v>
      </c>
      <c r="D3335" s="62">
        <v>1</v>
      </c>
      <c r="E3335" s="304"/>
      <c r="F3335" s="55">
        <f>+D3335*E3335</f>
        <v>0</v>
      </c>
    </row>
    <row r="3336" spans="1:6" s="67" customFormat="1" ht="14.25" customHeight="1">
      <c r="A3336" s="351"/>
      <c r="B3336" s="334"/>
      <c r="C3336" s="52"/>
      <c r="D3336" s="62"/>
      <c r="E3336" s="304"/>
      <c r="F3336" s="55"/>
    </row>
    <row r="3337" spans="1:6" s="67" customFormat="1">
      <c r="A3337" s="351" t="s">
        <v>56</v>
      </c>
      <c r="B3337" s="334" t="s">
        <v>274</v>
      </c>
      <c r="C3337" s="52"/>
      <c r="D3337" s="62"/>
      <c r="E3337" s="304"/>
      <c r="F3337" s="55"/>
    </row>
    <row r="3338" spans="1:6" s="67" customFormat="1">
      <c r="A3338" s="351"/>
      <c r="B3338" s="334" t="s">
        <v>273</v>
      </c>
      <c r="C3338" s="52" t="s">
        <v>51</v>
      </c>
      <c r="D3338" s="62">
        <v>520</v>
      </c>
      <c r="E3338" s="304"/>
      <c r="F3338" s="55">
        <f>+D3338*E3338</f>
        <v>0</v>
      </c>
    </row>
    <row r="3339" spans="1:6" s="67" customFormat="1">
      <c r="A3339" s="351"/>
      <c r="B3339" s="334"/>
      <c r="C3339" s="52"/>
      <c r="D3339" s="62"/>
      <c r="E3339" s="304"/>
      <c r="F3339" s="55"/>
    </row>
    <row r="3340" spans="1:6">
      <c r="A3340" s="335" t="s">
        <v>56</v>
      </c>
      <c r="B3340" s="302" t="s">
        <v>272</v>
      </c>
      <c r="E3340" s="55"/>
    </row>
    <row r="3341" spans="1:6">
      <c r="A3341" s="335"/>
      <c r="B3341" s="302" t="s">
        <v>271</v>
      </c>
      <c r="E3341" s="55"/>
    </row>
    <row r="3342" spans="1:6">
      <c r="A3342" s="335"/>
      <c r="B3342" s="302" t="s">
        <v>59</v>
      </c>
      <c r="E3342" s="55"/>
    </row>
    <row r="3343" spans="1:6">
      <c r="B3343" s="302" t="s">
        <v>58</v>
      </c>
      <c r="C3343" s="52" t="s">
        <v>51</v>
      </c>
      <c r="D3343" s="303">
        <v>490</v>
      </c>
      <c r="E3343" s="55"/>
      <c r="F3343" s="55">
        <f>+D3343*E3343</f>
        <v>0</v>
      </c>
    </row>
    <row r="3344" spans="1:6">
      <c r="B3344" s="302"/>
      <c r="E3344" s="55"/>
    </row>
    <row r="3345" spans="1:6" ht="14.25" customHeight="1">
      <c r="A3345" s="349" t="s">
        <v>56</v>
      </c>
      <c r="B3345" s="302" t="s">
        <v>270</v>
      </c>
      <c r="D3345" s="52"/>
      <c r="E3345" s="55"/>
    </row>
    <row r="3346" spans="1:6">
      <c r="A3346" s="349"/>
      <c r="B3346" s="302" t="s">
        <v>269</v>
      </c>
      <c r="C3346" s="52" t="s">
        <v>51</v>
      </c>
      <c r="D3346" s="52">
        <v>1010</v>
      </c>
      <c r="F3346" s="55">
        <f>+D3346*E3346</f>
        <v>0</v>
      </c>
    </row>
    <row r="3347" spans="1:6" s="67" customFormat="1">
      <c r="A3347" s="351"/>
      <c r="B3347" s="334"/>
      <c r="C3347" s="52"/>
      <c r="D3347" s="62"/>
      <c r="E3347" s="304"/>
      <c r="F3347" s="55"/>
    </row>
    <row r="3348" spans="1:6" s="67" customFormat="1" ht="14.25" customHeight="1">
      <c r="A3348" s="351" t="s">
        <v>56</v>
      </c>
      <c r="B3348" s="334" t="s">
        <v>268</v>
      </c>
      <c r="C3348" s="52"/>
      <c r="D3348" s="62"/>
      <c r="E3348" s="304"/>
      <c r="F3348" s="55"/>
    </row>
    <row r="3349" spans="1:6" s="67" customFormat="1">
      <c r="A3349" s="351"/>
      <c r="B3349" s="334" t="s">
        <v>267</v>
      </c>
      <c r="C3349" s="52"/>
      <c r="D3349" s="62"/>
      <c r="E3349" s="304"/>
      <c r="F3349" s="55"/>
    </row>
    <row r="3350" spans="1:6" s="67" customFormat="1">
      <c r="A3350" s="351"/>
      <c r="B3350" s="334" t="s">
        <v>266</v>
      </c>
      <c r="C3350" s="52" t="s">
        <v>62</v>
      </c>
      <c r="D3350" s="62">
        <v>1</v>
      </c>
      <c r="E3350" s="304"/>
      <c r="F3350" s="55">
        <f>+D3350*E3350</f>
        <v>0</v>
      </c>
    </row>
    <row r="3351" spans="1:6" s="67" customFormat="1">
      <c r="A3351" s="351"/>
      <c r="B3351" s="334"/>
      <c r="C3351" s="52"/>
      <c r="D3351" s="62"/>
      <c r="E3351" s="304"/>
      <c r="F3351" s="55"/>
    </row>
    <row r="3352" spans="1:6" s="67" customFormat="1">
      <c r="A3352" s="351" t="s">
        <v>56</v>
      </c>
      <c r="B3352" s="334" t="s">
        <v>265</v>
      </c>
      <c r="C3352" s="52" t="s">
        <v>62</v>
      </c>
      <c r="D3352" s="62">
        <v>1</v>
      </c>
      <c r="E3352" s="304"/>
      <c r="F3352" s="55">
        <f>+D3352*E3352</f>
        <v>0</v>
      </c>
    </row>
    <row r="3353" spans="1:6" s="67" customFormat="1">
      <c r="A3353" s="351"/>
      <c r="B3353" s="334"/>
      <c r="C3353" s="332"/>
      <c r="D3353" s="352"/>
      <c r="E3353" s="312"/>
      <c r="F3353" s="59"/>
    </row>
    <row r="3354" spans="1:6" s="67" customFormat="1">
      <c r="A3354" s="351"/>
      <c r="B3354" s="334"/>
      <c r="C3354" s="52"/>
      <c r="D3354" s="62"/>
      <c r="E3354" s="304"/>
      <c r="F3354" s="55"/>
    </row>
    <row r="3355" spans="1:6" s="68" customFormat="1">
      <c r="A3355" s="351"/>
      <c r="B3355" s="297" t="s">
        <v>1581</v>
      </c>
      <c r="C3355" s="52"/>
      <c r="D3355" s="62"/>
      <c r="E3355" s="304"/>
      <c r="F3355" s="56">
        <f>SUM(F3329:F3352)</f>
        <v>0</v>
      </c>
    </row>
    <row r="3356" spans="1:6" s="68" customFormat="1">
      <c r="A3356" s="351"/>
      <c r="B3356" s="297"/>
      <c r="C3356" s="52"/>
      <c r="D3356" s="62"/>
      <c r="E3356" s="304"/>
      <c r="F3356" s="56"/>
    </row>
    <row r="3357" spans="1:6" s="68" customFormat="1">
      <c r="A3357" s="351"/>
      <c r="B3357" s="297"/>
      <c r="C3357" s="52"/>
      <c r="D3357" s="62"/>
      <c r="E3357" s="304"/>
      <c r="F3357" s="56"/>
    </row>
    <row r="3358" spans="1:6" s="68" customFormat="1">
      <c r="A3358" s="351"/>
      <c r="B3358" s="297"/>
      <c r="C3358" s="52"/>
      <c r="D3358" s="62"/>
      <c r="E3358" s="304"/>
      <c r="F3358" s="56"/>
    </row>
    <row r="3359" spans="1:6" s="68" customFormat="1">
      <c r="A3359" s="351"/>
      <c r="B3359" s="297"/>
      <c r="C3359" s="52"/>
      <c r="D3359" s="62"/>
      <c r="E3359" s="304"/>
      <c r="F3359" s="56"/>
    </row>
    <row r="3360" spans="1:6" s="68" customFormat="1">
      <c r="A3360" s="351"/>
      <c r="B3360" s="297"/>
      <c r="C3360" s="52"/>
      <c r="D3360" s="62"/>
      <c r="E3360" s="304"/>
      <c r="F3360" s="56"/>
    </row>
    <row r="3361" spans="1:6" s="68" customFormat="1">
      <c r="A3361" s="351"/>
      <c r="B3361" s="297"/>
      <c r="C3361" s="52"/>
      <c r="D3361" s="62"/>
      <c r="E3361" s="304"/>
      <c r="F3361" s="56"/>
    </row>
    <row r="3362" spans="1:6" s="350" customFormat="1" ht="14.25" customHeight="1">
      <c r="A3362" s="349"/>
      <c r="B3362" s="66" t="s">
        <v>264</v>
      </c>
      <c r="C3362" s="52"/>
      <c r="D3362" s="52"/>
      <c r="E3362" s="55"/>
      <c r="F3362" s="55"/>
    </row>
    <row r="3363" spans="1:6" s="68" customFormat="1">
      <c r="A3363" s="351"/>
      <c r="B3363" s="297"/>
      <c r="C3363" s="52"/>
      <c r="D3363" s="62"/>
      <c r="E3363" s="304"/>
      <c r="F3363" s="56"/>
    </row>
    <row r="3364" spans="1:6" s="54" customFormat="1">
      <c r="A3364" s="53"/>
      <c r="B3364" s="58" t="s">
        <v>263</v>
      </c>
      <c r="C3364" s="52"/>
      <c r="D3364" s="62"/>
      <c r="E3364" s="55"/>
      <c r="F3364" s="56"/>
    </row>
    <row r="3365" spans="1:6">
      <c r="B3365" s="302"/>
      <c r="D3365" s="62"/>
      <c r="E3365" s="55"/>
    </row>
    <row r="3366" spans="1:6" ht="13.5" customHeight="1">
      <c r="A3366" s="53" t="s">
        <v>56</v>
      </c>
      <c r="B3366" s="302" t="s">
        <v>262</v>
      </c>
      <c r="C3366" s="52" t="s">
        <v>66</v>
      </c>
      <c r="D3366" s="62">
        <v>128</v>
      </c>
      <c r="E3366" s="55"/>
      <c r="F3366" s="55">
        <f>+D3366*E3366</f>
        <v>0</v>
      </c>
    </row>
    <row r="3367" spans="1:6">
      <c r="B3367" s="302" t="s">
        <v>261</v>
      </c>
      <c r="D3367" s="62"/>
      <c r="E3367" s="55"/>
    </row>
    <row r="3368" spans="1:6">
      <c r="B3368" s="302" t="s">
        <v>260</v>
      </c>
      <c r="D3368" s="62"/>
      <c r="E3368" s="55"/>
    </row>
    <row r="3369" spans="1:6">
      <c r="B3369" s="302" t="s">
        <v>259</v>
      </c>
      <c r="D3369" s="62"/>
      <c r="E3369" s="55"/>
    </row>
    <row r="3370" spans="1:6">
      <c r="B3370" s="302" t="s">
        <v>258</v>
      </c>
      <c r="D3370" s="62"/>
      <c r="E3370" s="55"/>
    </row>
    <row r="3371" spans="1:6">
      <c r="B3371" s="302" t="s">
        <v>257</v>
      </c>
      <c r="D3371" s="62"/>
      <c r="E3371" s="55"/>
    </row>
    <row r="3372" spans="1:6">
      <c r="B3372" s="302" t="s">
        <v>256</v>
      </c>
      <c r="D3372" s="62"/>
      <c r="E3372" s="55"/>
    </row>
    <row r="3373" spans="1:6">
      <c r="B3373" s="302" t="s">
        <v>255</v>
      </c>
      <c r="D3373" s="62"/>
      <c r="E3373" s="55"/>
    </row>
    <row r="3374" spans="1:6">
      <c r="B3374" s="302" t="s">
        <v>254</v>
      </c>
      <c r="D3374" s="62"/>
      <c r="E3374" s="55"/>
    </row>
    <row r="3375" spans="1:6">
      <c r="B3375" s="302" t="s">
        <v>253</v>
      </c>
      <c r="D3375" s="62"/>
      <c r="E3375" s="55"/>
    </row>
    <row r="3376" spans="1:6">
      <c r="B3376" s="302" t="s">
        <v>252</v>
      </c>
      <c r="D3376" s="62"/>
      <c r="E3376" s="55"/>
    </row>
    <row r="3377" spans="1:6">
      <c r="B3377" s="302" t="s">
        <v>251</v>
      </c>
      <c r="D3377" s="62"/>
      <c r="E3377" s="55"/>
    </row>
    <row r="3378" spans="1:6">
      <c r="B3378" s="302" t="s">
        <v>250</v>
      </c>
      <c r="D3378" s="62"/>
      <c r="E3378" s="55"/>
    </row>
    <row r="3379" spans="1:6">
      <c r="B3379" s="302" t="s">
        <v>249</v>
      </c>
      <c r="D3379" s="62"/>
      <c r="E3379" s="55"/>
    </row>
    <row r="3380" spans="1:6">
      <c r="B3380" s="302" t="s">
        <v>248</v>
      </c>
      <c r="D3380" s="62"/>
      <c r="E3380" s="55"/>
    </row>
    <row r="3381" spans="1:6">
      <c r="B3381" s="302" t="s">
        <v>247</v>
      </c>
      <c r="D3381" s="62"/>
      <c r="E3381" s="55"/>
    </row>
    <row r="3382" spans="1:6">
      <c r="B3382" s="302" t="s">
        <v>246</v>
      </c>
      <c r="D3382" s="62"/>
      <c r="E3382" s="55"/>
    </row>
    <row r="3383" spans="1:6">
      <c r="B3383" s="302" t="s">
        <v>245</v>
      </c>
      <c r="D3383" s="62"/>
      <c r="E3383" s="55"/>
    </row>
    <row r="3384" spans="1:6">
      <c r="B3384" s="302" t="s">
        <v>244</v>
      </c>
      <c r="D3384" s="62"/>
      <c r="E3384" s="55"/>
    </row>
    <row r="3385" spans="1:6">
      <c r="B3385" s="302" t="s">
        <v>243</v>
      </c>
      <c r="D3385" s="62"/>
      <c r="E3385" s="55"/>
    </row>
    <row r="3386" spans="1:6">
      <c r="B3386" s="302" t="s">
        <v>242</v>
      </c>
      <c r="D3386" s="62"/>
      <c r="E3386" s="55"/>
    </row>
    <row r="3387" spans="1:6">
      <c r="B3387" s="302" t="s">
        <v>241</v>
      </c>
      <c r="D3387" s="62"/>
      <c r="E3387" s="55"/>
    </row>
    <row r="3388" spans="1:6">
      <c r="B3388" s="302"/>
      <c r="D3388" s="62"/>
      <c r="E3388" s="55"/>
    </row>
    <row r="3389" spans="1:6">
      <c r="B3389" s="302" t="s">
        <v>240</v>
      </c>
      <c r="C3389" s="52" t="s">
        <v>66</v>
      </c>
      <c r="D3389" s="62">
        <v>128</v>
      </c>
      <c r="E3389" s="55"/>
      <c r="F3389" s="55">
        <f>+D3389*E3389</f>
        <v>0</v>
      </c>
    </row>
    <row r="3390" spans="1:6">
      <c r="B3390" s="302"/>
      <c r="D3390" s="62"/>
      <c r="E3390" s="55"/>
    </row>
    <row r="3391" spans="1:6" ht="14.25" customHeight="1">
      <c r="B3391" s="302"/>
      <c r="D3391" s="62"/>
      <c r="E3391" s="55"/>
    </row>
    <row r="3392" spans="1:6">
      <c r="A3392" s="53" t="s">
        <v>56</v>
      </c>
      <c r="B3392" s="302" t="s">
        <v>239</v>
      </c>
      <c r="C3392" s="52" t="s">
        <v>238</v>
      </c>
      <c r="D3392" s="62">
        <v>226</v>
      </c>
      <c r="E3392" s="55"/>
      <c r="F3392" s="55">
        <f>+D3392*E3392</f>
        <v>0</v>
      </c>
    </row>
    <row r="3393" spans="1:6">
      <c r="B3393" s="302" t="s">
        <v>237</v>
      </c>
      <c r="D3393" s="62"/>
      <c r="E3393" s="55"/>
    </row>
    <row r="3394" spans="1:6">
      <c r="B3394" s="302" t="s">
        <v>236</v>
      </c>
      <c r="D3394" s="62"/>
      <c r="E3394" s="55"/>
    </row>
    <row r="3395" spans="1:6">
      <c r="B3395" s="302" t="s">
        <v>235</v>
      </c>
      <c r="D3395" s="62"/>
      <c r="E3395" s="55"/>
    </row>
    <row r="3396" spans="1:6">
      <c r="B3396" s="302" t="s">
        <v>234</v>
      </c>
      <c r="D3396" s="62"/>
      <c r="E3396" s="55"/>
    </row>
    <row r="3397" spans="1:6">
      <c r="B3397" s="302" t="s">
        <v>233</v>
      </c>
      <c r="D3397" s="62"/>
      <c r="E3397" s="55"/>
    </row>
    <row r="3398" spans="1:6">
      <c r="B3398" s="302" t="s">
        <v>232</v>
      </c>
      <c r="D3398" s="62"/>
      <c r="E3398" s="55"/>
    </row>
    <row r="3399" spans="1:6">
      <c r="B3399" s="302" t="s">
        <v>231</v>
      </c>
      <c r="D3399" s="62"/>
      <c r="E3399" s="55"/>
    </row>
    <row r="3400" spans="1:6">
      <c r="B3400" s="302"/>
      <c r="D3400" s="62"/>
      <c r="E3400" s="55"/>
    </row>
    <row r="3401" spans="1:6">
      <c r="A3401" s="53" t="s">
        <v>56</v>
      </c>
      <c r="B3401" s="302" t="s">
        <v>230</v>
      </c>
      <c r="C3401" s="52" t="s">
        <v>62</v>
      </c>
      <c r="D3401" s="62">
        <v>1</v>
      </c>
      <c r="E3401" s="55"/>
      <c r="F3401" s="55">
        <f>+D3401*E3401</f>
        <v>0</v>
      </c>
    </row>
    <row r="3402" spans="1:6">
      <c r="B3402" s="302"/>
      <c r="C3402" s="332"/>
      <c r="D3402" s="352"/>
      <c r="E3402" s="59"/>
      <c r="F3402" s="59"/>
    </row>
    <row r="3403" spans="1:6">
      <c r="B3403" s="302"/>
      <c r="D3403" s="62"/>
      <c r="E3403" s="55"/>
    </row>
    <row r="3404" spans="1:6">
      <c r="B3404" s="302"/>
      <c r="D3404" s="62"/>
      <c r="E3404" s="55"/>
    </row>
    <row r="3405" spans="1:6">
      <c r="B3405" s="302"/>
      <c r="D3405" s="62"/>
      <c r="E3405" s="55"/>
    </row>
    <row r="3406" spans="1:6">
      <c r="B3406" s="302"/>
      <c r="D3406" s="62"/>
      <c r="E3406" s="55"/>
    </row>
    <row r="3407" spans="1:6">
      <c r="B3407" s="302"/>
      <c r="D3407" s="62"/>
      <c r="E3407" s="55"/>
    </row>
    <row r="3408" spans="1:6" s="68" customFormat="1">
      <c r="A3408" s="351"/>
      <c r="B3408" s="297"/>
      <c r="C3408" s="52"/>
      <c r="D3408" s="62"/>
      <c r="E3408" s="304"/>
      <c r="F3408" s="56"/>
    </row>
    <row r="3409" spans="1:5">
      <c r="B3409" s="66" t="s">
        <v>229</v>
      </c>
      <c r="D3409" s="62"/>
      <c r="E3409" s="55"/>
    </row>
    <row r="3410" spans="1:5">
      <c r="B3410" s="302"/>
      <c r="D3410" s="62"/>
      <c r="E3410" s="55"/>
    </row>
    <row r="3411" spans="1:5">
      <c r="A3411" s="53" t="s">
        <v>56</v>
      </c>
      <c r="B3411" s="302" t="s">
        <v>228</v>
      </c>
      <c r="D3411" s="62"/>
      <c r="E3411" s="55"/>
    </row>
    <row r="3412" spans="1:5">
      <c r="B3412" s="302"/>
      <c r="D3412" s="62"/>
      <c r="E3412" s="55"/>
    </row>
    <row r="3413" spans="1:5">
      <c r="B3413" s="302" t="s">
        <v>227</v>
      </c>
      <c r="D3413" s="62"/>
      <c r="E3413" s="55"/>
    </row>
    <row r="3414" spans="1:5" ht="15.75">
      <c r="B3414" s="302" t="s">
        <v>226</v>
      </c>
      <c r="D3414" s="62"/>
      <c r="E3414" s="55"/>
    </row>
    <row r="3415" spans="1:5">
      <c r="B3415" s="302" t="s">
        <v>225</v>
      </c>
      <c r="D3415" s="62"/>
      <c r="E3415" s="55"/>
    </row>
    <row r="3416" spans="1:5">
      <c r="B3416" s="302" t="s">
        <v>224</v>
      </c>
      <c r="D3416" s="62"/>
      <c r="E3416" s="55"/>
    </row>
    <row r="3417" spans="1:5">
      <c r="B3417" s="302" t="s">
        <v>223</v>
      </c>
      <c r="D3417" s="62"/>
      <c r="E3417" s="55"/>
    </row>
    <row r="3418" spans="1:5">
      <c r="B3418" s="302" t="s">
        <v>222</v>
      </c>
      <c r="D3418" s="62"/>
      <c r="E3418" s="55"/>
    </row>
    <row r="3419" spans="1:5">
      <c r="B3419" s="302" t="s">
        <v>221</v>
      </c>
      <c r="D3419" s="62"/>
      <c r="E3419" s="55"/>
    </row>
    <row r="3420" spans="1:5" ht="15" customHeight="1">
      <c r="B3420" s="302" t="s">
        <v>220</v>
      </c>
      <c r="D3420" s="62"/>
      <c r="E3420" s="55"/>
    </row>
    <row r="3421" spans="1:5">
      <c r="B3421" s="302" t="s">
        <v>219</v>
      </c>
      <c r="D3421" s="62"/>
      <c r="E3421" s="55"/>
    </row>
    <row r="3422" spans="1:5">
      <c r="B3422" s="302" t="s">
        <v>218</v>
      </c>
      <c r="D3422" s="62"/>
      <c r="E3422" s="55"/>
    </row>
    <row r="3423" spans="1:5" ht="12.75" customHeight="1">
      <c r="B3423" s="302" t="s">
        <v>217</v>
      </c>
      <c r="D3423" s="62"/>
      <c r="E3423" s="55"/>
    </row>
    <row r="3424" spans="1:5" ht="15.75">
      <c r="B3424" s="302" t="s">
        <v>216</v>
      </c>
      <c r="D3424" s="62"/>
      <c r="E3424" s="55"/>
    </row>
    <row r="3425" spans="1:6">
      <c r="B3425" s="302" t="s">
        <v>215</v>
      </c>
      <c r="D3425" s="62"/>
      <c r="E3425" s="55"/>
    </row>
    <row r="3426" spans="1:6">
      <c r="B3426" s="302" t="s">
        <v>214</v>
      </c>
      <c r="D3426" s="62"/>
      <c r="E3426" s="55"/>
    </row>
    <row r="3427" spans="1:6">
      <c r="B3427" s="302"/>
      <c r="D3427" s="62"/>
      <c r="E3427" s="55"/>
    </row>
    <row r="3428" spans="1:6">
      <c r="A3428" s="53" t="s">
        <v>56</v>
      </c>
      <c r="B3428" s="302" t="s">
        <v>213</v>
      </c>
      <c r="C3428" s="52" t="s">
        <v>66</v>
      </c>
      <c r="D3428" s="62">
        <v>4</v>
      </c>
      <c r="E3428" s="55"/>
      <c r="F3428" s="55">
        <f>+D3428*E3428</f>
        <v>0</v>
      </c>
    </row>
    <row r="3429" spans="1:6">
      <c r="B3429" s="302" t="s">
        <v>212</v>
      </c>
      <c r="D3429" s="62"/>
      <c r="E3429" s="55"/>
    </row>
    <row r="3430" spans="1:6">
      <c r="B3430" s="302" t="s">
        <v>211</v>
      </c>
      <c r="D3430" s="62"/>
      <c r="E3430" s="55"/>
    </row>
    <row r="3431" spans="1:6">
      <c r="B3431" s="302" t="s">
        <v>210</v>
      </c>
      <c r="D3431" s="62"/>
      <c r="E3431" s="55"/>
    </row>
    <row r="3432" spans="1:6">
      <c r="B3432" s="302" t="s">
        <v>209</v>
      </c>
      <c r="D3432" s="62"/>
      <c r="E3432" s="55"/>
    </row>
    <row r="3433" spans="1:6">
      <c r="B3433" s="302" t="s">
        <v>208</v>
      </c>
      <c r="D3433" s="62"/>
      <c r="E3433" s="55"/>
    </row>
    <row r="3434" spans="1:6">
      <c r="B3434" s="302" t="s">
        <v>207</v>
      </c>
      <c r="D3434" s="62"/>
      <c r="E3434" s="55"/>
    </row>
    <row r="3435" spans="1:6">
      <c r="B3435" s="302"/>
      <c r="D3435" s="62"/>
      <c r="E3435" s="55"/>
    </row>
    <row r="3436" spans="1:6">
      <c r="A3436" s="53" t="s">
        <v>56</v>
      </c>
      <c r="B3436" s="302" t="s">
        <v>206</v>
      </c>
      <c r="C3436" s="52" t="s">
        <v>66</v>
      </c>
      <c r="D3436" s="62">
        <v>1</v>
      </c>
      <c r="E3436" s="55"/>
      <c r="F3436" s="55">
        <f>+D3436*E3436</f>
        <v>0</v>
      </c>
    </row>
    <row r="3437" spans="1:6">
      <c r="B3437" s="302"/>
      <c r="D3437" s="62"/>
      <c r="E3437" s="55"/>
    </row>
    <row r="3438" spans="1:6">
      <c r="B3438" s="302"/>
      <c r="D3438" s="62"/>
      <c r="E3438" s="55"/>
    </row>
    <row r="3439" spans="1:6">
      <c r="B3439" s="302"/>
      <c r="D3439" s="62"/>
      <c r="E3439" s="55"/>
    </row>
    <row r="3440" spans="1:6">
      <c r="B3440" s="302"/>
      <c r="D3440" s="62"/>
      <c r="E3440" s="55"/>
    </row>
    <row r="3441" spans="1:6">
      <c r="B3441" s="66" t="s">
        <v>205</v>
      </c>
      <c r="D3441" s="62"/>
      <c r="E3441" s="55"/>
    </row>
    <row r="3442" spans="1:6">
      <c r="B3442" s="302"/>
      <c r="D3442" s="62"/>
      <c r="E3442" s="55"/>
    </row>
    <row r="3443" spans="1:6">
      <c r="A3443" s="53" t="s">
        <v>56</v>
      </c>
      <c r="B3443" s="302" t="s">
        <v>204</v>
      </c>
      <c r="D3443" s="62"/>
      <c r="E3443" s="55"/>
    </row>
    <row r="3444" spans="1:6">
      <c r="B3444" s="302" t="s">
        <v>203</v>
      </c>
      <c r="C3444" s="52" t="s">
        <v>51</v>
      </c>
      <c r="D3444" s="62">
        <v>2310</v>
      </c>
      <c r="E3444" s="55"/>
      <c r="F3444" s="55">
        <f>+D3444*E3444</f>
        <v>0</v>
      </c>
    </row>
    <row r="3445" spans="1:6">
      <c r="B3445" s="302"/>
      <c r="D3445" s="62"/>
      <c r="E3445" s="55"/>
    </row>
    <row r="3446" spans="1:6">
      <c r="A3446" s="335" t="s">
        <v>56</v>
      </c>
      <c r="B3446" s="302" t="s">
        <v>202</v>
      </c>
      <c r="D3446" s="62"/>
      <c r="E3446" s="55"/>
    </row>
    <row r="3447" spans="1:6">
      <c r="A3447" s="335"/>
      <c r="B3447" s="302" t="s">
        <v>193</v>
      </c>
      <c r="D3447" s="62"/>
      <c r="E3447" s="55"/>
    </row>
    <row r="3448" spans="1:6">
      <c r="B3448" s="302" t="s">
        <v>201</v>
      </c>
      <c r="C3448" s="52" t="s">
        <v>51</v>
      </c>
      <c r="D3448" s="62">
        <v>160</v>
      </c>
      <c r="E3448" s="55"/>
      <c r="F3448" s="55">
        <f>+D3448*E3448</f>
        <v>0</v>
      </c>
    </row>
    <row r="3449" spans="1:6">
      <c r="B3449" s="302"/>
      <c r="D3449" s="62"/>
      <c r="E3449" s="55"/>
    </row>
    <row r="3450" spans="1:6">
      <c r="A3450" s="335" t="s">
        <v>56</v>
      </c>
      <c r="B3450" s="302" t="s">
        <v>200</v>
      </c>
      <c r="D3450" s="62"/>
      <c r="E3450" s="55"/>
    </row>
    <row r="3451" spans="1:6">
      <c r="B3451" s="302" t="s">
        <v>199</v>
      </c>
      <c r="C3451" s="52" t="s">
        <v>51</v>
      </c>
      <c r="D3451" s="62">
        <v>190</v>
      </c>
      <c r="E3451" s="55"/>
      <c r="F3451" s="55">
        <f>+D3451*E3451</f>
        <v>0</v>
      </c>
    </row>
    <row r="3452" spans="1:6">
      <c r="B3452" s="302"/>
      <c r="D3452" s="62"/>
      <c r="E3452" s="55"/>
    </row>
    <row r="3453" spans="1:6" ht="13.5" customHeight="1">
      <c r="B3453" s="302" t="s">
        <v>198</v>
      </c>
      <c r="D3453" s="62"/>
      <c r="E3453" s="55"/>
    </row>
    <row r="3454" spans="1:6" ht="14.25" customHeight="1">
      <c r="B3454" s="302" t="s">
        <v>197</v>
      </c>
      <c r="D3454" s="62"/>
      <c r="E3454" s="55"/>
    </row>
    <row r="3455" spans="1:6">
      <c r="B3455" s="302"/>
      <c r="D3455" s="62"/>
      <c r="E3455" s="55"/>
    </row>
    <row r="3456" spans="1:6" ht="14.25" customHeight="1">
      <c r="A3456" s="335" t="s">
        <v>56</v>
      </c>
      <c r="B3456" s="302" t="s">
        <v>196</v>
      </c>
      <c r="D3456" s="62"/>
      <c r="E3456" s="55"/>
    </row>
    <row r="3457" spans="1:6">
      <c r="B3457" s="302" t="s">
        <v>195</v>
      </c>
      <c r="C3457" s="52" t="s">
        <v>51</v>
      </c>
      <c r="D3457" s="62">
        <v>310</v>
      </c>
      <c r="E3457" s="55"/>
      <c r="F3457" s="55">
        <f>+D3457*E3457</f>
        <v>0</v>
      </c>
    </row>
    <row r="3458" spans="1:6">
      <c r="B3458" s="302"/>
      <c r="D3458" s="62"/>
      <c r="E3458" s="55"/>
    </row>
    <row r="3459" spans="1:6" ht="13.5" customHeight="1">
      <c r="A3459" s="335" t="s">
        <v>56</v>
      </c>
      <c r="B3459" s="302" t="s">
        <v>194</v>
      </c>
      <c r="D3459" s="62"/>
      <c r="E3459" s="55"/>
    </row>
    <row r="3460" spans="1:6" ht="13.5" customHeight="1">
      <c r="A3460" s="335"/>
      <c r="B3460" s="302" t="s">
        <v>193</v>
      </c>
      <c r="D3460" s="62"/>
      <c r="E3460" s="55"/>
    </row>
    <row r="3461" spans="1:6">
      <c r="B3461" s="302" t="s">
        <v>192</v>
      </c>
      <c r="C3461" s="52" t="s">
        <v>51</v>
      </c>
      <c r="D3461" s="62">
        <v>120</v>
      </c>
      <c r="E3461" s="55"/>
      <c r="F3461" s="55">
        <f>+D3461*E3461</f>
        <v>0</v>
      </c>
    </row>
    <row r="3462" spans="1:6">
      <c r="B3462" s="302" t="s">
        <v>191</v>
      </c>
      <c r="D3462" s="62"/>
      <c r="E3462" s="55"/>
    </row>
    <row r="3463" spans="1:6" ht="14.25" customHeight="1">
      <c r="A3463" s="335" t="s">
        <v>56</v>
      </c>
      <c r="B3463" s="302" t="s">
        <v>125</v>
      </c>
      <c r="D3463" s="62"/>
      <c r="E3463" s="55"/>
    </row>
    <row r="3464" spans="1:6">
      <c r="B3464" s="302" t="s">
        <v>124</v>
      </c>
      <c r="C3464" s="52" t="s">
        <v>51</v>
      </c>
      <c r="D3464" s="62">
        <v>410</v>
      </c>
      <c r="E3464" s="55"/>
      <c r="F3464" s="55">
        <f>+D3464*E3464</f>
        <v>0</v>
      </c>
    </row>
    <row r="3465" spans="1:6">
      <c r="B3465" s="302" t="s">
        <v>190</v>
      </c>
      <c r="C3465" s="52" t="s">
        <v>51</v>
      </c>
      <c r="D3465" s="62">
        <v>110</v>
      </c>
      <c r="E3465" s="55"/>
      <c r="F3465" s="55">
        <f>+D3465*E3465</f>
        <v>0</v>
      </c>
    </row>
    <row r="3466" spans="1:6">
      <c r="B3466" s="302" t="s">
        <v>189</v>
      </c>
      <c r="C3466" s="52" t="s">
        <v>51</v>
      </c>
      <c r="D3466" s="62">
        <v>340</v>
      </c>
      <c r="E3466" s="55"/>
      <c r="F3466" s="55">
        <f>+D3466*E3466</f>
        <v>0</v>
      </c>
    </row>
    <row r="3467" spans="1:6">
      <c r="B3467" s="302"/>
      <c r="D3467" s="62"/>
      <c r="E3467" s="55"/>
    </row>
    <row r="3468" spans="1:6">
      <c r="A3468" s="335" t="s">
        <v>56</v>
      </c>
      <c r="B3468" s="302" t="s">
        <v>188</v>
      </c>
      <c r="D3468" s="62"/>
      <c r="E3468" s="55"/>
    </row>
    <row r="3469" spans="1:6">
      <c r="B3469" s="302" t="s">
        <v>187</v>
      </c>
      <c r="C3469" s="52" t="s">
        <v>51</v>
      </c>
      <c r="D3469" s="62">
        <v>130</v>
      </c>
      <c r="E3469" s="55"/>
      <c r="F3469" s="55">
        <f>+D3469*E3469</f>
        <v>0</v>
      </c>
    </row>
    <row r="3470" spans="1:6">
      <c r="B3470" s="302"/>
      <c r="D3470" s="62"/>
      <c r="E3470" s="55"/>
    </row>
    <row r="3471" spans="1:6">
      <c r="A3471" s="335" t="s">
        <v>56</v>
      </c>
      <c r="B3471" s="302" t="s">
        <v>186</v>
      </c>
      <c r="C3471" s="52" t="s">
        <v>62</v>
      </c>
      <c r="D3471" s="62">
        <v>1</v>
      </c>
      <c r="E3471" s="55"/>
      <c r="F3471" s="55">
        <f>+D3471*E3471</f>
        <v>0</v>
      </c>
    </row>
    <row r="3472" spans="1:6">
      <c r="B3472" s="302"/>
      <c r="D3472" s="62"/>
      <c r="E3472" s="55"/>
    </row>
    <row r="3473" spans="1:6" ht="12.75" customHeight="1">
      <c r="A3473" s="335" t="s">
        <v>56</v>
      </c>
      <c r="B3473" s="302" t="s">
        <v>185</v>
      </c>
      <c r="C3473" s="52" t="s">
        <v>62</v>
      </c>
      <c r="D3473" s="62">
        <v>1</v>
      </c>
      <c r="E3473" s="55"/>
      <c r="F3473" s="55">
        <f>+D3473*E3473</f>
        <v>0</v>
      </c>
    </row>
    <row r="3474" spans="1:6">
      <c r="B3474" s="302"/>
      <c r="D3474" s="62"/>
      <c r="E3474" s="55"/>
    </row>
    <row r="3475" spans="1:6">
      <c r="A3475" s="335" t="s">
        <v>56</v>
      </c>
      <c r="B3475" s="302" t="s">
        <v>184</v>
      </c>
      <c r="C3475" s="52" t="s">
        <v>183</v>
      </c>
      <c r="D3475" s="62">
        <v>250</v>
      </c>
      <c r="E3475" s="55"/>
      <c r="F3475" s="55">
        <f>+D3475*E3475</f>
        <v>0</v>
      </c>
    </row>
    <row r="3476" spans="1:6">
      <c r="A3476" s="335"/>
      <c r="B3476" s="302"/>
      <c r="D3476" s="62"/>
      <c r="E3476" s="55"/>
    </row>
    <row r="3477" spans="1:6">
      <c r="A3477" s="53" t="s">
        <v>56</v>
      </c>
      <c r="B3477" s="302" t="s">
        <v>182</v>
      </c>
      <c r="C3477" s="52" t="s">
        <v>62</v>
      </c>
      <c r="D3477" s="62">
        <v>1</v>
      </c>
      <c r="E3477" s="55"/>
      <c r="F3477" s="55">
        <f>+D3477*E3477</f>
        <v>0</v>
      </c>
    </row>
    <row r="3478" spans="1:6">
      <c r="B3478" s="302"/>
      <c r="D3478" s="62"/>
      <c r="E3478" s="55"/>
    </row>
    <row r="3479" spans="1:6" ht="14.25" customHeight="1">
      <c r="A3479" s="335" t="s">
        <v>56</v>
      </c>
      <c r="B3479" s="302" t="s">
        <v>181</v>
      </c>
      <c r="C3479" s="52" t="s">
        <v>62</v>
      </c>
      <c r="D3479" s="62">
        <v>1</v>
      </c>
      <c r="E3479" s="55"/>
      <c r="F3479" s="55">
        <f>+D3479*E3479</f>
        <v>0</v>
      </c>
    </row>
    <row r="3480" spans="1:6" ht="14.25" customHeight="1">
      <c r="A3480" s="335"/>
      <c r="B3480" s="302"/>
      <c r="D3480" s="62"/>
      <c r="E3480" s="55"/>
    </row>
    <row r="3481" spans="1:6">
      <c r="A3481" s="53" t="s">
        <v>56</v>
      </c>
      <c r="B3481" s="302" t="s">
        <v>180</v>
      </c>
      <c r="D3481" s="52"/>
    </row>
    <row r="3482" spans="1:6">
      <c r="B3482" s="302" t="s">
        <v>179</v>
      </c>
      <c r="D3482" s="52"/>
    </row>
    <row r="3483" spans="1:6">
      <c r="B3483" s="302" t="s">
        <v>178</v>
      </c>
      <c r="D3483" s="52"/>
    </row>
    <row r="3484" spans="1:6">
      <c r="B3484" s="302" t="s">
        <v>177</v>
      </c>
      <c r="C3484" s="52" t="s">
        <v>66</v>
      </c>
      <c r="D3484" s="52">
        <v>1</v>
      </c>
      <c r="F3484" s="55">
        <f>+D3484*E3484</f>
        <v>0</v>
      </c>
    </row>
    <row r="3485" spans="1:6">
      <c r="B3485" s="302"/>
      <c r="D3485" s="52"/>
    </row>
    <row r="3486" spans="1:6" ht="14.25" customHeight="1">
      <c r="A3486" s="335" t="s">
        <v>56</v>
      </c>
      <c r="B3486" s="302" t="s">
        <v>176</v>
      </c>
      <c r="C3486" s="52" t="s">
        <v>66</v>
      </c>
      <c r="D3486" s="62">
        <v>1</v>
      </c>
      <c r="E3486" s="55"/>
      <c r="F3486" s="55">
        <f>+D3486*E3486</f>
        <v>0</v>
      </c>
    </row>
    <row r="3487" spans="1:6" ht="14.25" customHeight="1">
      <c r="A3487" s="335"/>
      <c r="B3487" s="302" t="s">
        <v>175</v>
      </c>
      <c r="D3487" s="62"/>
      <c r="E3487" s="55"/>
    </row>
    <row r="3488" spans="1:6">
      <c r="B3488" s="302"/>
      <c r="C3488" s="332"/>
      <c r="D3488" s="352"/>
      <c r="E3488" s="59"/>
      <c r="F3488" s="59"/>
    </row>
    <row r="3489" spans="1:6">
      <c r="B3489" s="302"/>
      <c r="D3489" s="62"/>
      <c r="E3489" s="55"/>
    </row>
    <row r="3490" spans="1:6" s="54" customFormat="1">
      <c r="A3490" s="53"/>
      <c r="B3490" s="66"/>
      <c r="C3490" s="52"/>
      <c r="D3490" s="62"/>
      <c r="E3490" s="55"/>
      <c r="F3490" s="56"/>
    </row>
    <row r="3491" spans="1:6" s="54" customFormat="1">
      <c r="A3491" s="53"/>
      <c r="B3491" s="66"/>
      <c r="C3491" s="52"/>
      <c r="D3491" s="62"/>
      <c r="E3491" s="55"/>
      <c r="F3491" s="56"/>
    </row>
    <row r="3492" spans="1:6">
      <c r="B3492" s="302"/>
      <c r="D3492" s="62"/>
      <c r="E3492" s="55"/>
    </row>
    <row r="3493" spans="1:6" s="54" customFormat="1">
      <c r="A3493" s="53"/>
      <c r="B3493" s="58" t="s">
        <v>174</v>
      </c>
      <c r="C3493" s="52"/>
      <c r="D3493" s="62"/>
      <c r="E3493" s="55"/>
      <c r="F3493" s="56"/>
    </row>
    <row r="3494" spans="1:6" s="54" customFormat="1">
      <c r="A3494" s="53"/>
      <c r="B3494" s="58"/>
      <c r="C3494" s="52"/>
      <c r="D3494" s="62"/>
      <c r="E3494" s="55"/>
      <c r="F3494" s="56"/>
    </row>
    <row r="3495" spans="1:6">
      <c r="B3495" s="66" t="s">
        <v>173</v>
      </c>
      <c r="D3495" s="62"/>
      <c r="E3495" s="55"/>
    </row>
    <row r="3496" spans="1:6">
      <c r="B3496" s="302"/>
      <c r="D3496" s="62"/>
      <c r="E3496" s="55"/>
    </row>
    <row r="3497" spans="1:6" ht="14.25" customHeight="1">
      <c r="A3497" s="335" t="s">
        <v>56</v>
      </c>
      <c r="B3497" s="302" t="s">
        <v>172</v>
      </c>
      <c r="E3497" s="55"/>
    </row>
    <row r="3498" spans="1:6" ht="14.25" customHeight="1">
      <c r="A3498" s="335"/>
      <c r="B3498" s="302" t="s">
        <v>151</v>
      </c>
      <c r="E3498" s="55"/>
    </row>
    <row r="3499" spans="1:6" ht="14.25" customHeight="1">
      <c r="A3499" s="335"/>
      <c r="B3499" s="302" t="s">
        <v>150</v>
      </c>
      <c r="E3499" s="55"/>
    </row>
    <row r="3500" spans="1:6" ht="15" customHeight="1">
      <c r="A3500" s="335"/>
      <c r="B3500" s="302" t="s">
        <v>171</v>
      </c>
      <c r="E3500" s="55"/>
    </row>
    <row r="3501" spans="1:6">
      <c r="B3501" s="302" t="s">
        <v>170</v>
      </c>
      <c r="C3501" s="52" t="s">
        <v>62</v>
      </c>
      <c r="D3501" s="303">
        <v>1</v>
      </c>
      <c r="E3501" s="55"/>
      <c r="F3501" s="55">
        <f>+D3501*E3501</f>
        <v>0</v>
      </c>
    </row>
    <row r="3502" spans="1:6">
      <c r="B3502" s="302" t="s">
        <v>147</v>
      </c>
    </row>
    <row r="3503" spans="1:6">
      <c r="B3503" s="302"/>
      <c r="E3503" s="55"/>
    </row>
    <row r="3504" spans="1:6">
      <c r="A3504" s="335" t="s">
        <v>56</v>
      </c>
      <c r="B3504" s="302" t="s">
        <v>169</v>
      </c>
      <c r="E3504" s="55"/>
    </row>
    <row r="3505" spans="1:6" ht="13.5" customHeight="1">
      <c r="A3505" s="53" t="s">
        <v>168</v>
      </c>
      <c r="B3505" s="302" t="s">
        <v>167</v>
      </c>
      <c r="C3505" s="52" t="s">
        <v>66</v>
      </c>
      <c r="D3505" s="303">
        <v>1</v>
      </c>
      <c r="E3505" s="55"/>
      <c r="F3505" s="55">
        <f>+D3505*E3505</f>
        <v>0</v>
      </c>
    </row>
    <row r="3506" spans="1:6" ht="13.5" customHeight="1">
      <c r="B3506" s="302"/>
      <c r="E3506" s="55"/>
    </row>
    <row r="3507" spans="1:6">
      <c r="A3507" s="335" t="s">
        <v>56</v>
      </c>
      <c r="B3507" s="302" t="s">
        <v>166</v>
      </c>
      <c r="E3507" s="55"/>
    </row>
    <row r="3508" spans="1:6">
      <c r="B3508" s="302" t="s">
        <v>165</v>
      </c>
      <c r="C3508" s="52" t="s">
        <v>66</v>
      </c>
      <c r="D3508" s="303">
        <v>1</v>
      </c>
      <c r="E3508" s="55"/>
      <c r="F3508" s="55">
        <f>+D3508*E3508</f>
        <v>0</v>
      </c>
    </row>
    <row r="3509" spans="1:6">
      <c r="B3509" s="302" t="s">
        <v>164</v>
      </c>
      <c r="C3509" s="52" t="s">
        <v>66</v>
      </c>
      <c r="D3509" s="303">
        <v>2</v>
      </c>
      <c r="E3509" s="55"/>
      <c r="F3509" s="55">
        <f>+D3509*E3509</f>
        <v>0</v>
      </c>
    </row>
    <row r="3510" spans="1:6">
      <c r="A3510" s="335"/>
      <c r="B3510" s="302"/>
      <c r="D3510" s="62"/>
      <c r="E3510" s="55"/>
    </row>
    <row r="3511" spans="1:6" s="67" customFormat="1" ht="13.5" customHeight="1">
      <c r="A3511" s="53" t="s">
        <v>56</v>
      </c>
      <c r="B3511" s="302" t="s">
        <v>163</v>
      </c>
      <c r="C3511" s="52"/>
      <c r="D3511" s="62"/>
      <c r="E3511" s="55"/>
      <c r="F3511" s="55"/>
    </row>
    <row r="3512" spans="1:6" s="67" customFormat="1">
      <c r="A3512" s="53"/>
      <c r="B3512" s="302" t="s">
        <v>162</v>
      </c>
      <c r="C3512" s="52"/>
      <c r="D3512" s="62"/>
      <c r="E3512" s="55"/>
      <c r="F3512" s="55"/>
    </row>
    <row r="3513" spans="1:6">
      <c r="A3513" s="335"/>
      <c r="B3513" s="302" t="s">
        <v>161</v>
      </c>
      <c r="C3513" s="52" t="s">
        <v>66</v>
      </c>
      <c r="D3513" s="62">
        <v>1</v>
      </c>
      <c r="E3513" s="55"/>
      <c r="F3513" s="55">
        <f>+D3513*E3513</f>
        <v>0</v>
      </c>
    </row>
    <row r="3514" spans="1:6">
      <c r="B3514" s="302"/>
      <c r="D3514" s="62"/>
      <c r="E3514" s="55"/>
    </row>
    <row r="3515" spans="1:6">
      <c r="A3515" s="335" t="s">
        <v>56</v>
      </c>
      <c r="B3515" s="302" t="s">
        <v>73</v>
      </c>
      <c r="C3515" s="52" t="s">
        <v>66</v>
      </c>
      <c r="D3515" s="62">
        <v>1</v>
      </c>
      <c r="E3515" s="55"/>
      <c r="F3515" s="55">
        <f>+D3515*E3515</f>
        <v>0</v>
      </c>
    </row>
    <row r="3516" spans="1:6">
      <c r="B3516" s="302"/>
      <c r="D3516" s="62"/>
      <c r="E3516" s="55"/>
    </row>
    <row r="3517" spans="1:6">
      <c r="A3517" s="335" t="s">
        <v>56</v>
      </c>
      <c r="B3517" s="302" t="s">
        <v>160</v>
      </c>
      <c r="D3517" s="62"/>
      <c r="E3517" s="55"/>
    </row>
    <row r="3518" spans="1:6">
      <c r="B3518" s="302" t="s">
        <v>114</v>
      </c>
      <c r="C3518" s="52" t="s">
        <v>66</v>
      </c>
      <c r="D3518" s="62">
        <v>4</v>
      </c>
      <c r="E3518" s="55"/>
      <c r="F3518" s="55">
        <f>+D3518*E3518</f>
        <v>0</v>
      </c>
    </row>
    <row r="3519" spans="1:6">
      <c r="B3519" s="302"/>
      <c r="D3519" s="62"/>
      <c r="E3519" s="55"/>
    </row>
    <row r="3520" spans="1:6" ht="14.25" customHeight="1">
      <c r="A3520" s="53" t="s">
        <v>56</v>
      </c>
      <c r="B3520" s="302" t="s">
        <v>159</v>
      </c>
      <c r="C3520" s="52" t="s">
        <v>66</v>
      </c>
      <c r="D3520" s="62">
        <v>1</v>
      </c>
      <c r="E3520" s="55"/>
      <c r="F3520" s="55">
        <f>+D3520*E3520</f>
        <v>0</v>
      </c>
    </row>
    <row r="3521" spans="1:6">
      <c r="A3521" s="335"/>
      <c r="B3521" s="302"/>
      <c r="D3521" s="62"/>
      <c r="E3521" s="55"/>
    </row>
    <row r="3522" spans="1:6">
      <c r="A3522" s="335" t="s">
        <v>56</v>
      </c>
      <c r="B3522" s="302" t="s">
        <v>158</v>
      </c>
      <c r="C3522" s="52" t="s">
        <v>66</v>
      </c>
      <c r="D3522" s="62">
        <v>1</v>
      </c>
      <c r="E3522" s="55"/>
      <c r="F3522" s="55">
        <f>+D3522*E3522</f>
        <v>0</v>
      </c>
    </row>
    <row r="3523" spans="1:6">
      <c r="A3523" s="335"/>
      <c r="B3523" s="302"/>
      <c r="D3523" s="62"/>
      <c r="E3523" s="55"/>
    </row>
    <row r="3524" spans="1:6">
      <c r="A3524" s="53" t="s">
        <v>56</v>
      </c>
      <c r="B3524" s="302" t="s">
        <v>69</v>
      </c>
      <c r="C3524" s="52" t="s">
        <v>66</v>
      </c>
      <c r="D3524" s="303">
        <v>1</v>
      </c>
      <c r="E3524" s="55"/>
      <c r="F3524" s="55">
        <f>+D3524*E3524</f>
        <v>0</v>
      </c>
    </row>
    <row r="3525" spans="1:6">
      <c r="B3525" s="302"/>
      <c r="E3525" s="55"/>
    </row>
    <row r="3526" spans="1:6">
      <c r="A3526" s="335" t="s">
        <v>56</v>
      </c>
      <c r="B3526" s="302" t="s">
        <v>68</v>
      </c>
      <c r="C3526" s="52" t="s">
        <v>66</v>
      </c>
      <c r="D3526" s="62">
        <v>50</v>
      </c>
      <c r="E3526" s="55"/>
      <c r="F3526" s="55">
        <f>+D3526*E3526</f>
        <v>0</v>
      </c>
    </row>
    <row r="3527" spans="1:6">
      <c r="B3527" s="302"/>
      <c r="D3527" s="62"/>
      <c r="E3527" s="55"/>
    </row>
    <row r="3528" spans="1:6">
      <c r="A3528" s="335" t="s">
        <v>56</v>
      </c>
      <c r="B3528" s="302" t="s">
        <v>72</v>
      </c>
      <c r="C3528" s="52" t="s">
        <v>62</v>
      </c>
      <c r="D3528" s="62">
        <v>10</v>
      </c>
      <c r="E3528" s="55"/>
      <c r="F3528" s="55">
        <f>+D3528*E3528</f>
        <v>0</v>
      </c>
    </row>
    <row r="3529" spans="1:6">
      <c r="A3529" s="335"/>
      <c r="B3529" s="302"/>
      <c r="D3529" s="62"/>
      <c r="E3529" s="55"/>
    </row>
    <row r="3530" spans="1:6">
      <c r="A3530" s="335" t="s">
        <v>56</v>
      </c>
      <c r="B3530" s="302" t="s">
        <v>157</v>
      </c>
      <c r="C3530" s="52" t="s">
        <v>62</v>
      </c>
      <c r="D3530" s="62">
        <v>1</v>
      </c>
      <c r="E3530" s="55"/>
      <c r="F3530" s="55">
        <f>+D3530*E3530</f>
        <v>0</v>
      </c>
    </row>
    <row r="3531" spans="1:6">
      <c r="A3531" s="335"/>
      <c r="B3531" s="302"/>
      <c r="D3531" s="62"/>
      <c r="E3531" s="55"/>
    </row>
    <row r="3532" spans="1:6">
      <c r="A3532" s="335" t="s">
        <v>56</v>
      </c>
      <c r="B3532" s="302" t="s">
        <v>156</v>
      </c>
      <c r="D3532" s="313"/>
    </row>
    <row r="3533" spans="1:6">
      <c r="A3533" s="335"/>
      <c r="B3533" s="302" t="s">
        <v>155</v>
      </c>
      <c r="D3533" s="313"/>
    </row>
    <row r="3534" spans="1:6" s="67" customFormat="1">
      <c r="A3534" s="53"/>
      <c r="B3534" s="302" t="s">
        <v>154</v>
      </c>
      <c r="C3534" s="52" t="s">
        <v>51</v>
      </c>
      <c r="D3534" s="313">
        <v>80</v>
      </c>
      <c r="E3534" s="304"/>
      <c r="F3534" s="55">
        <f>+D3534*E3534</f>
        <v>0</v>
      </c>
    </row>
    <row r="3535" spans="1:6">
      <c r="B3535" s="302"/>
      <c r="D3535" s="62"/>
      <c r="E3535" s="55"/>
    </row>
    <row r="3536" spans="1:6" ht="13.5" customHeight="1">
      <c r="A3536" s="335" t="s">
        <v>56</v>
      </c>
      <c r="B3536" s="302" t="s">
        <v>65</v>
      </c>
      <c r="D3536" s="62"/>
      <c r="E3536" s="55"/>
    </row>
    <row r="3537" spans="1:6" ht="14.25" customHeight="1">
      <c r="B3537" s="302" t="s">
        <v>64</v>
      </c>
      <c r="D3537" s="62"/>
      <c r="E3537" s="55"/>
    </row>
    <row r="3538" spans="1:6" ht="15.75" customHeight="1">
      <c r="B3538" s="302" t="s">
        <v>63</v>
      </c>
      <c r="C3538" s="52" t="s">
        <v>62</v>
      </c>
      <c r="D3538" s="62">
        <v>1</v>
      </c>
      <c r="E3538" s="55"/>
      <c r="F3538" s="55">
        <f>+D3538*E3538</f>
        <v>0</v>
      </c>
    </row>
    <row r="3539" spans="1:6" ht="15.75" customHeight="1">
      <c r="B3539" s="302"/>
      <c r="D3539" s="62"/>
      <c r="E3539" s="55"/>
    </row>
    <row r="3540" spans="1:6">
      <c r="B3540" s="66" t="s">
        <v>153</v>
      </c>
      <c r="D3540" s="62"/>
      <c r="E3540" s="55"/>
    </row>
    <row r="3541" spans="1:6">
      <c r="B3541" s="302"/>
      <c r="D3541" s="62"/>
      <c r="E3541" s="55"/>
    </row>
    <row r="3542" spans="1:6" ht="14.25" customHeight="1">
      <c r="A3542" s="335" t="s">
        <v>56</v>
      </c>
      <c r="B3542" s="302" t="s">
        <v>152</v>
      </c>
      <c r="E3542" s="55"/>
    </row>
    <row r="3543" spans="1:6" ht="14.25" customHeight="1">
      <c r="A3543" s="335"/>
      <c r="B3543" s="302" t="s">
        <v>151</v>
      </c>
      <c r="E3543" s="55"/>
    </row>
    <row r="3544" spans="1:6" ht="14.25" customHeight="1">
      <c r="A3544" s="335"/>
      <c r="B3544" s="302" t="s">
        <v>150</v>
      </c>
      <c r="E3544" s="55"/>
    </row>
    <row r="3545" spans="1:6" ht="15" customHeight="1">
      <c r="A3545" s="335"/>
      <c r="B3545" s="302" t="s">
        <v>149</v>
      </c>
      <c r="E3545" s="55"/>
    </row>
    <row r="3546" spans="1:6">
      <c r="B3546" s="302" t="s">
        <v>148</v>
      </c>
      <c r="C3546" s="52" t="s">
        <v>62</v>
      </c>
      <c r="D3546" s="303">
        <v>1</v>
      </c>
      <c r="E3546" s="55"/>
      <c r="F3546" s="55">
        <f>+D3546*E3546</f>
        <v>0</v>
      </c>
    </row>
    <row r="3547" spans="1:6">
      <c r="B3547" s="302"/>
      <c r="D3547" s="62"/>
      <c r="E3547" s="55"/>
    </row>
    <row r="3548" spans="1:6">
      <c r="B3548" s="302" t="s">
        <v>147</v>
      </c>
      <c r="D3548" s="62"/>
      <c r="E3548" s="55"/>
    </row>
    <row r="3549" spans="1:6">
      <c r="B3549" s="302"/>
      <c r="D3549" s="62"/>
      <c r="E3549" s="55"/>
    </row>
    <row r="3550" spans="1:6">
      <c r="A3550" s="53" t="s">
        <v>56</v>
      </c>
      <c r="B3550" s="302" t="s">
        <v>146</v>
      </c>
      <c r="C3550" s="52" t="s">
        <v>66</v>
      </c>
      <c r="D3550" s="62">
        <v>5</v>
      </c>
      <c r="E3550" s="55"/>
      <c r="F3550" s="55">
        <f>+D3550*E3550</f>
        <v>0</v>
      </c>
    </row>
    <row r="3551" spans="1:6">
      <c r="B3551" s="302"/>
      <c r="D3551" s="62"/>
      <c r="E3551" s="55"/>
    </row>
    <row r="3552" spans="1:6">
      <c r="A3552" s="53" t="s">
        <v>56</v>
      </c>
      <c r="B3552" s="302" t="s">
        <v>145</v>
      </c>
      <c r="D3552" s="62"/>
      <c r="E3552" s="55"/>
    </row>
    <row r="3553" spans="1:6">
      <c r="B3553" s="302" t="s">
        <v>144</v>
      </c>
      <c r="C3553" s="52" t="s">
        <v>66</v>
      </c>
      <c r="D3553" s="62">
        <v>10</v>
      </c>
      <c r="E3553" s="55"/>
      <c r="F3553" s="55">
        <f>+D3553*E3553</f>
        <v>0</v>
      </c>
    </row>
    <row r="3554" spans="1:6">
      <c r="B3554" s="302"/>
      <c r="D3554" s="62"/>
      <c r="E3554" s="55"/>
    </row>
    <row r="3555" spans="1:6">
      <c r="A3555" s="53" t="s">
        <v>56</v>
      </c>
      <c r="B3555" s="302" t="s">
        <v>143</v>
      </c>
      <c r="C3555" s="52" t="s">
        <v>66</v>
      </c>
      <c r="D3555" s="62">
        <v>10</v>
      </c>
      <c r="E3555" s="55"/>
      <c r="F3555" s="55">
        <f>+D3555*E3555</f>
        <v>0</v>
      </c>
    </row>
    <row r="3556" spans="1:6">
      <c r="B3556" s="302" t="s">
        <v>142</v>
      </c>
      <c r="D3556" s="62"/>
      <c r="E3556" s="55"/>
    </row>
    <row r="3557" spans="1:6">
      <c r="B3557" s="302" t="s">
        <v>141</v>
      </c>
      <c r="D3557" s="62"/>
      <c r="E3557" s="55"/>
    </row>
    <row r="3558" spans="1:6">
      <c r="B3558" s="302"/>
      <c r="D3558" s="62"/>
      <c r="E3558" s="55"/>
    </row>
    <row r="3559" spans="1:6">
      <c r="A3559" s="53" t="s">
        <v>56</v>
      </c>
      <c r="B3559" s="302" t="s">
        <v>69</v>
      </c>
      <c r="C3559" s="52" t="s">
        <v>66</v>
      </c>
      <c r="D3559" s="303">
        <v>2</v>
      </c>
      <c r="E3559" s="55"/>
      <c r="F3559" s="55">
        <f>+D3559*E3559</f>
        <v>0</v>
      </c>
    </row>
    <row r="3560" spans="1:6">
      <c r="B3560" s="302"/>
      <c r="E3560" s="55"/>
    </row>
    <row r="3561" spans="1:6">
      <c r="B3561" s="302"/>
      <c r="C3561" s="332"/>
      <c r="D3561" s="352"/>
      <c r="E3561" s="59"/>
      <c r="F3561" s="59"/>
    </row>
    <row r="3562" spans="1:6">
      <c r="B3562" s="302"/>
      <c r="D3562" s="62"/>
      <c r="E3562" s="55"/>
    </row>
    <row r="3563" spans="1:6">
      <c r="B3563" s="66" t="s">
        <v>1582</v>
      </c>
      <c r="D3563" s="62"/>
      <c r="E3563" s="55"/>
      <c r="F3563" s="56">
        <f>SUM(F3366:F3559)</f>
        <v>0</v>
      </c>
    </row>
    <row r="3564" spans="1:6">
      <c r="B3564" s="302"/>
      <c r="D3564" s="62"/>
      <c r="E3564" s="55"/>
      <c r="F3564" s="56"/>
    </row>
    <row r="3565" spans="1:6">
      <c r="B3565" s="302"/>
      <c r="D3565" s="62"/>
      <c r="E3565" s="55"/>
      <c r="F3565" s="56"/>
    </row>
    <row r="3566" spans="1:6">
      <c r="B3566" s="302"/>
      <c r="D3566" s="62"/>
      <c r="E3566" s="55"/>
      <c r="F3566" s="56"/>
    </row>
    <row r="3567" spans="1:6">
      <c r="B3567" s="302"/>
      <c r="D3567" s="62"/>
      <c r="E3567" s="55"/>
      <c r="F3567" s="56"/>
    </row>
    <row r="3568" spans="1:6">
      <c r="B3568" s="302"/>
      <c r="D3568" s="62"/>
      <c r="E3568" s="55"/>
      <c r="F3568" s="56"/>
    </row>
    <row r="3569" spans="1:6" ht="15" customHeight="1">
      <c r="B3569" s="66" t="s">
        <v>140</v>
      </c>
      <c r="D3569" s="336"/>
      <c r="E3569" s="318"/>
      <c r="F3569" s="319"/>
    </row>
    <row r="3570" spans="1:6" s="67" customFormat="1">
      <c r="A3570" s="315"/>
      <c r="B3570" s="334"/>
      <c r="C3570" s="52"/>
      <c r="D3570" s="317"/>
      <c r="E3570" s="318"/>
      <c r="F3570" s="319"/>
    </row>
    <row r="3571" spans="1:6" s="54" customFormat="1">
      <c r="A3571" s="53"/>
      <c r="B3571" s="66" t="s">
        <v>139</v>
      </c>
      <c r="C3571" s="52"/>
      <c r="D3571" s="336"/>
      <c r="E3571" s="319"/>
      <c r="F3571" s="319"/>
    </row>
    <row r="3572" spans="1:6" s="54" customFormat="1">
      <c r="A3572" s="53"/>
      <c r="B3572" s="66" t="s">
        <v>138</v>
      </c>
      <c r="C3572" s="52"/>
      <c r="D3572" s="336"/>
      <c r="E3572" s="319"/>
      <c r="F3572" s="319"/>
    </row>
    <row r="3573" spans="1:6">
      <c r="B3573" s="302"/>
      <c r="D3573" s="336"/>
      <c r="E3573" s="319"/>
      <c r="F3573" s="319"/>
    </row>
    <row r="3574" spans="1:6" ht="15" customHeight="1">
      <c r="A3574" s="53" t="s">
        <v>56</v>
      </c>
      <c r="B3574" s="302" t="s">
        <v>137</v>
      </c>
      <c r="C3574" s="52" t="s">
        <v>62</v>
      </c>
      <c r="D3574" s="336">
        <v>2</v>
      </c>
      <c r="E3574" s="319"/>
      <c r="F3574" s="319">
        <f>+D3574*E3574</f>
        <v>0</v>
      </c>
    </row>
    <row r="3575" spans="1:6" ht="15" customHeight="1">
      <c r="B3575" s="302" t="s">
        <v>136</v>
      </c>
      <c r="D3575" s="336"/>
      <c r="E3575" s="319"/>
      <c r="F3575" s="319"/>
    </row>
    <row r="3576" spans="1:6" ht="15" customHeight="1">
      <c r="B3576" s="302" t="s">
        <v>135</v>
      </c>
      <c r="D3576" s="336"/>
      <c r="E3576" s="319"/>
      <c r="F3576" s="319"/>
    </row>
    <row r="3577" spans="1:6" ht="15" customHeight="1">
      <c r="B3577" s="302" t="s">
        <v>134</v>
      </c>
      <c r="D3577" s="336"/>
      <c r="E3577" s="319"/>
      <c r="F3577" s="319"/>
    </row>
    <row r="3578" spans="1:6" ht="15" customHeight="1">
      <c r="B3578" s="302" t="s">
        <v>133</v>
      </c>
      <c r="D3578" s="336"/>
      <c r="E3578" s="319"/>
      <c r="F3578" s="319"/>
    </row>
    <row r="3579" spans="1:6" ht="15" customHeight="1">
      <c r="B3579" s="302" t="s">
        <v>132</v>
      </c>
      <c r="D3579" s="336"/>
      <c r="E3579" s="319"/>
      <c r="F3579" s="319"/>
    </row>
    <row r="3580" spans="1:6" ht="15" customHeight="1">
      <c r="B3580" s="302" t="s">
        <v>131</v>
      </c>
      <c r="D3580" s="336"/>
      <c r="E3580" s="319"/>
      <c r="F3580" s="319"/>
    </row>
    <row r="3581" spans="1:6" ht="15" customHeight="1">
      <c r="B3581" s="302" t="s">
        <v>130</v>
      </c>
      <c r="D3581" s="336"/>
      <c r="E3581" s="319"/>
      <c r="F3581" s="319"/>
    </row>
    <row r="3582" spans="1:6" ht="15" customHeight="1">
      <c r="B3582" s="302"/>
      <c r="D3582" s="336"/>
      <c r="E3582" s="319"/>
      <c r="F3582" s="319"/>
    </row>
    <row r="3583" spans="1:6">
      <c r="A3583" s="335"/>
      <c r="B3583" s="302" t="s">
        <v>129</v>
      </c>
      <c r="D3583" s="317"/>
      <c r="E3583" s="319"/>
      <c r="F3583" s="319"/>
    </row>
    <row r="3584" spans="1:6">
      <c r="B3584" s="302" t="s">
        <v>128</v>
      </c>
      <c r="C3584" s="52" t="s">
        <v>51</v>
      </c>
      <c r="D3584" s="317">
        <v>48</v>
      </c>
      <c r="E3584" s="319"/>
      <c r="F3584" s="319">
        <f>+D3584*E3584</f>
        <v>0</v>
      </c>
    </row>
    <row r="3585" spans="1:6">
      <c r="B3585" s="302" t="s">
        <v>127</v>
      </c>
      <c r="C3585" s="52" t="s">
        <v>51</v>
      </c>
      <c r="D3585" s="317">
        <v>230</v>
      </c>
      <c r="E3585" s="319"/>
      <c r="F3585" s="319">
        <f>+D3585*E3585</f>
        <v>0</v>
      </c>
    </row>
    <row r="3586" spans="1:6">
      <c r="B3586" s="302"/>
      <c r="D3586" s="317"/>
      <c r="E3586" s="319"/>
      <c r="F3586" s="319"/>
    </row>
    <row r="3587" spans="1:6">
      <c r="A3587" s="53" t="s">
        <v>56</v>
      </c>
      <c r="B3587" s="302" t="s">
        <v>126</v>
      </c>
      <c r="C3587" s="52" t="s">
        <v>66</v>
      </c>
      <c r="D3587" s="317">
        <v>6</v>
      </c>
      <c r="E3587" s="319"/>
      <c r="F3587" s="319">
        <f>+D3587*E3587</f>
        <v>0</v>
      </c>
    </row>
    <row r="3588" spans="1:6">
      <c r="B3588" s="302"/>
      <c r="D3588" s="317"/>
      <c r="E3588" s="319"/>
      <c r="F3588" s="319"/>
    </row>
    <row r="3589" spans="1:6" ht="14.25" customHeight="1">
      <c r="A3589" s="335" t="s">
        <v>56</v>
      </c>
      <c r="B3589" s="302" t="s">
        <v>125</v>
      </c>
      <c r="D3589" s="336"/>
      <c r="E3589" s="319"/>
      <c r="F3589" s="319"/>
    </row>
    <row r="3590" spans="1:6">
      <c r="B3590" s="302" t="s">
        <v>124</v>
      </c>
      <c r="C3590" s="52" t="s">
        <v>51</v>
      </c>
      <c r="D3590" s="336">
        <v>280</v>
      </c>
      <c r="E3590" s="319"/>
      <c r="F3590" s="319">
        <f>+D3590*E3590</f>
        <v>0</v>
      </c>
    </row>
    <row r="3591" spans="1:6">
      <c r="B3591" s="302"/>
      <c r="C3591" s="332"/>
      <c r="D3591" s="353"/>
      <c r="E3591" s="354"/>
      <c r="F3591" s="355"/>
    </row>
    <row r="3592" spans="1:6">
      <c r="B3592" s="302"/>
      <c r="D3592" s="336"/>
      <c r="E3592" s="318"/>
      <c r="F3592" s="319"/>
    </row>
    <row r="3593" spans="1:6" s="54" customFormat="1">
      <c r="A3593" s="58"/>
      <c r="B3593" s="66" t="s">
        <v>1583</v>
      </c>
      <c r="D3593" s="65"/>
      <c r="E3593" s="64"/>
      <c r="F3593" s="356">
        <f>SUM(F3574:F3590)</f>
        <v>0</v>
      </c>
    </row>
    <row r="3594" spans="1:6" s="54" customFormat="1">
      <c r="A3594" s="58"/>
      <c r="B3594" s="66"/>
      <c r="D3594" s="65"/>
      <c r="E3594" s="64"/>
      <c r="F3594" s="356"/>
    </row>
    <row r="3595" spans="1:6" s="54" customFormat="1">
      <c r="A3595" s="58"/>
      <c r="B3595" s="66"/>
      <c r="D3595" s="65"/>
      <c r="E3595" s="64"/>
      <c r="F3595" s="356"/>
    </row>
    <row r="3596" spans="1:6">
      <c r="B3596" s="302"/>
      <c r="D3596" s="62"/>
      <c r="E3596" s="55"/>
    </row>
    <row r="3597" spans="1:6" ht="15" customHeight="1">
      <c r="B3597" s="66" t="s">
        <v>123</v>
      </c>
      <c r="D3597" s="336"/>
      <c r="E3597" s="318"/>
      <c r="F3597" s="319"/>
    </row>
    <row r="3598" spans="1:6" ht="15" customHeight="1">
      <c r="B3598" s="66"/>
      <c r="D3598" s="336"/>
      <c r="E3598" s="318"/>
      <c r="F3598" s="319"/>
    </row>
    <row r="3599" spans="1:6">
      <c r="B3599" s="66" t="s">
        <v>122</v>
      </c>
      <c r="D3599" s="313"/>
    </row>
    <row r="3600" spans="1:6">
      <c r="B3600" s="302"/>
      <c r="D3600" s="313"/>
    </row>
    <row r="3601" spans="1:6" ht="15" customHeight="1">
      <c r="A3601" s="315" t="s">
        <v>56</v>
      </c>
      <c r="B3601" s="302" t="s">
        <v>121</v>
      </c>
      <c r="D3601" s="313"/>
    </row>
    <row r="3602" spans="1:6" ht="15" customHeight="1">
      <c r="A3602" s="315"/>
      <c r="B3602" s="302" t="s">
        <v>120</v>
      </c>
      <c r="D3602" s="313"/>
    </row>
    <row r="3603" spans="1:6" ht="12.75" customHeight="1">
      <c r="A3603" s="335"/>
      <c r="B3603" s="302" t="s">
        <v>119</v>
      </c>
      <c r="C3603" s="52" t="s">
        <v>66</v>
      </c>
      <c r="D3603" s="313">
        <v>1</v>
      </c>
      <c r="F3603" s="55">
        <f>+D3603*E3603</f>
        <v>0</v>
      </c>
    </row>
    <row r="3604" spans="1:6">
      <c r="B3604" s="302" t="s">
        <v>118</v>
      </c>
      <c r="E3604" s="55"/>
    </row>
    <row r="3605" spans="1:6" ht="12.75" customHeight="1">
      <c r="A3605" s="335"/>
      <c r="B3605" s="302"/>
      <c r="D3605" s="313"/>
    </row>
    <row r="3606" spans="1:6">
      <c r="A3606" s="335" t="s">
        <v>56</v>
      </c>
      <c r="B3606" s="302" t="s">
        <v>117</v>
      </c>
    </row>
    <row r="3607" spans="1:6">
      <c r="B3607" s="302" t="s">
        <v>116</v>
      </c>
      <c r="C3607" s="52" t="s">
        <v>66</v>
      </c>
      <c r="D3607" s="303">
        <v>1</v>
      </c>
      <c r="F3607" s="55">
        <f>+D3607*E3607</f>
        <v>0</v>
      </c>
    </row>
    <row r="3608" spans="1:6">
      <c r="B3608" s="302"/>
      <c r="D3608" s="313"/>
      <c r="E3608" s="55"/>
    </row>
    <row r="3609" spans="1:6">
      <c r="A3609" s="53" t="s">
        <v>56</v>
      </c>
      <c r="B3609" s="302" t="s">
        <v>115</v>
      </c>
      <c r="D3609" s="313"/>
    </row>
    <row r="3610" spans="1:6">
      <c r="B3610" s="302" t="s">
        <v>114</v>
      </c>
      <c r="C3610" s="52" t="s">
        <v>66</v>
      </c>
      <c r="D3610" s="313">
        <v>4</v>
      </c>
      <c r="F3610" s="55">
        <f>+D3610*E3610</f>
        <v>0</v>
      </c>
    </row>
    <row r="3611" spans="1:6">
      <c r="B3611" s="302"/>
      <c r="D3611" s="313"/>
    </row>
    <row r="3612" spans="1:6">
      <c r="A3612" s="335" t="s">
        <v>56</v>
      </c>
      <c r="B3612" s="302" t="s">
        <v>113</v>
      </c>
      <c r="E3612" s="55"/>
    </row>
    <row r="3613" spans="1:6">
      <c r="B3613" s="302" t="s">
        <v>112</v>
      </c>
      <c r="C3613" s="52" t="s">
        <v>66</v>
      </c>
      <c r="D3613" s="303">
        <v>1</v>
      </c>
      <c r="E3613" s="55"/>
      <c r="F3613" s="55">
        <f>+D3613*E3613</f>
        <v>0</v>
      </c>
    </row>
    <row r="3614" spans="1:6">
      <c r="B3614" s="302"/>
      <c r="E3614" s="55"/>
    </row>
    <row r="3615" spans="1:6">
      <c r="A3615" s="335" t="s">
        <v>56</v>
      </c>
      <c r="B3615" s="302" t="s">
        <v>111</v>
      </c>
      <c r="E3615" s="55"/>
    </row>
    <row r="3616" spans="1:6">
      <c r="B3616" s="302" t="s">
        <v>110</v>
      </c>
      <c r="C3616" s="52" t="s">
        <v>66</v>
      </c>
      <c r="D3616" s="303">
        <v>3</v>
      </c>
      <c r="E3616" s="55"/>
      <c r="F3616" s="55">
        <f>+D3616*E3616</f>
        <v>0</v>
      </c>
    </row>
    <row r="3617" spans="1:6">
      <c r="B3617" s="302"/>
      <c r="D3617" s="313"/>
    </row>
    <row r="3618" spans="1:6">
      <c r="A3618" s="335" t="s">
        <v>56</v>
      </c>
      <c r="B3618" s="302" t="s">
        <v>109</v>
      </c>
      <c r="E3618" s="55"/>
    </row>
    <row r="3619" spans="1:6">
      <c r="B3619" s="302" t="s">
        <v>108</v>
      </c>
      <c r="C3619" s="52" t="s">
        <v>66</v>
      </c>
      <c r="D3619" s="303">
        <v>1</v>
      </c>
      <c r="E3619" s="55"/>
      <c r="F3619" s="55">
        <f>+D3619*E3619</f>
        <v>0</v>
      </c>
    </row>
    <row r="3620" spans="1:6">
      <c r="B3620" s="302"/>
      <c r="D3620" s="313"/>
      <c r="E3620" s="55"/>
    </row>
    <row r="3621" spans="1:6">
      <c r="A3621" s="53" t="s">
        <v>56</v>
      </c>
      <c r="B3621" s="302" t="s">
        <v>107</v>
      </c>
      <c r="C3621" s="52" t="s">
        <v>66</v>
      </c>
      <c r="D3621" s="303">
        <v>1</v>
      </c>
      <c r="E3621" s="55"/>
      <c r="F3621" s="55">
        <f>+D3621*E3621</f>
        <v>0</v>
      </c>
    </row>
    <row r="3622" spans="1:6">
      <c r="B3622" s="302" t="s">
        <v>106</v>
      </c>
      <c r="E3622" s="55"/>
    </row>
    <row r="3623" spans="1:6">
      <c r="B3623" s="302"/>
      <c r="E3623" s="55"/>
    </row>
    <row r="3624" spans="1:6">
      <c r="A3624" s="53" t="s">
        <v>56</v>
      </c>
      <c r="B3624" s="302" t="s">
        <v>105</v>
      </c>
      <c r="D3624" s="313"/>
    </row>
    <row r="3625" spans="1:6">
      <c r="B3625" s="302" t="s">
        <v>104</v>
      </c>
      <c r="C3625" s="52" t="s">
        <v>66</v>
      </c>
      <c r="D3625" s="313">
        <v>1</v>
      </c>
      <c r="F3625" s="55">
        <f>+D3625*E3625</f>
        <v>0</v>
      </c>
    </row>
    <row r="3626" spans="1:6">
      <c r="B3626" s="302"/>
      <c r="D3626" s="313"/>
    </row>
    <row r="3627" spans="1:6">
      <c r="A3627" s="53" t="s">
        <v>56</v>
      </c>
      <c r="B3627" s="302" t="s">
        <v>103</v>
      </c>
      <c r="D3627" s="313"/>
    </row>
    <row r="3628" spans="1:6">
      <c r="B3628" s="342" t="s">
        <v>102</v>
      </c>
      <c r="C3628" s="52" t="s">
        <v>66</v>
      </c>
      <c r="D3628" s="313">
        <v>37</v>
      </c>
      <c r="F3628" s="55">
        <f>+D3628*E3628</f>
        <v>0</v>
      </c>
    </row>
    <row r="3629" spans="1:6">
      <c r="B3629" s="342" t="s">
        <v>101</v>
      </c>
      <c r="C3629" s="52" t="s">
        <v>66</v>
      </c>
      <c r="D3629" s="313">
        <v>8</v>
      </c>
      <c r="F3629" s="55">
        <f>+D3629*E3629</f>
        <v>0</v>
      </c>
    </row>
    <row r="3630" spans="1:6">
      <c r="B3630" s="342" t="s">
        <v>100</v>
      </c>
      <c r="C3630" s="52" t="s">
        <v>66</v>
      </c>
      <c r="D3630" s="313">
        <v>17</v>
      </c>
      <c r="F3630" s="55">
        <f>+D3630*E3630</f>
        <v>0</v>
      </c>
    </row>
    <row r="3631" spans="1:6">
      <c r="B3631" s="342" t="s">
        <v>99</v>
      </c>
      <c r="C3631" s="52" t="s">
        <v>66</v>
      </c>
      <c r="D3631" s="313">
        <v>1</v>
      </c>
      <c r="F3631" s="55">
        <f>+D3631*E3631</f>
        <v>0</v>
      </c>
    </row>
    <row r="3632" spans="1:6">
      <c r="B3632" s="302"/>
      <c r="E3632" s="55"/>
    </row>
    <row r="3633" spans="1:6">
      <c r="A3633" s="335" t="s">
        <v>56</v>
      </c>
      <c r="B3633" s="302" t="s">
        <v>98</v>
      </c>
      <c r="E3633" s="55"/>
    </row>
    <row r="3634" spans="1:6">
      <c r="B3634" s="302" t="s">
        <v>97</v>
      </c>
      <c r="C3634" s="52" t="s">
        <v>66</v>
      </c>
      <c r="D3634" s="303">
        <v>1</v>
      </c>
      <c r="E3634" s="55"/>
      <c r="F3634" s="55">
        <f>+D3634*E3634</f>
        <v>0</v>
      </c>
    </row>
    <row r="3635" spans="1:6">
      <c r="B3635" s="302"/>
    </row>
    <row r="3636" spans="1:6">
      <c r="A3636" s="335" t="s">
        <v>56</v>
      </c>
      <c r="B3636" s="302" t="s">
        <v>96</v>
      </c>
    </row>
    <row r="3637" spans="1:6" ht="13.5" customHeight="1">
      <c r="B3637" s="302" t="s">
        <v>95</v>
      </c>
      <c r="C3637" s="52" t="s">
        <v>66</v>
      </c>
      <c r="D3637" s="303">
        <v>38</v>
      </c>
      <c r="F3637" s="55">
        <f>+D3637*E3637</f>
        <v>0</v>
      </c>
    </row>
    <row r="3638" spans="1:6" ht="14.25" customHeight="1">
      <c r="B3638" s="302"/>
      <c r="E3638" s="55"/>
    </row>
    <row r="3639" spans="1:6" ht="14.25" customHeight="1">
      <c r="A3639" s="335" t="s">
        <v>56</v>
      </c>
      <c r="B3639" s="302" t="s">
        <v>94</v>
      </c>
      <c r="E3639" s="55"/>
    </row>
    <row r="3640" spans="1:6">
      <c r="B3640" s="302" t="s">
        <v>93</v>
      </c>
      <c r="C3640" s="52" t="s">
        <v>66</v>
      </c>
      <c r="D3640" s="303">
        <v>190</v>
      </c>
      <c r="E3640" s="55"/>
      <c r="F3640" s="55">
        <f>+D3640*E3640</f>
        <v>0</v>
      </c>
    </row>
    <row r="3641" spans="1:6">
      <c r="B3641" s="302"/>
    </row>
    <row r="3642" spans="1:6" ht="15" customHeight="1">
      <c r="A3642" s="335" t="s">
        <v>56</v>
      </c>
      <c r="B3642" s="302" t="s">
        <v>92</v>
      </c>
      <c r="D3642" s="313"/>
      <c r="E3642" s="55"/>
    </row>
    <row r="3643" spans="1:6">
      <c r="A3643" s="335"/>
      <c r="B3643" s="302" t="s">
        <v>91</v>
      </c>
      <c r="C3643" s="52" t="s">
        <v>66</v>
      </c>
      <c r="D3643" s="313">
        <v>2</v>
      </c>
      <c r="E3643" s="55"/>
      <c r="F3643" s="55">
        <f>+D3643*E3643</f>
        <v>0</v>
      </c>
    </row>
    <row r="3644" spans="1:6">
      <c r="B3644" s="302"/>
      <c r="E3644" s="55"/>
    </row>
    <row r="3645" spans="1:6" ht="16.5" customHeight="1">
      <c r="A3645" s="335" t="s">
        <v>56</v>
      </c>
      <c r="B3645" s="302" t="s">
        <v>90</v>
      </c>
      <c r="D3645" s="313"/>
      <c r="E3645" s="55"/>
    </row>
    <row r="3646" spans="1:6">
      <c r="A3646" s="335"/>
      <c r="B3646" s="302" t="s">
        <v>89</v>
      </c>
      <c r="C3646" s="52" t="s">
        <v>66</v>
      </c>
      <c r="D3646" s="313">
        <v>2</v>
      </c>
      <c r="E3646" s="55"/>
      <c r="F3646" s="55">
        <f>+D3646*E3646</f>
        <v>0</v>
      </c>
    </row>
    <row r="3647" spans="1:6">
      <c r="A3647" s="335"/>
      <c r="B3647" s="302"/>
      <c r="D3647" s="313"/>
      <c r="E3647" s="55"/>
    </row>
    <row r="3648" spans="1:6" ht="15" customHeight="1">
      <c r="A3648" s="335" t="s">
        <v>56</v>
      </c>
      <c r="B3648" s="302" t="s">
        <v>86</v>
      </c>
      <c r="D3648" s="313"/>
      <c r="E3648" s="55"/>
    </row>
    <row r="3649" spans="1:6">
      <c r="A3649" s="335"/>
      <c r="B3649" s="302" t="s">
        <v>88</v>
      </c>
      <c r="C3649" s="52" t="s">
        <v>66</v>
      </c>
      <c r="D3649" s="313">
        <v>15</v>
      </c>
      <c r="E3649" s="55"/>
      <c r="F3649" s="55">
        <f>+D3649*E3649</f>
        <v>0</v>
      </c>
    </row>
    <row r="3650" spans="1:6">
      <c r="A3650" s="335"/>
      <c r="B3650" s="302"/>
      <c r="D3650" s="313"/>
      <c r="E3650" s="55"/>
    </row>
    <row r="3651" spans="1:6">
      <c r="A3651" s="335" t="s">
        <v>56</v>
      </c>
      <c r="B3651" s="302" t="s">
        <v>87</v>
      </c>
      <c r="C3651" s="52" t="s">
        <v>66</v>
      </c>
      <c r="D3651" s="313">
        <v>8</v>
      </c>
      <c r="E3651" s="55"/>
      <c r="F3651" s="55">
        <f>+D3651*E3651</f>
        <v>0</v>
      </c>
    </row>
    <row r="3652" spans="1:6">
      <c r="A3652" s="335"/>
      <c r="B3652" s="302"/>
      <c r="D3652" s="313"/>
      <c r="E3652" s="55"/>
    </row>
    <row r="3653" spans="1:6" ht="15" customHeight="1">
      <c r="A3653" s="335" t="s">
        <v>56</v>
      </c>
      <c r="B3653" s="302" t="s">
        <v>86</v>
      </c>
      <c r="D3653" s="313"/>
      <c r="E3653" s="55"/>
    </row>
    <row r="3654" spans="1:6">
      <c r="A3654" s="335"/>
      <c r="B3654" s="302" t="s">
        <v>85</v>
      </c>
      <c r="C3654" s="52" t="s">
        <v>66</v>
      </c>
      <c r="D3654" s="313">
        <v>5</v>
      </c>
      <c r="E3654" s="55"/>
      <c r="F3654" s="55">
        <f>+D3654*E3654</f>
        <v>0</v>
      </c>
    </row>
    <row r="3655" spans="1:6">
      <c r="A3655" s="335"/>
      <c r="B3655" s="302" t="s">
        <v>84</v>
      </c>
      <c r="D3655" s="313"/>
      <c r="E3655" s="55"/>
    </row>
    <row r="3656" spans="1:6">
      <c r="A3656" s="335"/>
      <c r="B3656" s="302"/>
      <c r="D3656" s="313"/>
      <c r="E3656" s="55"/>
    </row>
    <row r="3657" spans="1:6" ht="15" customHeight="1">
      <c r="A3657" s="335" t="s">
        <v>56</v>
      </c>
      <c r="B3657" s="302" t="s">
        <v>83</v>
      </c>
      <c r="D3657" s="313"/>
      <c r="E3657" s="55"/>
    </row>
    <row r="3658" spans="1:6">
      <c r="A3658" s="335"/>
      <c r="B3658" s="302" t="s">
        <v>82</v>
      </c>
      <c r="C3658" s="52" t="s">
        <v>66</v>
      </c>
      <c r="D3658" s="313">
        <v>6</v>
      </c>
      <c r="E3658" s="55"/>
      <c r="F3658" s="55">
        <f>+D3658*E3658</f>
        <v>0</v>
      </c>
    </row>
    <row r="3659" spans="1:6">
      <c r="A3659" s="335"/>
      <c r="B3659" s="302"/>
      <c r="D3659" s="313"/>
      <c r="E3659" s="55"/>
    </row>
    <row r="3660" spans="1:6" ht="15" customHeight="1">
      <c r="A3660" s="335" t="s">
        <v>56</v>
      </c>
      <c r="B3660" s="302" t="s">
        <v>81</v>
      </c>
      <c r="D3660" s="313"/>
      <c r="E3660" s="55"/>
    </row>
    <row r="3661" spans="1:6">
      <c r="A3661" s="335"/>
      <c r="B3661" s="302" t="s">
        <v>80</v>
      </c>
      <c r="C3661" s="52" t="s">
        <v>66</v>
      </c>
      <c r="D3661" s="313">
        <v>8</v>
      </c>
      <c r="E3661" s="55"/>
      <c r="F3661" s="55">
        <f>+D3661*E3661</f>
        <v>0</v>
      </c>
    </row>
    <row r="3662" spans="1:6">
      <c r="A3662" s="335"/>
      <c r="B3662" s="302"/>
      <c r="D3662" s="313"/>
      <c r="E3662" s="55"/>
    </row>
    <row r="3663" spans="1:6">
      <c r="A3663" s="335" t="s">
        <v>56</v>
      </c>
      <c r="B3663" s="302" t="s">
        <v>79</v>
      </c>
      <c r="C3663" s="52" t="s">
        <v>66</v>
      </c>
      <c r="D3663" s="313">
        <v>1</v>
      </c>
      <c r="E3663" s="55"/>
      <c r="F3663" s="55">
        <f>+D3663*E3663</f>
        <v>0</v>
      </c>
    </row>
    <row r="3664" spans="1:6">
      <c r="A3664" s="335"/>
      <c r="B3664" s="302" t="s">
        <v>78</v>
      </c>
      <c r="D3664" s="313"/>
      <c r="E3664" s="55"/>
    </row>
    <row r="3665" spans="1:6">
      <c r="A3665" s="335"/>
      <c r="B3665" s="302"/>
      <c r="D3665" s="313"/>
      <c r="E3665" s="55"/>
    </row>
    <row r="3666" spans="1:6">
      <c r="A3666" s="335" t="s">
        <v>56</v>
      </c>
      <c r="B3666" s="302" t="s">
        <v>77</v>
      </c>
      <c r="C3666" s="52" t="s">
        <v>66</v>
      </c>
      <c r="D3666" s="313">
        <v>1</v>
      </c>
      <c r="E3666" s="55"/>
      <c r="F3666" s="55">
        <f>+D3666*E3666</f>
        <v>0</v>
      </c>
    </row>
    <row r="3667" spans="1:6">
      <c r="A3667" s="335"/>
      <c r="B3667" s="302" t="s">
        <v>76</v>
      </c>
      <c r="D3667" s="313"/>
      <c r="E3667" s="55"/>
    </row>
    <row r="3668" spans="1:6">
      <c r="A3668" s="335"/>
      <c r="B3668" s="302"/>
      <c r="D3668" s="313"/>
      <c r="E3668" s="55"/>
    </row>
    <row r="3669" spans="1:6">
      <c r="A3669" s="53" t="s">
        <v>56</v>
      </c>
      <c r="B3669" s="302" t="s">
        <v>75</v>
      </c>
      <c r="C3669" s="52" t="s">
        <v>62</v>
      </c>
      <c r="D3669" s="303">
        <v>1</v>
      </c>
      <c r="E3669" s="55"/>
      <c r="F3669" s="55">
        <f>+D3669*E3669</f>
        <v>0</v>
      </c>
    </row>
    <row r="3670" spans="1:6" ht="14.25" customHeight="1">
      <c r="A3670" s="335"/>
      <c r="B3670" s="302"/>
    </row>
    <row r="3671" spans="1:6">
      <c r="A3671" s="335" t="s">
        <v>56</v>
      </c>
      <c r="B3671" s="302" t="s">
        <v>74</v>
      </c>
      <c r="C3671" s="52" t="s">
        <v>66</v>
      </c>
      <c r="D3671" s="303">
        <v>1</v>
      </c>
      <c r="E3671" s="55"/>
      <c r="F3671" s="55">
        <f>+D3671*E3671</f>
        <v>0</v>
      </c>
    </row>
    <row r="3672" spans="1:6">
      <c r="A3672" s="335"/>
      <c r="B3672" s="302"/>
      <c r="E3672" s="55"/>
    </row>
    <row r="3673" spans="1:6">
      <c r="A3673" s="53" t="s">
        <v>56</v>
      </c>
      <c r="B3673" s="302" t="s">
        <v>73</v>
      </c>
      <c r="C3673" s="52" t="s">
        <v>66</v>
      </c>
      <c r="D3673" s="313">
        <v>1</v>
      </c>
      <c r="F3673" s="55">
        <f>+D3673*E3673</f>
        <v>0</v>
      </c>
    </row>
    <row r="3674" spans="1:6">
      <c r="A3674" s="335"/>
      <c r="B3674" s="302"/>
      <c r="D3674" s="313"/>
    </row>
    <row r="3675" spans="1:6">
      <c r="A3675" s="335" t="s">
        <v>56</v>
      </c>
      <c r="B3675" s="302" t="s">
        <v>72</v>
      </c>
      <c r="C3675" s="52" t="s">
        <v>62</v>
      </c>
      <c r="D3675" s="303">
        <v>1</v>
      </c>
      <c r="F3675" s="55">
        <f>+D3675*E3675</f>
        <v>0</v>
      </c>
    </row>
    <row r="3676" spans="1:6">
      <c r="A3676" s="335"/>
      <c r="B3676" s="302"/>
    </row>
    <row r="3677" spans="1:6">
      <c r="A3677" s="53" t="s">
        <v>56</v>
      </c>
      <c r="B3677" s="302" t="s">
        <v>71</v>
      </c>
      <c r="C3677" s="52" t="s">
        <v>51</v>
      </c>
      <c r="D3677" s="313">
        <v>14</v>
      </c>
      <c r="F3677" s="55">
        <f>+D3677*E3677</f>
        <v>0</v>
      </c>
    </row>
    <row r="3678" spans="1:6">
      <c r="B3678" s="302"/>
      <c r="D3678" s="313"/>
    </row>
    <row r="3679" spans="1:6">
      <c r="A3679" s="53" t="s">
        <v>56</v>
      </c>
      <c r="B3679" s="302" t="s">
        <v>70</v>
      </c>
      <c r="C3679" s="52" t="s">
        <v>66</v>
      </c>
      <c r="D3679" s="313">
        <v>16</v>
      </c>
      <c r="F3679" s="55">
        <f>+D3679*E3679</f>
        <v>0</v>
      </c>
    </row>
    <row r="3680" spans="1:6">
      <c r="B3680" s="302"/>
      <c r="D3680" s="313"/>
    </row>
    <row r="3681" spans="1:6">
      <c r="A3681" s="53" t="s">
        <v>56</v>
      </c>
      <c r="B3681" s="302" t="s">
        <v>69</v>
      </c>
      <c r="C3681" s="52" t="s">
        <v>66</v>
      </c>
      <c r="D3681" s="303">
        <v>9</v>
      </c>
      <c r="E3681" s="55"/>
      <c r="F3681" s="55">
        <f>+D3681*E3681</f>
        <v>0</v>
      </c>
    </row>
    <row r="3682" spans="1:6">
      <c r="B3682" s="302"/>
      <c r="E3682" s="55"/>
    </row>
    <row r="3683" spans="1:6">
      <c r="A3683" s="53" t="s">
        <v>56</v>
      </c>
      <c r="B3683" s="302" t="s">
        <v>68</v>
      </c>
      <c r="C3683" s="52" t="s">
        <v>62</v>
      </c>
      <c r="D3683" s="313">
        <v>1</v>
      </c>
      <c r="F3683" s="55">
        <f>+D3683*E3683</f>
        <v>0</v>
      </c>
    </row>
    <row r="3684" spans="1:6">
      <c r="B3684" s="302"/>
      <c r="D3684" s="313"/>
    </row>
    <row r="3685" spans="1:6" ht="14.25" customHeight="1">
      <c r="A3685" s="53" t="s">
        <v>56</v>
      </c>
      <c r="B3685" s="302" t="s">
        <v>67</v>
      </c>
      <c r="C3685" s="52" t="s">
        <v>66</v>
      </c>
      <c r="D3685" s="303">
        <v>1</v>
      </c>
      <c r="F3685" s="55">
        <f>+D3685*E3685</f>
        <v>0</v>
      </c>
    </row>
    <row r="3686" spans="1:6" ht="14.25" customHeight="1">
      <c r="B3686" s="302"/>
    </row>
    <row r="3687" spans="1:6" ht="13.5" customHeight="1">
      <c r="A3687" s="335" t="s">
        <v>56</v>
      </c>
      <c r="B3687" s="302" t="s">
        <v>65</v>
      </c>
      <c r="E3687" s="55"/>
    </row>
    <row r="3688" spans="1:6" ht="14.25" customHeight="1">
      <c r="B3688" s="302" t="s">
        <v>64</v>
      </c>
      <c r="E3688" s="55"/>
    </row>
    <row r="3689" spans="1:6" ht="15.75" customHeight="1">
      <c r="B3689" s="302" t="s">
        <v>63</v>
      </c>
      <c r="C3689" s="52" t="s">
        <v>62</v>
      </c>
      <c r="D3689" s="303">
        <v>1</v>
      </c>
      <c r="E3689" s="55"/>
      <c r="F3689" s="55">
        <f>+D3689*E3689</f>
        <v>0</v>
      </c>
    </row>
    <row r="3690" spans="1:6" ht="15" customHeight="1">
      <c r="B3690" s="66"/>
      <c r="D3690" s="336"/>
      <c r="E3690" s="318"/>
      <c r="F3690" s="319"/>
    </row>
    <row r="3691" spans="1:6">
      <c r="A3691" s="335" t="s">
        <v>56</v>
      </c>
      <c r="B3691" s="302" t="s">
        <v>61</v>
      </c>
      <c r="E3691" s="55"/>
    </row>
    <row r="3692" spans="1:6">
      <c r="A3692" s="335"/>
      <c r="B3692" s="302" t="s">
        <v>60</v>
      </c>
      <c r="E3692" s="55"/>
    </row>
    <row r="3693" spans="1:6">
      <c r="A3693" s="335"/>
      <c r="B3693" s="302" t="s">
        <v>59</v>
      </c>
      <c r="E3693" s="55"/>
    </row>
    <row r="3694" spans="1:6">
      <c r="B3694" s="302" t="s">
        <v>58</v>
      </c>
      <c r="C3694" s="52" t="s">
        <v>51</v>
      </c>
      <c r="D3694" s="303">
        <v>1200</v>
      </c>
      <c r="E3694" s="55"/>
      <c r="F3694" s="55">
        <f>+D3694*E3694</f>
        <v>0</v>
      </c>
    </row>
    <row r="3695" spans="1:6">
      <c r="B3695" s="302" t="s">
        <v>57</v>
      </c>
      <c r="C3695" s="52" t="s">
        <v>51</v>
      </c>
      <c r="D3695" s="303">
        <v>40</v>
      </c>
      <c r="E3695" s="55"/>
      <c r="F3695" s="55">
        <f>+D3695*E3695</f>
        <v>0</v>
      </c>
    </row>
    <row r="3696" spans="1:6">
      <c r="B3696" s="302"/>
      <c r="E3696" s="55"/>
    </row>
    <row r="3697" spans="1:6">
      <c r="A3697" s="335" t="s">
        <v>56</v>
      </c>
      <c r="B3697" s="302" t="s">
        <v>55</v>
      </c>
    </row>
    <row r="3698" spans="1:6">
      <c r="B3698" s="302" t="s">
        <v>54</v>
      </c>
      <c r="C3698" s="52" t="s">
        <v>51</v>
      </c>
      <c r="D3698" s="303">
        <v>3680</v>
      </c>
      <c r="F3698" s="55">
        <f>+D3698*E3698</f>
        <v>0</v>
      </c>
    </row>
    <row r="3699" spans="1:6">
      <c r="B3699" s="302" t="s">
        <v>53</v>
      </c>
      <c r="C3699" s="52" t="s">
        <v>51</v>
      </c>
      <c r="D3699" s="303">
        <v>220</v>
      </c>
      <c r="F3699" s="55">
        <f>+D3699*E3699</f>
        <v>0</v>
      </c>
    </row>
    <row r="3700" spans="1:6">
      <c r="B3700" s="302" t="s">
        <v>52</v>
      </c>
      <c r="C3700" s="52" t="s">
        <v>51</v>
      </c>
      <c r="D3700" s="303">
        <v>1150</v>
      </c>
      <c r="F3700" s="55">
        <f>+D3700*E3700</f>
        <v>0</v>
      </c>
    </row>
    <row r="3701" spans="1:6" ht="15" customHeight="1">
      <c r="B3701" s="66"/>
      <c r="C3701" s="332"/>
      <c r="D3701" s="353"/>
      <c r="E3701" s="354"/>
      <c r="F3701" s="355"/>
    </row>
    <row r="3702" spans="1:6" ht="15" customHeight="1">
      <c r="B3702" s="66"/>
      <c r="D3702" s="336"/>
      <c r="E3702" s="318"/>
      <c r="F3702" s="319"/>
    </row>
    <row r="3703" spans="1:6" s="54" customFormat="1" ht="15" customHeight="1">
      <c r="A3703" s="58"/>
      <c r="B3703" s="66" t="s">
        <v>1584</v>
      </c>
      <c r="D3703" s="65"/>
      <c r="E3703" s="64"/>
      <c r="F3703" s="356">
        <f>SUM(F3603:F3700)</f>
        <v>0</v>
      </c>
    </row>
    <row r="3704" spans="1:6" ht="15" customHeight="1">
      <c r="B3704" s="66"/>
      <c r="D3704" s="336"/>
      <c r="E3704" s="318"/>
      <c r="F3704" s="319"/>
    </row>
  </sheetData>
  <mergeCells count="8">
    <mergeCell ref="A6:F6"/>
    <mergeCell ref="B9:F9"/>
    <mergeCell ref="B11:F11"/>
    <mergeCell ref="B21:F21"/>
    <mergeCell ref="B13:F13"/>
    <mergeCell ref="B15:F15"/>
    <mergeCell ref="B17:F17"/>
    <mergeCell ref="B19:F19"/>
  </mergeCells>
  <pageMargins left="0.51181102362204722" right="0" top="0.55118110236220474" bottom="0.55118110236220474" header="0.31496062992125984" footer="0.31496062992125984"/>
  <pageSetup paperSize="9" scale="92" orientation="portrait" r:id="rId1"/>
  <headerFooter>
    <oddHeader>&amp;L&amp;"-,Krepko"&amp;8KUC Ivančna Gorica&amp;R&amp;"Arial,Navadno"&amp;8EL dela</oddHeader>
    <oddFooter>&amp;R&amp;P/&amp;N</oddFooter>
  </headerFooter>
  <rowBreaks count="12" manualBreakCount="12">
    <brk id="26" max="5" man="1"/>
    <brk id="60" max="16383" man="1"/>
    <brk id="230" max="16383" man="1"/>
    <brk id="467" max="5" man="1"/>
    <brk id="528" max="16383" man="1"/>
    <brk id="581" max="16383" man="1"/>
    <brk id="2212" max="16383" man="1"/>
    <brk id="2293" max="16383" man="1"/>
    <brk id="2354" max="16383" man="1"/>
    <brk id="2418" max="16383" man="1"/>
    <brk id="2862" max="16383" man="1"/>
    <brk id="3640" max="5" man="1"/>
  </rowBreaks>
  <drawing r:id="rId2"/>
  <legacyDrawing r:id="rId3"/>
  <oleObjects>
    <mc:AlternateContent xmlns:mc="http://schemas.openxmlformats.org/markup-compatibility/2006">
      <mc:Choice Requires="x14">
        <oleObject progId="Word.Document.8" shapeId="2049" r:id="rId4">
          <objectPr defaultSize="0" autoPict="0" r:id="rId5">
            <anchor moveWithCells="1">
              <from>
                <xdr:col>1</xdr:col>
                <xdr:colOff>600075</xdr:colOff>
                <xdr:row>0</xdr:row>
                <xdr:rowOff>114300</xdr:rowOff>
              </from>
              <to>
                <xdr:col>1</xdr:col>
                <xdr:colOff>600075</xdr:colOff>
                <xdr:row>2</xdr:row>
                <xdr:rowOff>28575</xdr:rowOff>
              </to>
            </anchor>
          </objectPr>
        </oleObject>
      </mc:Choice>
      <mc:Fallback>
        <oleObject progId="Word.Document.8" shapeId="2049"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A420F-62EF-4720-8EB6-F2AB81802823}">
  <sheetPr>
    <tabColor theme="9" tint="-0.249977111117893"/>
  </sheetPr>
  <dimension ref="A1:F25"/>
  <sheetViews>
    <sheetView view="pageBreakPreview" zoomScaleNormal="100" zoomScaleSheetLayoutView="100" workbookViewId="0">
      <selection activeCell="A19" sqref="A19:E19"/>
    </sheetView>
  </sheetViews>
  <sheetFormatPr defaultRowHeight="12.75"/>
  <cols>
    <col min="1" max="1" width="4.85546875" style="52" customWidth="1"/>
    <col min="2" max="2" width="9.140625" style="52"/>
    <col min="3" max="3" width="41.140625" style="52" customWidth="1"/>
    <col min="4" max="4" width="9.85546875" style="52" customWidth="1"/>
    <col min="5" max="5" width="15.5703125" style="62" customWidth="1"/>
    <col min="6" max="6" width="9.140625" style="61" customWidth="1"/>
    <col min="7" max="16384" width="9.140625" style="52"/>
  </cols>
  <sheetData>
    <row r="1" spans="1:5">
      <c r="A1" s="365" t="s">
        <v>1350</v>
      </c>
      <c r="B1" s="366"/>
      <c r="C1" s="366"/>
      <c r="D1" s="366"/>
      <c r="E1" s="367"/>
    </row>
    <row r="2" spans="1:5" ht="24" customHeight="1">
      <c r="A2" s="368"/>
      <c r="B2" s="369"/>
      <c r="C2" s="369"/>
      <c r="D2" s="369"/>
      <c r="E2" s="370"/>
    </row>
    <row r="3" spans="1:5">
      <c r="A3" s="371"/>
      <c r="B3" s="371"/>
      <c r="C3" s="371"/>
      <c r="D3" s="371"/>
      <c r="E3" s="371"/>
    </row>
    <row r="4" spans="1:5">
      <c r="A4" s="101" t="s">
        <v>1349</v>
      </c>
      <c r="B4" s="100" t="s">
        <v>1348</v>
      </c>
      <c r="C4" s="99"/>
      <c r="D4" s="99"/>
      <c r="E4" s="98" t="s">
        <v>1347</v>
      </c>
    </row>
    <row r="5" spans="1:5">
      <c r="A5" s="360"/>
      <c r="B5" s="360"/>
      <c r="C5" s="360"/>
      <c r="D5" s="360"/>
      <c r="E5" s="360"/>
    </row>
    <row r="6" spans="1:5" ht="24" customHeight="1">
      <c r="A6" s="95">
        <v>1</v>
      </c>
      <c r="B6" s="361" t="s">
        <v>1346</v>
      </c>
      <c r="C6" s="361"/>
      <c r="D6" s="361"/>
      <c r="E6" s="94">
        <f>+SN_in_NN_KANAL!F4</f>
        <v>0</v>
      </c>
    </row>
    <row r="7" spans="1:5">
      <c r="A7" s="360"/>
      <c r="B7" s="360"/>
      <c r="C7" s="360"/>
      <c r="D7" s="360"/>
      <c r="E7" s="360"/>
    </row>
    <row r="8" spans="1:5" ht="20.100000000000001" customHeight="1">
      <c r="A8" s="95">
        <v>2</v>
      </c>
      <c r="B8" s="361" t="s">
        <v>1345</v>
      </c>
      <c r="C8" s="361"/>
      <c r="D8" s="361"/>
      <c r="E8" s="94">
        <f>+SN_KABEL!F4</f>
        <v>0</v>
      </c>
    </row>
    <row r="9" spans="1:5">
      <c r="A9" s="360"/>
      <c r="B9" s="360"/>
      <c r="C9" s="360"/>
      <c r="D9" s="360"/>
      <c r="E9" s="360"/>
    </row>
    <row r="10" spans="1:5" ht="24" customHeight="1">
      <c r="A10" s="95">
        <v>3</v>
      </c>
      <c r="B10" s="361" t="s">
        <v>1344</v>
      </c>
      <c r="C10" s="361"/>
      <c r="D10" s="361"/>
      <c r="E10" s="94">
        <f>+TP_MONTAŽNA!F4</f>
        <v>0</v>
      </c>
    </row>
    <row r="11" spans="1:5">
      <c r="A11" s="360"/>
      <c r="B11" s="360"/>
      <c r="C11" s="360"/>
      <c r="D11" s="360"/>
      <c r="E11" s="360"/>
    </row>
    <row r="12" spans="1:5">
      <c r="A12" s="95">
        <v>4</v>
      </c>
      <c r="B12" s="361" t="s">
        <v>1343</v>
      </c>
      <c r="C12" s="361"/>
      <c r="D12" s="361"/>
      <c r="E12" s="94">
        <f>+TK_KANALIZACIJA!F4</f>
        <v>0</v>
      </c>
    </row>
    <row r="13" spans="1:5">
      <c r="A13" s="360"/>
      <c r="B13" s="360"/>
      <c r="C13" s="360"/>
      <c r="D13" s="360"/>
      <c r="E13" s="360"/>
    </row>
    <row r="14" spans="1:5" ht="13.35" customHeight="1">
      <c r="A14" s="97">
        <v>5</v>
      </c>
      <c r="B14" s="361" t="s">
        <v>1342</v>
      </c>
      <c r="C14" s="361"/>
      <c r="D14" s="361"/>
      <c r="E14" s="96">
        <f>+NN_ZAČASNI!F4</f>
        <v>0</v>
      </c>
    </row>
    <row r="15" spans="1:5">
      <c r="A15" s="360"/>
      <c r="B15" s="360"/>
      <c r="C15" s="360"/>
      <c r="D15" s="360"/>
      <c r="E15" s="360"/>
    </row>
    <row r="16" spans="1:5">
      <c r="A16" s="97">
        <v>6</v>
      </c>
      <c r="B16" s="361" t="s">
        <v>1341</v>
      </c>
      <c r="C16" s="361"/>
      <c r="D16" s="361"/>
      <c r="E16" s="96">
        <f>+NN_KABEL!F4</f>
        <v>0</v>
      </c>
    </row>
    <row r="17" spans="1:5">
      <c r="A17" s="360"/>
      <c r="B17" s="360"/>
      <c r="C17" s="360"/>
      <c r="D17" s="360"/>
      <c r="E17" s="360"/>
    </row>
    <row r="18" spans="1:5" ht="13.35" customHeight="1">
      <c r="A18" s="95"/>
      <c r="B18" s="361"/>
      <c r="C18" s="361"/>
      <c r="D18" s="361"/>
      <c r="E18" s="94"/>
    </row>
    <row r="19" spans="1:5">
      <c r="A19" s="360"/>
      <c r="B19" s="360"/>
      <c r="C19" s="360"/>
      <c r="D19" s="360"/>
      <c r="E19" s="360"/>
    </row>
    <row r="20" spans="1:5" ht="27" customHeight="1">
      <c r="A20" s="362" t="s">
        <v>1340</v>
      </c>
      <c r="B20" s="363"/>
      <c r="C20" s="363"/>
      <c r="D20" s="363"/>
      <c r="E20" s="93">
        <f>+E6+E8+E10+E12+E18+E14+E16</f>
        <v>0</v>
      </c>
    </row>
    <row r="21" spans="1:5">
      <c r="A21" s="359"/>
      <c r="B21" s="359"/>
      <c r="C21" s="359"/>
      <c r="D21" s="359"/>
      <c r="E21" s="359"/>
    </row>
    <row r="22" spans="1:5" ht="27" customHeight="1">
      <c r="A22" s="362" t="s">
        <v>1339</v>
      </c>
      <c r="B22" s="363"/>
      <c r="C22" s="363"/>
      <c r="D22" s="363"/>
      <c r="E22" s="93">
        <f>+E20*0.22</f>
        <v>0</v>
      </c>
    </row>
    <row r="24" spans="1:5" ht="27" customHeight="1">
      <c r="A24" s="362" t="s">
        <v>1338</v>
      </c>
      <c r="B24" s="363"/>
      <c r="C24" s="363"/>
      <c r="D24" s="363"/>
      <c r="E24" s="93">
        <f>+E22+E20</f>
        <v>0</v>
      </c>
    </row>
    <row r="25" spans="1:5">
      <c r="A25" s="364"/>
      <c r="B25" s="364"/>
      <c r="C25" s="364"/>
      <c r="D25" s="364"/>
      <c r="E25" s="364"/>
    </row>
  </sheetData>
  <mergeCells count="22">
    <mergeCell ref="B8:D8"/>
    <mergeCell ref="A22:D22"/>
    <mergeCell ref="A24:D24"/>
    <mergeCell ref="A25:E25"/>
    <mergeCell ref="A1:E2"/>
    <mergeCell ref="A3:E3"/>
    <mergeCell ref="A5:E5"/>
    <mergeCell ref="A20:D20"/>
    <mergeCell ref="A7:E7"/>
    <mergeCell ref="B6:D6"/>
    <mergeCell ref="A17:E17"/>
    <mergeCell ref="B12:D12"/>
    <mergeCell ref="A13:E13"/>
    <mergeCell ref="A15:E15"/>
    <mergeCell ref="B14:D14"/>
    <mergeCell ref="B16:D16"/>
    <mergeCell ref="A21:E21"/>
    <mergeCell ref="A11:E11"/>
    <mergeCell ref="A9:E9"/>
    <mergeCell ref="B10:D10"/>
    <mergeCell ref="A19:E19"/>
    <mergeCell ref="B18:D18"/>
  </mergeCells>
  <pageMargins left="0.51181102362204722" right="0" top="0.55118110236220474" bottom="0.55118110236220474" header="0.31496062992125984" footer="0.31496062992125984"/>
  <pageSetup paperSize="9" firstPageNumber="0" orientation="portrait" r:id="rId1"/>
  <headerFooter>
    <oddHeader>&amp;L&amp;"-,Krepko"&amp;8KUC Ivančna Gorica&amp;R&amp;"Arial,Navadno"&amp;8EL dela</oddHeader>
    <oddFooter>&amp;R&amp;P/&amp;N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DFC2D-6A18-4729-9F86-7030224CB7D0}">
  <sheetPr>
    <tabColor theme="9" tint="-0.249977111117893"/>
  </sheetPr>
  <dimension ref="A1:F36"/>
  <sheetViews>
    <sheetView view="pageBreakPreview" zoomScaleNormal="100" zoomScaleSheetLayoutView="100" workbookViewId="0">
      <pane ySplit="7" topLeftCell="A8" activePane="bottomLeft" state="frozen"/>
      <selection activeCell="J28" sqref="J28"/>
      <selection pane="bottomLeft" sqref="A1:F2"/>
    </sheetView>
  </sheetViews>
  <sheetFormatPr defaultColWidth="8.85546875" defaultRowHeight="12.75"/>
  <cols>
    <col min="1" max="1" width="4.5703125" style="105" customWidth="1"/>
    <col min="2" max="2" width="34.5703125" style="104" customWidth="1"/>
    <col min="3" max="3" width="6" style="103" customWidth="1"/>
    <col min="4" max="4" width="7.5703125" style="103" customWidth="1"/>
    <col min="5" max="5" width="10.42578125" style="103" customWidth="1"/>
    <col min="6" max="6" width="13.140625" style="103" customWidth="1"/>
    <col min="7" max="16384" width="8.85546875" style="102"/>
  </cols>
  <sheetData>
    <row r="1" spans="1:6">
      <c r="A1" s="373" t="s">
        <v>1387</v>
      </c>
      <c r="B1" s="373"/>
      <c r="C1" s="373"/>
      <c r="D1" s="373"/>
      <c r="E1" s="373"/>
      <c r="F1" s="373"/>
    </row>
    <row r="2" spans="1:6">
      <c r="A2" s="373"/>
      <c r="B2" s="373"/>
      <c r="C2" s="373"/>
      <c r="D2" s="373"/>
      <c r="E2" s="373"/>
      <c r="F2" s="373"/>
    </row>
    <row r="3" spans="1:6">
      <c r="A3" s="374"/>
      <c r="B3" s="374"/>
      <c r="C3" s="374"/>
      <c r="D3" s="374"/>
      <c r="E3" s="374"/>
      <c r="F3" s="374"/>
    </row>
    <row r="4" spans="1:6">
      <c r="A4" s="132"/>
      <c r="B4" s="375" t="s">
        <v>1386</v>
      </c>
      <c r="C4" s="375"/>
      <c r="D4" s="375"/>
      <c r="E4" s="375"/>
      <c r="F4" s="131">
        <f>SUM(F8:F35)</f>
        <v>0</v>
      </c>
    </row>
    <row r="5" spans="1:6" s="129" customFormat="1" ht="75" customHeight="1">
      <c r="A5" s="130"/>
      <c r="B5" s="376" t="s">
        <v>1589</v>
      </c>
      <c r="C5" s="376"/>
      <c r="D5" s="376"/>
      <c r="E5" s="376"/>
      <c r="F5" s="376"/>
    </row>
    <row r="6" spans="1:6">
      <c r="A6" s="374"/>
      <c r="B6" s="374"/>
      <c r="C6" s="374"/>
      <c r="D6" s="374"/>
      <c r="E6" s="374"/>
      <c r="F6" s="374"/>
    </row>
    <row r="7" spans="1:6">
      <c r="A7" s="128" t="s">
        <v>1385</v>
      </c>
      <c r="B7" s="127" t="s">
        <v>1384</v>
      </c>
      <c r="C7" s="126" t="s">
        <v>1383</v>
      </c>
      <c r="D7" s="126" t="s">
        <v>1382</v>
      </c>
      <c r="E7" s="125" t="s">
        <v>1381</v>
      </c>
      <c r="F7" s="124" t="s">
        <v>1380</v>
      </c>
    </row>
    <row r="8" spans="1:6">
      <c r="A8" s="111"/>
      <c r="B8" s="123"/>
      <c r="C8" s="109"/>
      <c r="D8" s="109"/>
      <c r="E8" s="116"/>
      <c r="F8" s="106"/>
    </row>
    <row r="9" spans="1:6" ht="42">
      <c r="A9" s="119">
        <v>1</v>
      </c>
      <c r="B9" s="118" t="s">
        <v>1379</v>
      </c>
      <c r="C9" s="121" t="s">
        <v>1369</v>
      </c>
      <c r="D9" s="118">
        <f>(41+125+20+20+37+48)*1.6*1</f>
        <v>465.6</v>
      </c>
      <c r="E9" s="116"/>
      <c r="F9" s="120">
        <f t="shared" ref="F9:F32" si="0">+D9*E9</f>
        <v>0</v>
      </c>
    </row>
    <row r="10" spans="1:6" ht="42">
      <c r="A10" s="119">
        <v>2</v>
      </c>
      <c r="B10" s="118" t="s">
        <v>1378</v>
      </c>
      <c r="C10" s="121" t="s">
        <v>1369</v>
      </c>
      <c r="D10" s="118">
        <f>4*1.5*0.6</f>
        <v>3.5999999999999996</v>
      </c>
      <c r="E10" s="116"/>
      <c r="F10" s="120">
        <f t="shared" si="0"/>
        <v>0</v>
      </c>
    </row>
    <row r="11" spans="1:6" ht="63">
      <c r="A11" s="119">
        <v>3</v>
      </c>
      <c r="B11" s="118" t="s">
        <v>1377</v>
      </c>
      <c r="C11" s="121" t="s">
        <v>1369</v>
      </c>
      <c r="D11" s="118">
        <f>D9*0.9</f>
        <v>419.04</v>
      </c>
      <c r="E11" s="116"/>
      <c r="F11" s="120">
        <f t="shared" si="0"/>
        <v>0</v>
      </c>
    </row>
    <row r="12" spans="1:6" ht="63">
      <c r="A12" s="119">
        <v>4</v>
      </c>
      <c r="B12" s="118" t="s">
        <v>1376</v>
      </c>
      <c r="C12" s="121" t="s">
        <v>1369</v>
      </c>
      <c r="D12" s="118">
        <f>D10*0.9</f>
        <v>3.2399999999999998</v>
      </c>
      <c r="E12" s="116"/>
      <c r="F12" s="120">
        <f t="shared" si="0"/>
        <v>0</v>
      </c>
    </row>
    <row r="13" spans="1:6" ht="46.35" customHeight="1">
      <c r="A13" s="119">
        <v>5</v>
      </c>
      <c r="B13" s="118" t="s">
        <v>1375</v>
      </c>
      <c r="C13" s="121" t="s">
        <v>1369</v>
      </c>
      <c r="D13" s="118">
        <v>571.19999999999993</v>
      </c>
      <c r="E13" s="116"/>
      <c r="F13" s="120">
        <f t="shared" si="0"/>
        <v>0</v>
      </c>
    </row>
    <row r="14" spans="1:6" ht="52.5">
      <c r="A14" s="119">
        <v>6</v>
      </c>
      <c r="B14" s="118" t="s">
        <v>1374</v>
      </c>
      <c r="C14" s="121" t="s">
        <v>1369</v>
      </c>
      <c r="D14" s="118">
        <v>16.739999999999998</v>
      </c>
      <c r="E14" s="116"/>
      <c r="F14" s="120">
        <f t="shared" si="0"/>
        <v>0</v>
      </c>
    </row>
    <row r="15" spans="1:6" ht="118.7" customHeight="1">
      <c r="A15" s="119">
        <v>7</v>
      </c>
      <c r="B15" s="118" t="s">
        <v>1373</v>
      </c>
      <c r="C15" s="121" t="s">
        <v>51</v>
      </c>
      <c r="D15" s="118">
        <f>+(41+37)</f>
        <v>78</v>
      </c>
      <c r="E15" s="116"/>
      <c r="F15" s="120">
        <f t="shared" si="0"/>
        <v>0</v>
      </c>
    </row>
    <row r="16" spans="1:6" ht="97.7" customHeight="1">
      <c r="A16" s="119">
        <v>8</v>
      </c>
      <c r="B16" s="118" t="s">
        <v>1372</v>
      </c>
      <c r="C16" s="121" t="s">
        <v>51</v>
      </c>
      <c r="D16" s="118">
        <f>+(41+125+20+20+37+48)-D15</f>
        <v>213</v>
      </c>
      <c r="E16" s="116"/>
      <c r="F16" s="120">
        <f t="shared" si="0"/>
        <v>0</v>
      </c>
    </row>
    <row r="17" spans="1:6" ht="25.35" customHeight="1">
      <c r="A17" s="119">
        <v>9</v>
      </c>
      <c r="B17" s="122" t="s">
        <v>1371</v>
      </c>
      <c r="C17" s="121" t="s">
        <v>1369</v>
      </c>
      <c r="D17" s="118">
        <f>+(D9+D10)*0.3</f>
        <v>140.76000000000002</v>
      </c>
      <c r="E17" s="116"/>
      <c r="F17" s="120">
        <f t="shared" si="0"/>
        <v>0</v>
      </c>
    </row>
    <row r="18" spans="1:6" ht="21">
      <c r="A18" s="119">
        <v>10</v>
      </c>
      <c r="B18" s="118" t="s">
        <v>1370</v>
      </c>
      <c r="C18" s="121" t="s">
        <v>1369</v>
      </c>
      <c r="D18" s="118">
        <f>+D9+D10*0.5</f>
        <v>467.40000000000003</v>
      </c>
      <c r="E18" s="116"/>
      <c r="F18" s="120">
        <f t="shared" si="0"/>
        <v>0</v>
      </c>
    </row>
    <row r="19" spans="1:6" ht="52.5">
      <c r="A19" s="119">
        <v>11</v>
      </c>
      <c r="B19" s="118" t="s">
        <v>1368</v>
      </c>
      <c r="C19" s="121" t="s">
        <v>66</v>
      </c>
      <c r="D19" s="118">
        <v>1</v>
      </c>
      <c r="E19" s="116"/>
      <c r="F19" s="120">
        <f t="shared" si="0"/>
        <v>0</v>
      </c>
    </row>
    <row r="20" spans="1:6" ht="42">
      <c r="A20" s="119">
        <v>12</v>
      </c>
      <c r="B20" s="118" t="s">
        <v>1367</v>
      </c>
      <c r="C20" s="121" t="s">
        <v>66</v>
      </c>
      <c r="D20" s="118">
        <v>9</v>
      </c>
      <c r="E20" s="116"/>
      <c r="F20" s="120">
        <f t="shared" si="0"/>
        <v>0</v>
      </c>
    </row>
    <row r="21" spans="1:6" ht="42">
      <c r="A21" s="119">
        <v>13</v>
      </c>
      <c r="B21" s="118" t="s">
        <v>1366</v>
      </c>
      <c r="C21" s="121" t="s">
        <v>66</v>
      </c>
      <c r="D21" s="118">
        <v>9</v>
      </c>
      <c r="E21" s="116"/>
      <c r="F21" s="120">
        <f t="shared" si="0"/>
        <v>0</v>
      </c>
    </row>
    <row r="22" spans="1:6" ht="80.45" customHeight="1">
      <c r="A22" s="119">
        <v>14</v>
      </c>
      <c r="B22" s="118" t="s">
        <v>1365</v>
      </c>
      <c r="C22" s="121" t="s">
        <v>66</v>
      </c>
      <c r="D22" s="118">
        <v>2</v>
      </c>
      <c r="E22" s="116"/>
      <c r="F22" s="120">
        <f t="shared" si="0"/>
        <v>0</v>
      </c>
    </row>
    <row r="23" spans="1:6" ht="21">
      <c r="A23" s="119">
        <v>15</v>
      </c>
      <c r="B23" s="118" t="s">
        <v>1364</v>
      </c>
      <c r="C23" s="121" t="s">
        <v>51</v>
      </c>
      <c r="D23" s="118">
        <f>+(41+125+20+20+37+48)</f>
        <v>291</v>
      </c>
      <c r="E23" s="116"/>
      <c r="F23" s="120">
        <f t="shared" si="0"/>
        <v>0</v>
      </c>
    </row>
    <row r="24" spans="1:6" ht="31.35" customHeight="1">
      <c r="A24" s="119">
        <v>16</v>
      </c>
      <c r="B24" s="118" t="s">
        <v>1363</v>
      </c>
      <c r="C24" s="121" t="s">
        <v>51</v>
      </c>
      <c r="D24" s="118">
        <f>+(41+125+20+20+37+48)</f>
        <v>291</v>
      </c>
      <c r="E24" s="116"/>
      <c r="F24" s="120">
        <f t="shared" si="0"/>
        <v>0</v>
      </c>
    </row>
    <row r="25" spans="1:6" ht="21">
      <c r="A25" s="119">
        <v>17</v>
      </c>
      <c r="B25" s="118" t="s">
        <v>1362</v>
      </c>
      <c r="C25" s="121" t="s">
        <v>238</v>
      </c>
      <c r="D25" s="118">
        <v>56</v>
      </c>
      <c r="E25" s="116"/>
      <c r="F25" s="120">
        <f t="shared" si="0"/>
        <v>0</v>
      </c>
    </row>
    <row r="26" spans="1:6">
      <c r="A26" s="119">
        <v>18</v>
      </c>
      <c r="B26" s="118" t="s">
        <v>1361</v>
      </c>
      <c r="C26" s="121" t="s">
        <v>238</v>
      </c>
      <c r="D26" s="118">
        <v>56</v>
      </c>
      <c r="E26" s="116"/>
      <c r="F26" s="120">
        <f t="shared" si="0"/>
        <v>0</v>
      </c>
    </row>
    <row r="27" spans="1:6" ht="21">
      <c r="A27" s="119">
        <v>19</v>
      </c>
      <c r="B27" s="118" t="s">
        <v>1360</v>
      </c>
      <c r="C27" s="121" t="s">
        <v>51</v>
      </c>
      <c r="D27" s="118">
        <f>+(41+125+20+20+37+48)</f>
        <v>291</v>
      </c>
      <c r="E27" s="116"/>
      <c r="F27" s="120">
        <f t="shared" si="0"/>
        <v>0</v>
      </c>
    </row>
    <row r="28" spans="1:6" ht="21">
      <c r="A28" s="119">
        <v>20</v>
      </c>
      <c r="B28" s="118" t="s">
        <v>1359</v>
      </c>
      <c r="C28" s="121" t="s">
        <v>62</v>
      </c>
      <c r="D28" s="118">
        <v>16</v>
      </c>
      <c r="E28" s="116"/>
      <c r="F28" s="120">
        <f t="shared" si="0"/>
        <v>0</v>
      </c>
    </row>
    <row r="29" spans="1:6" ht="21">
      <c r="A29" s="119">
        <v>21</v>
      </c>
      <c r="B29" s="118" t="s">
        <v>1358</v>
      </c>
      <c r="C29" s="117" t="s">
        <v>1356</v>
      </c>
      <c r="D29" s="109">
        <v>8</v>
      </c>
      <c r="E29" s="116"/>
      <c r="F29" s="115">
        <f t="shared" si="0"/>
        <v>0</v>
      </c>
    </row>
    <row r="30" spans="1:6" ht="31.5">
      <c r="A30" s="119">
        <v>22</v>
      </c>
      <c r="B30" s="118" t="s">
        <v>1586</v>
      </c>
      <c r="C30" s="117" t="s">
        <v>1356</v>
      </c>
      <c r="D30" s="109">
        <v>0</v>
      </c>
      <c r="E30" s="116"/>
      <c r="F30" s="115">
        <f t="shared" si="0"/>
        <v>0</v>
      </c>
    </row>
    <row r="31" spans="1:6" ht="21">
      <c r="A31" s="119">
        <v>23</v>
      </c>
      <c r="B31" s="118" t="s">
        <v>1357</v>
      </c>
      <c r="C31" s="117" t="s">
        <v>1356</v>
      </c>
      <c r="D31" s="109">
        <v>8</v>
      </c>
      <c r="E31" s="116"/>
      <c r="F31" s="115">
        <f t="shared" si="0"/>
        <v>0</v>
      </c>
    </row>
    <row r="32" spans="1:6" ht="21">
      <c r="A32" s="119">
        <v>24</v>
      </c>
      <c r="B32" s="118" t="s">
        <v>1355</v>
      </c>
      <c r="C32" s="117" t="s">
        <v>62</v>
      </c>
      <c r="D32" s="109">
        <v>1</v>
      </c>
      <c r="E32" s="116"/>
      <c r="F32" s="115">
        <f t="shared" si="0"/>
        <v>0</v>
      </c>
    </row>
    <row r="33" spans="1:6" ht="6" customHeight="1">
      <c r="A33" s="372"/>
      <c r="B33" s="372"/>
      <c r="C33" s="372"/>
      <c r="D33" s="372"/>
      <c r="E33" s="372"/>
      <c r="F33" s="372"/>
    </row>
    <row r="34" spans="1:6" ht="42">
      <c r="A34" s="114" t="s">
        <v>1354</v>
      </c>
      <c r="B34" s="110" t="s">
        <v>1353</v>
      </c>
      <c r="C34" s="113"/>
      <c r="D34" s="112">
        <v>0.02</v>
      </c>
      <c r="E34" s="107">
        <f>SUM(F8:F32)</f>
        <v>0</v>
      </c>
      <c r="F34" s="106">
        <f>+E34*D34</f>
        <v>0</v>
      </c>
    </row>
    <row r="35" spans="1:6" ht="42">
      <c r="A35" s="111" t="s">
        <v>1352</v>
      </c>
      <c r="B35" s="110" t="s">
        <v>1351</v>
      </c>
      <c r="C35" s="109"/>
      <c r="D35" s="108">
        <v>0.02</v>
      </c>
      <c r="E35" s="107">
        <f>SUM(F8:F32)</f>
        <v>0</v>
      </c>
      <c r="F35" s="106">
        <f>+E35*D35</f>
        <v>0</v>
      </c>
    </row>
    <row r="36" spans="1:6" ht="6.75" customHeight="1">
      <c r="A36" s="372"/>
      <c r="B36" s="372"/>
      <c r="C36" s="372"/>
      <c r="D36" s="372"/>
      <c r="E36" s="372"/>
      <c r="F36" s="372"/>
    </row>
  </sheetData>
  <mergeCells count="7">
    <mergeCell ref="A33:F33"/>
    <mergeCell ref="A36:F36"/>
    <mergeCell ref="A1:F2"/>
    <mergeCell ref="A3:F3"/>
    <mergeCell ref="B4:E4"/>
    <mergeCell ref="B5:F5"/>
    <mergeCell ref="A6:F6"/>
  </mergeCells>
  <pageMargins left="0.51181102362204722" right="0" top="0.55118110236220474" bottom="0.55118110236220474" header="0.31496062992125984" footer="0.31496062992125984"/>
  <pageSetup paperSize="9" firstPageNumber="0" orientation="portrait" r:id="rId1"/>
  <headerFooter>
    <oddHeader>&amp;L&amp;"-,Krepko"&amp;8KUC Ivančna Gorica&amp;R&amp;"Arial,Navadno"&amp;8EL dela</oddHeader>
    <oddFooter>&amp;R&amp;P/&amp;N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13DC1-AD0D-4632-92B2-5A0897298E94}">
  <sheetPr>
    <tabColor theme="9" tint="-0.249977111117893"/>
  </sheetPr>
  <dimension ref="A1:G23"/>
  <sheetViews>
    <sheetView view="pageBreakPreview" zoomScaleNormal="130" zoomScaleSheetLayoutView="100" workbookViewId="0">
      <pane ySplit="7" topLeftCell="A8" activePane="bottomLeft" state="frozen"/>
      <selection activeCell="J28" sqref="J28"/>
      <selection pane="bottomLeft" sqref="A1:F2"/>
    </sheetView>
  </sheetViews>
  <sheetFormatPr defaultRowHeight="12.75"/>
  <cols>
    <col min="1" max="1" width="4.85546875" style="61" customWidth="1"/>
    <col min="2" max="2" width="39.140625" style="134" customWidth="1"/>
    <col min="3" max="4" width="6" style="62" customWidth="1"/>
    <col min="5" max="5" width="9.85546875" style="133" customWidth="1"/>
    <col min="6" max="6" width="13.42578125" style="133" customWidth="1"/>
    <col min="7" max="7" width="2.42578125" style="52" customWidth="1"/>
    <col min="8" max="16384" width="9.140625" style="52"/>
  </cols>
  <sheetData>
    <row r="1" spans="1:7">
      <c r="A1" s="379" t="s">
        <v>1398</v>
      </c>
      <c r="B1" s="380"/>
      <c r="C1" s="380"/>
      <c r="D1" s="380"/>
      <c r="E1" s="380"/>
      <c r="F1" s="380"/>
    </row>
    <row r="2" spans="1:7">
      <c r="A2" s="380"/>
      <c r="B2" s="380"/>
      <c r="C2" s="380"/>
      <c r="D2" s="380"/>
      <c r="E2" s="380"/>
      <c r="F2" s="380"/>
    </row>
    <row r="3" spans="1:7">
      <c r="A3" s="377"/>
      <c r="B3" s="377"/>
      <c r="C3" s="377"/>
      <c r="D3" s="377"/>
      <c r="E3" s="377"/>
      <c r="F3" s="377"/>
    </row>
    <row r="4" spans="1:7">
      <c r="A4" s="163"/>
      <c r="B4" s="381" t="s">
        <v>1397</v>
      </c>
      <c r="C4" s="381"/>
      <c r="D4" s="381"/>
      <c r="E4" s="381"/>
      <c r="F4" s="162">
        <f>SUM(F8:F21)</f>
        <v>0</v>
      </c>
    </row>
    <row r="5" spans="1:7" s="160" customFormat="1" ht="68.25" customHeight="1">
      <c r="A5" s="161"/>
      <c r="B5" s="382" t="s">
        <v>1590</v>
      </c>
      <c r="C5" s="382"/>
      <c r="D5" s="382"/>
      <c r="E5" s="382"/>
      <c r="F5" s="382"/>
      <c r="G5" s="382"/>
    </row>
    <row r="6" spans="1:7">
      <c r="A6" s="377"/>
      <c r="B6" s="377"/>
      <c r="C6" s="377"/>
      <c r="D6" s="377"/>
      <c r="E6" s="377"/>
      <c r="F6" s="377"/>
    </row>
    <row r="7" spans="1:7">
      <c r="A7" s="101" t="s">
        <v>1385</v>
      </c>
      <c r="B7" s="159" t="s">
        <v>1384</v>
      </c>
      <c r="C7" s="158" t="s">
        <v>1383</v>
      </c>
      <c r="D7" s="158" t="s">
        <v>1382</v>
      </c>
      <c r="E7" s="157" t="s">
        <v>1381</v>
      </c>
      <c r="F7" s="156" t="s">
        <v>1380</v>
      </c>
    </row>
    <row r="8" spans="1:7">
      <c r="A8" s="377"/>
      <c r="B8" s="377"/>
      <c r="C8" s="377"/>
      <c r="D8" s="377"/>
      <c r="E8" s="377"/>
      <c r="F8" s="377"/>
    </row>
    <row r="9" spans="1:7">
      <c r="A9" s="155"/>
      <c r="B9" s="154"/>
      <c r="C9" s="153"/>
      <c r="D9" s="153"/>
      <c r="E9" s="152"/>
      <c r="F9" s="151"/>
    </row>
    <row r="10" spans="1:7">
      <c r="A10" s="149"/>
      <c r="B10" s="150"/>
      <c r="C10" s="149"/>
      <c r="D10" s="149"/>
      <c r="E10" s="148"/>
      <c r="F10" s="148"/>
    </row>
    <row r="11" spans="1:7" ht="48" customHeight="1">
      <c r="A11" s="147">
        <v>1</v>
      </c>
      <c r="B11" s="146" t="s">
        <v>1396</v>
      </c>
      <c r="C11" s="146" t="s">
        <v>1390</v>
      </c>
      <c r="D11" s="146">
        <v>2</v>
      </c>
      <c r="E11" s="145"/>
      <c r="F11" s="145">
        <f t="shared" ref="F11:F18" si="0">+D11*E11</f>
        <v>0</v>
      </c>
    </row>
    <row r="12" spans="1:7" ht="42">
      <c r="A12" s="147">
        <v>2</v>
      </c>
      <c r="B12" s="146" t="s">
        <v>1395</v>
      </c>
      <c r="C12" s="146" t="s">
        <v>51</v>
      </c>
      <c r="D12" s="146">
        <f>(6*170)+330</f>
        <v>1350</v>
      </c>
      <c r="E12" s="145"/>
      <c r="F12" s="145">
        <f t="shared" si="0"/>
        <v>0</v>
      </c>
    </row>
    <row r="13" spans="1:7" ht="63">
      <c r="A13" s="147">
        <v>3</v>
      </c>
      <c r="B13" s="146" t="s">
        <v>1394</v>
      </c>
      <c r="C13" s="146" t="s">
        <v>1390</v>
      </c>
      <c r="D13" s="146">
        <v>3</v>
      </c>
      <c r="E13" s="145"/>
      <c r="F13" s="145">
        <f t="shared" si="0"/>
        <v>0</v>
      </c>
    </row>
    <row r="14" spans="1:7" ht="37.700000000000003" customHeight="1">
      <c r="A14" s="147">
        <v>4</v>
      </c>
      <c r="B14" s="146" t="s">
        <v>1393</v>
      </c>
      <c r="C14" s="146" t="s">
        <v>1390</v>
      </c>
      <c r="D14" s="146">
        <v>1</v>
      </c>
      <c r="E14" s="145"/>
      <c r="F14" s="145">
        <f t="shared" si="0"/>
        <v>0</v>
      </c>
    </row>
    <row r="15" spans="1:7" ht="52.5">
      <c r="A15" s="147">
        <v>5</v>
      </c>
      <c r="B15" s="146" t="s">
        <v>1392</v>
      </c>
      <c r="C15" s="146" t="s">
        <v>1390</v>
      </c>
      <c r="D15" s="146">
        <v>1</v>
      </c>
      <c r="E15" s="145"/>
      <c r="F15" s="145">
        <f t="shared" si="0"/>
        <v>0</v>
      </c>
    </row>
    <row r="16" spans="1:7" ht="21">
      <c r="A16" s="147">
        <v>6</v>
      </c>
      <c r="B16" s="146" t="s">
        <v>1391</v>
      </c>
      <c r="C16" s="146" t="s">
        <v>1390</v>
      </c>
      <c r="D16" s="146">
        <v>1</v>
      </c>
      <c r="E16" s="145"/>
      <c r="F16" s="145">
        <f t="shared" si="0"/>
        <v>0</v>
      </c>
    </row>
    <row r="17" spans="1:6" ht="21">
      <c r="A17" s="147">
        <v>7</v>
      </c>
      <c r="B17" s="146" t="s">
        <v>1587</v>
      </c>
      <c r="C17" s="146" t="s">
        <v>66</v>
      </c>
      <c r="D17" s="146">
        <v>1</v>
      </c>
      <c r="E17" s="145"/>
      <c r="F17" s="145">
        <f t="shared" si="0"/>
        <v>0</v>
      </c>
    </row>
    <row r="18" spans="1:6" ht="31.5">
      <c r="A18" s="147">
        <v>8</v>
      </c>
      <c r="B18" s="146" t="s">
        <v>1389</v>
      </c>
      <c r="C18" s="146" t="s">
        <v>1356</v>
      </c>
      <c r="D18" s="146">
        <v>4</v>
      </c>
      <c r="E18" s="145"/>
      <c r="F18" s="145">
        <f t="shared" si="0"/>
        <v>0</v>
      </c>
    </row>
    <row r="19" spans="1:6" ht="7.5" customHeight="1">
      <c r="A19" s="378"/>
      <c r="B19" s="378"/>
      <c r="C19" s="378"/>
      <c r="D19" s="378"/>
      <c r="E19" s="378"/>
      <c r="F19" s="378"/>
    </row>
    <row r="20" spans="1:6" ht="31.5">
      <c r="A20" s="144" t="s">
        <v>1354</v>
      </c>
      <c r="B20" s="143" t="s">
        <v>1388</v>
      </c>
      <c r="C20" s="142"/>
      <c r="D20" s="141">
        <v>0.02</v>
      </c>
      <c r="E20" s="140">
        <f>SUM(F12:F18)</f>
        <v>0</v>
      </c>
      <c r="F20" s="139">
        <f>+D20*E20</f>
        <v>0</v>
      </c>
    </row>
    <row r="21" spans="1:6" ht="42">
      <c r="A21" s="144" t="s">
        <v>1352</v>
      </c>
      <c r="B21" s="143" t="s">
        <v>1351</v>
      </c>
      <c r="C21" s="142"/>
      <c r="D21" s="141">
        <v>0.02</v>
      </c>
      <c r="E21" s="140">
        <f>SUM(F12:F18)</f>
        <v>0</v>
      </c>
      <c r="F21" s="139">
        <f>+D21*E21</f>
        <v>0</v>
      </c>
    </row>
    <row r="22" spans="1:6" ht="7.5" customHeight="1">
      <c r="A22" s="378"/>
      <c r="B22" s="378"/>
      <c r="C22" s="378"/>
      <c r="D22" s="378"/>
      <c r="E22" s="378"/>
      <c r="F22" s="378"/>
    </row>
    <row r="23" spans="1:6">
      <c r="A23" s="138"/>
      <c r="B23" s="137"/>
      <c r="C23" s="136"/>
      <c r="D23" s="136"/>
      <c r="E23" s="135"/>
      <c r="F23" s="135"/>
    </row>
  </sheetData>
  <mergeCells count="8">
    <mergeCell ref="A8:F8"/>
    <mergeCell ref="A19:F19"/>
    <mergeCell ref="A22:F22"/>
    <mergeCell ref="A1:F2"/>
    <mergeCell ref="A3:F3"/>
    <mergeCell ref="B4:E4"/>
    <mergeCell ref="A6:F6"/>
    <mergeCell ref="B5:G5"/>
  </mergeCells>
  <pageMargins left="0.51181102362204722" right="0" top="0.55118110236220474" bottom="0.55118110236220474" header="0.31496062992125984" footer="0.31496062992125984"/>
  <pageSetup paperSize="9" firstPageNumber="0" orientation="portrait" r:id="rId1"/>
  <headerFooter>
    <oddHeader>&amp;L&amp;"-,Krepko"&amp;8KUC Ivančna Gorica&amp;R&amp;"Arial,Navadno"&amp;8EL dela</oddHeader>
    <oddFooter>&amp;R&amp;P/&amp;N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6C559-AF0D-4A0D-9CF4-AEC8FEB21628}">
  <sheetPr syncHorizontal="1" syncVertical="1" syncRef="A1">
    <tabColor theme="9" tint="-0.249977111117893"/>
  </sheetPr>
  <dimension ref="A1:F54"/>
  <sheetViews>
    <sheetView showGridLines="0" view="pageBreakPreview" zoomScaleNormal="100" zoomScaleSheetLayoutView="100" workbookViewId="0">
      <selection sqref="A1:F2"/>
    </sheetView>
  </sheetViews>
  <sheetFormatPr defaultRowHeight="12.75"/>
  <cols>
    <col min="1" max="1" width="4.5703125" style="61" customWidth="1"/>
    <col min="2" max="2" width="40.5703125" style="53" customWidth="1"/>
    <col min="3" max="4" width="4.85546875" style="62" customWidth="1"/>
    <col min="5" max="5" width="10.5703125" style="62" customWidth="1"/>
    <col min="6" max="6" width="13.5703125" style="62" customWidth="1"/>
    <col min="7" max="16384" width="9.140625" style="52"/>
  </cols>
  <sheetData>
    <row r="1" spans="1:6">
      <c r="A1" s="384" t="s">
        <v>1444</v>
      </c>
      <c r="B1" s="385"/>
      <c r="C1" s="385"/>
      <c r="D1" s="385"/>
      <c r="E1" s="385"/>
      <c r="F1" s="386"/>
    </row>
    <row r="2" spans="1:6">
      <c r="A2" s="387"/>
      <c r="B2" s="388"/>
      <c r="C2" s="388"/>
      <c r="D2" s="388"/>
      <c r="E2" s="388"/>
      <c r="F2" s="389"/>
    </row>
    <row r="3" spans="1:6">
      <c r="A3" s="377"/>
      <c r="B3" s="377"/>
      <c r="C3" s="377"/>
      <c r="D3" s="377"/>
      <c r="E3" s="377"/>
      <c r="F3" s="377"/>
    </row>
    <row r="4" spans="1:6">
      <c r="A4" s="163"/>
      <c r="B4" s="381" t="s">
        <v>1443</v>
      </c>
      <c r="C4" s="381"/>
      <c r="D4" s="381"/>
      <c r="E4" s="381"/>
      <c r="F4" s="174">
        <f>SUM(F8:F53)</f>
        <v>0</v>
      </c>
    </row>
    <row r="5" spans="1:6" s="160" customFormat="1" ht="121.7" customHeight="1">
      <c r="A5" s="161"/>
      <c r="B5" s="390" t="s">
        <v>1591</v>
      </c>
      <c r="C5" s="390"/>
      <c r="D5" s="390"/>
      <c r="E5" s="390"/>
      <c r="F5" s="390"/>
    </row>
    <row r="6" spans="1:6">
      <c r="A6" s="377"/>
      <c r="B6" s="377"/>
      <c r="C6" s="377"/>
      <c r="D6" s="377"/>
      <c r="E6" s="377"/>
      <c r="F6" s="377"/>
    </row>
    <row r="7" spans="1:6">
      <c r="A7" s="101" t="s">
        <v>1385</v>
      </c>
      <c r="B7" s="159" t="s">
        <v>1384</v>
      </c>
      <c r="C7" s="158" t="s">
        <v>1383</v>
      </c>
      <c r="D7" s="158" t="s">
        <v>1382</v>
      </c>
      <c r="E7" s="172" t="s">
        <v>1381</v>
      </c>
      <c r="F7" s="171" t="s">
        <v>1380</v>
      </c>
    </row>
    <row r="8" spans="1:6" ht="42">
      <c r="A8" s="170">
        <v>1</v>
      </c>
      <c r="B8" s="168" t="s">
        <v>1442</v>
      </c>
      <c r="C8" s="169" t="s">
        <v>66</v>
      </c>
      <c r="D8" s="169">
        <v>1</v>
      </c>
      <c r="E8" s="165"/>
      <c r="F8" s="164">
        <f t="shared" ref="F8:F50" si="0">+E8*D8</f>
        <v>0</v>
      </c>
    </row>
    <row r="9" spans="1:6" ht="109.35" customHeight="1">
      <c r="A9" s="170">
        <v>2</v>
      </c>
      <c r="B9" s="168" t="s">
        <v>1441</v>
      </c>
      <c r="C9" s="169" t="s">
        <v>66</v>
      </c>
      <c r="D9" s="169">
        <v>1</v>
      </c>
      <c r="E9" s="165"/>
      <c r="F9" s="164">
        <f t="shared" si="0"/>
        <v>0</v>
      </c>
    </row>
    <row r="10" spans="1:6" ht="259.35000000000002" customHeight="1">
      <c r="A10" s="170">
        <v>3</v>
      </c>
      <c r="B10" s="168" t="s">
        <v>1440</v>
      </c>
      <c r="C10" s="169" t="s">
        <v>66</v>
      </c>
      <c r="D10" s="169">
        <v>2</v>
      </c>
      <c r="E10" s="165"/>
      <c r="F10" s="164">
        <f t="shared" si="0"/>
        <v>0</v>
      </c>
    </row>
    <row r="11" spans="1:6" ht="102.6" customHeight="1">
      <c r="A11" s="170">
        <v>4</v>
      </c>
      <c r="B11" s="168" t="s">
        <v>1439</v>
      </c>
      <c r="C11" s="169" t="s">
        <v>66</v>
      </c>
      <c r="D11" s="169">
        <v>1</v>
      </c>
      <c r="E11" s="165"/>
      <c r="F11" s="164">
        <f t="shared" si="0"/>
        <v>0</v>
      </c>
    </row>
    <row r="12" spans="1:6" ht="208.7" customHeight="1">
      <c r="A12" s="170">
        <v>5</v>
      </c>
      <c r="B12" s="168" t="s">
        <v>1438</v>
      </c>
      <c r="C12" s="169" t="s">
        <v>66</v>
      </c>
      <c r="D12" s="169">
        <v>1</v>
      </c>
      <c r="E12" s="165"/>
      <c r="F12" s="164">
        <f t="shared" si="0"/>
        <v>0</v>
      </c>
    </row>
    <row r="13" spans="1:6" ht="116.45" customHeight="1">
      <c r="A13" s="170">
        <v>6</v>
      </c>
      <c r="B13" s="168" t="s">
        <v>1437</v>
      </c>
      <c r="C13" s="169" t="s">
        <v>66</v>
      </c>
      <c r="D13" s="169">
        <v>2</v>
      </c>
      <c r="E13" s="165"/>
      <c r="F13" s="164">
        <f t="shared" si="0"/>
        <v>0</v>
      </c>
    </row>
    <row r="14" spans="1:6" ht="17.25" customHeight="1">
      <c r="A14" s="170">
        <v>7</v>
      </c>
      <c r="B14" s="168" t="s">
        <v>1436</v>
      </c>
      <c r="C14" s="169" t="s">
        <v>66</v>
      </c>
      <c r="D14" s="169">
        <v>4</v>
      </c>
      <c r="E14" s="165"/>
      <c r="F14" s="164">
        <f t="shared" si="0"/>
        <v>0</v>
      </c>
    </row>
    <row r="15" spans="1:6" ht="43.35" customHeight="1">
      <c r="A15" s="170">
        <v>8</v>
      </c>
      <c r="B15" s="168" t="s">
        <v>1435</v>
      </c>
      <c r="C15" s="169" t="s">
        <v>66</v>
      </c>
      <c r="D15" s="169">
        <v>1</v>
      </c>
      <c r="E15" s="165"/>
      <c r="F15" s="164">
        <f t="shared" si="0"/>
        <v>0</v>
      </c>
    </row>
    <row r="16" spans="1:6" ht="18" customHeight="1">
      <c r="A16" s="170">
        <v>9</v>
      </c>
      <c r="B16" s="168" t="s">
        <v>1434</v>
      </c>
      <c r="C16" s="169" t="s">
        <v>51</v>
      </c>
      <c r="D16" s="169">
        <v>90</v>
      </c>
      <c r="E16" s="165"/>
      <c r="F16" s="164">
        <f t="shared" si="0"/>
        <v>0</v>
      </c>
    </row>
    <row r="17" spans="1:6" ht="52.7" customHeight="1">
      <c r="A17" s="170">
        <v>10</v>
      </c>
      <c r="B17" s="168" t="s">
        <v>1433</v>
      </c>
      <c r="C17" s="169" t="s">
        <v>1431</v>
      </c>
      <c r="D17" s="169">
        <v>4</v>
      </c>
      <c r="E17" s="165"/>
      <c r="F17" s="164">
        <f t="shared" si="0"/>
        <v>0</v>
      </c>
    </row>
    <row r="18" spans="1:6" ht="52.7" customHeight="1">
      <c r="A18" s="170">
        <v>11</v>
      </c>
      <c r="B18" s="168" t="s">
        <v>1432</v>
      </c>
      <c r="C18" s="169" t="s">
        <v>1431</v>
      </c>
      <c r="D18" s="169">
        <v>4</v>
      </c>
      <c r="E18" s="165"/>
      <c r="F18" s="164">
        <f t="shared" si="0"/>
        <v>0</v>
      </c>
    </row>
    <row r="19" spans="1:6">
      <c r="A19" s="170">
        <v>12</v>
      </c>
      <c r="B19" s="168" t="s">
        <v>1430</v>
      </c>
      <c r="C19" s="169" t="s">
        <v>51</v>
      </c>
      <c r="D19" s="169">
        <v>86</v>
      </c>
      <c r="E19" s="165"/>
      <c r="F19" s="164">
        <f t="shared" si="0"/>
        <v>0</v>
      </c>
    </row>
    <row r="20" spans="1:6">
      <c r="A20" s="170">
        <v>13</v>
      </c>
      <c r="B20" s="168" t="s">
        <v>1429</v>
      </c>
      <c r="C20" s="169" t="s">
        <v>51</v>
      </c>
      <c r="D20" s="169">
        <v>86</v>
      </c>
      <c r="E20" s="165"/>
      <c r="F20" s="164">
        <f t="shared" si="0"/>
        <v>0</v>
      </c>
    </row>
    <row r="21" spans="1:6">
      <c r="A21" s="170">
        <v>14</v>
      </c>
      <c r="B21" s="168" t="s">
        <v>1428</v>
      </c>
      <c r="C21" s="169" t="s">
        <v>51</v>
      </c>
      <c r="D21" s="169">
        <v>21</v>
      </c>
      <c r="E21" s="165"/>
      <c r="F21" s="164">
        <f t="shared" si="0"/>
        <v>0</v>
      </c>
    </row>
    <row r="22" spans="1:6">
      <c r="A22" s="170">
        <v>15</v>
      </c>
      <c r="B22" s="168" t="s">
        <v>1427</v>
      </c>
      <c r="C22" s="169" t="s">
        <v>66</v>
      </c>
      <c r="D22" s="169">
        <v>15</v>
      </c>
      <c r="E22" s="165"/>
      <c r="F22" s="164">
        <f t="shared" si="0"/>
        <v>0</v>
      </c>
    </row>
    <row r="23" spans="1:6">
      <c r="A23" s="170">
        <v>16</v>
      </c>
      <c r="B23" s="168" t="s">
        <v>1426</v>
      </c>
      <c r="C23" s="169" t="s">
        <v>51</v>
      </c>
      <c r="D23" s="169">
        <v>86</v>
      </c>
      <c r="E23" s="165"/>
      <c r="F23" s="164">
        <f t="shared" si="0"/>
        <v>0</v>
      </c>
    </row>
    <row r="24" spans="1:6">
      <c r="A24" s="170">
        <v>17</v>
      </c>
      <c r="B24" s="168" t="s">
        <v>1425</v>
      </c>
      <c r="C24" s="169" t="s">
        <v>66</v>
      </c>
      <c r="D24" s="169">
        <v>32</v>
      </c>
      <c r="E24" s="165"/>
      <c r="F24" s="164">
        <f t="shared" si="0"/>
        <v>0</v>
      </c>
    </row>
    <row r="25" spans="1:6">
      <c r="A25" s="170">
        <v>18</v>
      </c>
      <c r="B25" s="168" t="s">
        <v>1424</v>
      </c>
      <c r="C25" s="169" t="s">
        <v>51</v>
      </c>
      <c r="D25" s="169">
        <v>25</v>
      </c>
      <c r="E25" s="165"/>
      <c r="F25" s="164">
        <f t="shared" si="0"/>
        <v>0</v>
      </c>
    </row>
    <row r="26" spans="1:6">
      <c r="A26" s="170">
        <v>19</v>
      </c>
      <c r="B26" s="168" t="s">
        <v>1423</v>
      </c>
      <c r="C26" s="169" t="s">
        <v>66</v>
      </c>
      <c r="D26" s="169">
        <v>12</v>
      </c>
      <c r="E26" s="165"/>
      <c r="F26" s="164">
        <f t="shared" si="0"/>
        <v>0</v>
      </c>
    </row>
    <row r="27" spans="1:6">
      <c r="A27" s="170">
        <v>20</v>
      </c>
      <c r="B27" s="168" t="s">
        <v>1422</v>
      </c>
      <c r="C27" s="169" t="s">
        <v>66</v>
      </c>
      <c r="D27" s="169">
        <v>9</v>
      </c>
      <c r="E27" s="165"/>
      <c r="F27" s="164">
        <f t="shared" si="0"/>
        <v>0</v>
      </c>
    </row>
    <row r="28" spans="1:6" ht="21">
      <c r="A28" s="170">
        <v>21</v>
      </c>
      <c r="B28" s="168" t="s">
        <v>1421</v>
      </c>
      <c r="C28" s="169" t="s">
        <v>51</v>
      </c>
      <c r="D28" s="169">
        <v>16</v>
      </c>
      <c r="E28" s="165"/>
      <c r="F28" s="164">
        <f t="shared" si="0"/>
        <v>0</v>
      </c>
    </row>
    <row r="29" spans="1:6" ht="31.5">
      <c r="A29" s="170">
        <v>22</v>
      </c>
      <c r="B29" s="168" t="s">
        <v>1420</v>
      </c>
      <c r="C29" s="169" t="s">
        <v>51</v>
      </c>
      <c r="D29" s="169">
        <v>240</v>
      </c>
      <c r="E29" s="165"/>
      <c r="F29" s="164">
        <f t="shared" si="0"/>
        <v>0</v>
      </c>
    </row>
    <row r="30" spans="1:6" ht="21">
      <c r="A30" s="170">
        <v>23</v>
      </c>
      <c r="B30" s="168" t="s">
        <v>1419</v>
      </c>
      <c r="C30" s="169" t="s">
        <v>51</v>
      </c>
      <c r="D30" s="169">
        <v>44</v>
      </c>
      <c r="E30" s="165"/>
      <c r="F30" s="164">
        <f t="shared" si="0"/>
        <v>0</v>
      </c>
    </row>
    <row r="31" spans="1:6" ht="21">
      <c r="A31" s="170">
        <v>24</v>
      </c>
      <c r="B31" s="168" t="s">
        <v>1418</v>
      </c>
      <c r="C31" s="169" t="s">
        <v>51</v>
      </c>
      <c r="D31" s="169">
        <v>36</v>
      </c>
      <c r="E31" s="165"/>
      <c r="F31" s="164">
        <f t="shared" si="0"/>
        <v>0</v>
      </c>
    </row>
    <row r="32" spans="1:6" ht="21">
      <c r="A32" s="170">
        <v>25</v>
      </c>
      <c r="B32" s="168" t="s">
        <v>1417</v>
      </c>
      <c r="C32" s="169" t="s">
        <v>66</v>
      </c>
      <c r="D32" s="169">
        <v>10</v>
      </c>
      <c r="E32" s="165"/>
      <c r="F32" s="164">
        <f t="shared" si="0"/>
        <v>0</v>
      </c>
    </row>
    <row r="33" spans="1:6" ht="21">
      <c r="A33" s="170">
        <v>26</v>
      </c>
      <c r="B33" s="168" t="s">
        <v>1416</v>
      </c>
      <c r="C33" s="169" t="s">
        <v>66</v>
      </c>
      <c r="D33" s="169">
        <v>6</v>
      </c>
      <c r="E33" s="165"/>
      <c r="F33" s="164">
        <f t="shared" si="0"/>
        <v>0</v>
      </c>
    </row>
    <row r="34" spans="1:6">
      <c r="A34" s="170">
        <v>27</v>
      </c>
      <c r="B34" s="168" t="s">
        <v>1415</v>
      </c>
      <c r="C34" s="169" t="s">
        <v>66</v>
      </c>
      <c r="D34" s="169">
        <v>2</v>
      </c>
      <c r="E34" s="165"/>
      <c r="F34" s="164">
        <f t="shared" si="0"/>
        <v>0</v>
      </c>
    </row>
    <row r="35" spans="1:6">
      <c r="A35" s="170">
        <v>28</v>
      </c>
      <c r="B35" s="168" t="s">
        <v>1414</v>
      </c>
      <c r="C35" s="169" t="s">
        <v>51</v>
      </c>
      <c r="D35" s="169">
        <v>25</v>
      </c>
      <c r="E35" s="165"/>
      <c r="F35" s="164">
        <f t="shared" si="0"/>
        <v>0</v>
      </c>
    </row>
    <row r="36" spans="1:6">
      <c r="A36" s="170">
        <v>29</v>
      </c>
      <c r="B36" s="168" t="s">
        <v>1413</v>
      </c>
      <c r="C36" s="169" t="s">
        <v>66</v>
      </c>
      <c r="D36" s="169">
        <v>2</v>
      </c>
      <c r="E36" s="165"/>
      <c r="F36" s="164">
        <f t="shared" si="0"/>
        <v>0</v>
      </c>
    </row>
    <row r="37" spans="1:6">
      <c r="A37" s="170">
        <v>30</v>
      </c>
      <c r="B37" s="168" t="s">
        <v>1412</v>
      </c>
      <c r="C37" s="169" t="s">
        <v>66</v>
      </c>
      <c r="D37" s="169">
        <v>2</v>
      </c>
      <c r="E37" s="165"/>
      <c r="F37" s="164">
        <f t="shared" si="0"/>
        <v>0</v>
      </c>
    </row>
    <row r="38" spans="1:6">
      <c r="A38" s="170">
        <v>31</v>
      </c>
      <c r="B38" s="168" t="s">
        <v>1411</v>
      </c>
      <c r="C38" s="169" t="s">
        <v>51</v>
      </c>
      <c r="D38" s="169">
        <v>32</v>
      </c>
      <c r="E38" s="165"/>
      <c r="F38" s="164">
        <f t="shared" si="0"/>
        <v>0</v>
      </c>
    </row>
    <row r="39" spans="1:6">
      <c r="A39" s="170">
        <v>32</v>
      </c>
      <c r="B39" s="168" t="s">
        <v>1410</v>
      </c>
      <c r="C39" s="169" t="s">
        <v>51</v>
      </c>
      <c r="D39" s="169">
        <v>32</v>
      </c>
      <c r="E39" s="165"/>
      <c r="F39" s="164">
        <f t="shared" si="0"/>
        <v>0</v>
      </c>
    </row>
    <row r="40" spans="1:6">
      <c r="A40" s="170">
        <v>33</v>
      </c>
      <c r="B40" s="168" t="s">
        <v>1409</v>
      </c>
      <c r="C40" s="169" t="s">
        <v>51</v>
      </c>
      <c r="D40" s="169">
        <v>60</v>
      </c>
      <c r="E40" s="165"/>
      <c r="F40" s="164">
        <f t="shared" si="0"/>
        <v>0</v>
      </c>
    </row>
    <row r="41" spans="1:6">
      <c r="A41" s="170">
        <v>34</v>
      </c>
      <c r="B41" s="168" t="s">
        <v>1408</v>
      </c>
      <c r="C41" s="169" t="s">
        <v>66</v>
      </c>
      <c r="D41" s="169">
        <v>4</v>
      </c>
      <c r="E41" s="165"/>
      <c r="F41" s="164">
        <f t="shared" si="0"/>
        <v>0</v>
      </c>
    </row>
    <row r="42" spans="1:6">
      <c r="A42" s="170">
        <v>35</v>
      </c>
      <c r="B42" s="168" t="s">
        <v>1407</v>
      </c>
      <c r="C42" s="169" t="s">
        <v>66</v>
      </c>
      <c r="D42" s="169">
        <v>3</v>
      </c>
      <c r="E42" s="165"/>
      <c r="F42" s="164">
        <f t="shared" si="0"/>
        <v>0</v>
      </c>
    </row>
    <row r="43" spans="1:6">
      <c r="A43" s="170">
        <v>36</v>
      </c>
      <c r="B43" s="168" t="s">
        <v>1406</v>
      </c>
      <c r="C43" s="169" t="s">
        <v>238</v>
      </c>
      <c r="D43" s="169">
        <v>16</v>
      </c>
      <c r="E43" s="165"/>
      <c r="F43" s="164">
        <f t="shared" si="0"/>
        <v>0</v>
      </c>
    </row>
    <row r="44" spans="1:6" ht="31.5">
      <c r="A44" s="170">
        <v>37</v>
      </c>
      <c r="B44" s="168" t="s">
        <v>1405</v>
      </c>
      <c r="C44" s="169" t="s">
        <v>66</v>
      </c>
      <c r="D44" s="169">
        <v>1</v>
      </c>
      <c r="E44" s="165"/>
      <c r="F44" s="164">
        <f t="shared" si="0"/>
        <v>0</v>
      </c>
    </row>
    <row r="45" spans="1:6">
      <c r="A45" s="170">
        <v>38</v>
      </c>
      <c r="B45" s="168" t="s">
        <v>1404</v>
      </c>
      <c r="C45" s="169" t="s">
        <v>66</v>
      </c>
      <c r="D45" s="169">
        <v>2</v>
      </c>
      <c r="E45" s="165"/>
      <c r="F45" s="164">
        <f t="shared" si="0"/>
        <v>0</v>
      </c>
    </row>
    <row r="46" spans="1:6" ht="21">
      <c r="A46" s="170">
        <v>39</v>
      </c>
      <c r="B46" s="168" t="s">
        <v>1403</v>
      </c>
      <c r="C46" s="169" t="s">
        <v>66</v>
      </c>
      <c r="D46" s="169">
        <v>1</v>
      </c>
      <c r="E46" s="165"/>
      <c r="F46" s="164">
        <f t="shared" si="0"/>
        <v>0</v>
      </c>
    </row>
    <row r="47" spans="1:6">
      <c r="A47" s="170">
        <v>40</v>
      </c>
      <c r="B47" s="168" t="s">
        <v>1402</v>
      </c>
      <c r="C47" s="169" t="s">
        <v>1356</v>
      </c>
      <c r="D47" s="169">
        <v>6</v>
      </c>
      <c r="E47" s="165"/>
      <c r="F47" s="164">
        <f t="shared" si="0"/>
        <v>0</v>
      </c>
    </row>
    <row r="48" spans="1:6">
      <c r="A48" s="170">
        <v>41</v>
      </c>
      <c r="B48" s="168" t="s">
        <v>1401</v>
      </c>
      <c r="C48" s="169" t="s">
        <v>1356</v>
      </c>
      <c r="D48" s="169">
        <v>6</v>
      </c>
      <c r="E48" s="165"/>
      <c r="F48" s="164">
        <f t="shared" si="0"/>
        <v>0</v>
      </c>
    </row>
    <row r="49" spans="1:6">
      <c r="A49" s="170">
        <v>42</v>
      </c>
      <c r="B49" s="168" t="s">
        <v>1400</v>
      </c>
      <c r="C49" s="169" t="s">
        <v>66</v>
      </c>
      <c r="D49" s="169">
        <v>1</v>
      </c>
      <c r="E49" s="165"/>
      <c r="F49" s="164">
        <f t="shared" si="0"/>
        <v>0</v>
      </c>
    </row>
    <row r="50" spans="1:6" ht="21">
      <c r="A50" s="170">
        <v>43</v>
      </c>
      <c r="B50" s="168" t="s">
        <v>1588</v>
      </c>
      <c r="C50" s="169" t="s">
        <v>66</v>
      </c>
      <c r="D50" s="169">
        <v>0</v>
      </c>
      <c r="E50" s="165"/>
      <c r="F50" s="164">
        <f t="shared" si="0"/>
        <v>0</v>
      </c>
    </row>
    <row r="51" spans="1:6" ht="6" customHeight="1">
      <c r="A51" s="383"/>
      <c r="B51" s="383"/>
      <c r="C51" s="383"/>
      <c r="D51" s="383"/>
      <c r="E51" s="383"/>
      <c r="F51" s="383"/>
    </row>
    <row r="52" spans="1:6" ht="42.75" customHeight="1">
      <c r="A52" s="147" t="s">
        <v>1354</v>
      </c>
      <c r="B52" s="168" t="s">
        <v>1399</v>
      </c>
      <c r="C52" s="167"/>
      <c r="D52" s="166">
        <v>0.02</v>
      </c>
      <c r="E52" s="165">
        <f>SUM(F41:F50)</f>
        <v>0</v>
      </c>
      <c r="F52" s="164">
        <f>+D52*E52</f>
        <v>0</v>
      </c>
    </row>
    <row r="53" spans="1:6" ht="42">
      <c r="A53" s="147" t="s">
        <v>1352</v>
      </c>
      <c r="B53" s="168" t="s">
        <v>1351</v>
      </c>
      <c r="C53" s="167"/>
      <c r="D53" s="166">
        <v>0.02</v>
      </c>
      <c r="E53" s="165">
        <f>SUM(F41:F50)</f>
        <v>0</v>
      </c>
      <c r="F53" s="164">
        <f>+D53*E53</f>
        <v>0</v>
      </c>
    </row>
    <row r="54" spans="1:6" ht="6" customHeight="1">
      <c r="A54" s="383"/>
      <c r="B54" s="383"/>
      <c r="C54" s="383"/>
      <c r="D54" s="383"/>
      <c r="E54" s="383"/>
      <c r="F54" s="383"/>
    </row>
  </sheetData>
  <mergeCells count="7">
    <mergeCell ref="A51:F51"/>
    <mergeCell ref="A54:F54"/>
    <mergeCell ref="A1:F2"/>
    <mergeCell ref="A3:F3"/>
    <mergeCell ref="B4:E4"/>
    <mergeCell ref="A6:F6"/>
    <mergeCell ref="B5:F5"/>
  </mergeCells>
  <printOptions gridLinesSet="0"/>
  <pageMargins left="0.51181102362204722" right="0" top="0.55118110236220474" bottom="0.55118110236220474" header="0.31496062992125984" footer="0.31496062992125984"/>
  <pageSetup paperSize="9" orientation="portrait" r:id="rId1"/>
  <headerFooter>
    <oddHeader>&amp;L&amp;"-,Krepko"&amp;8KUC Ivančna Gorica&amp;R&amp;"Arial,Navadno"&amp;8EL dela</oddHeader>
    <oddFooter>&amp;R&amp;P/&amp;N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69413-FFA1-4EDD-B495-41EB9C55A84E}">
  <sheetPr>
    <tabColor theme="9" tint="-0.249977111117893"/>
  </sheetPr>
  <dimension ref="A1:IV29"/>
  <sheetViews>
    <sheetView showGridLines="0" view="pageBreakPreview" zoomScaleNormal="100" zoomScaleSheetLayoutView="100" workbookViewId="0">
      <selection sqref="A1:F2"/>
    </sheetView>
  </sheetViews>
  <sheetFormatPr defaultColWidth="8.85546875" defaultRowHeight="13.5" customHeight="1"/>
  <cols>
    <col min="1" max="1" width="4.42578125" style="176" customWidth="1"/>
    <col min="2" max="2" width="40.140625" style="176" customWidth="1"/>
    <col min="3" max="3" width="6" style="176" customWidth="1"/>
    <col min="4" max="4" width="6.42578125" style="176" customWidth="1"/>
    <col min="5" max="5" width="8.85546875" style="176" customWidth="1"/>
    <col min="6" max="6" width="12.5703125" style="176" customWidth="1"/>
    <col min="7" max="256" width="8.85546875" style="176" customWidth="1"/>
    <col min="257" max="16384" width="8.85546875" style="175"/>
  </cols>
  <sheetData>
    <row r="1" spans="1:6" s="176" customFormat="1" ht="8.4499999999999993" customHeight="1">
      <c r="A1" s="392" t="s">
        <v>1459</v>
      </c>
      <c r="B1" s="393"/>
      <c r="C1" s="393"/>
      <c r="D1" s="393"/>
      <c r="E1" s="393"/>
      <c r="F1" s="393"/>
    </row>
    <row r="2" spans="1:6" s="176" customFormat="1" ht="8.4499999999999993" customHeight="1">
      <c r="A2" s="393"/>
      <c r="B2" s="393"/>
      <c r="C2" s="393"/>
      <c r="D2" s="393"/>
      <c r="E2" s="393"/>
      <c r="F2" s="393"/>
    </row>
    <row r="3" spans="1:6" s="176" customFormat="1" ht="12.95" customHeight="1">
      <c r="A3" s="394"/>
      <c r="B3" s="394"/>
      <c r="C3" s="394"/>
      <c r="D3" s="394"/>
      <c r="E3" s="394"/>
      <c r="F3" s="394"/>
    </row>
    <row r="4" spans="1:6" s="176" customFormat="1" ht="15" customHeight="1">
      <c r="A4" s="196"/>
      <c r="B4" s="395" t="s">
        <v>1458</v>
      </c>
      <c r="C4" s="396"/>
      <c r="D4" s="396"/>
      <c r="E4" s="396"/>
      <c r="F4" s="195">
        <f>SUM(F8:F28)</f>
        <v>0</v>
      </c>
    </row>
    <row r="5" spans="1:6" s="176" customFormat="1" ht="89.45" customHeight="1">
      <c r="A5" s="194"/>
      <c r="B5" s="397" t="s">
        <v>1592</v>
      </c>
      <c r="C5" s="398"/>
      <c r="D5" s="398"/>
      <c r="E5" s="398"/>
      <c r="F5" s="398"/>
    </row>
    <row r="6" spans="1:6" s="176" customFormat="1" ht="12.95" customHeight="1">
      <c r="A6" s="394"/>
      <c r="B6" s="394"/>
      <c r="C6" s="394"/>
      <c r="D6" s="394"/>
      <c r="E6" s="394"/>
      <c r="F6" s="394"/>
    </row>
    <row r="7" spans="1:6" s="176" customFormat="1" ht="12.95" customHeight="1">
      <c r="A7" s="192" t="s">
        <v>1385</v>
      </c>
      <c r="B7" s="193" t="s">
        <v>1384</v>
      </c>
      <c r="C7" s="191" t="s">
        <v>1383</v>
      </c>
      <c r="D7" s="191" t="s">
        <v>1382</v>
      </c>
      <c r="E7" s="192" t="s">
        <v>1381</v>
      </c>
      <c r="F7" s="191" t="s">
        <v>1380</v>
      </c>
    </row>
    <row r="8" spans="1:6" s="176" customFormat="1" ht="12.95" customHeight="1">
      <c r="A8" s="177"/>
      <c r="B8" s="190"/>
      <c r="C8" s="181"/>
      <c r="D8" s="181"/>
      <c r="E8" s="179"/>
      <c r="F8" s="178"/>
    </row>
    <row r="9" spans="1:6" s="176" customFormat="1" ht="33" customHeight="1">
      <c r="A9" s="186">
        <v>1</v>
      </c>
      <c r="B9" s="182" t="s">
        <v>1457</v>
      </c>
      <c r="C9" s="185" t="s">
        <v>1369</v>
      </c>
      <c r="D9" s="188">
        <f>60*1.2*0.4</f>
        <v>28.8</v>
      </c>
      <c r="E9" s="179"/>
      <c r="F9" s="178">
        <f t="shared" ref="F9:F17" si="0">D9*E9</f>
        <v>0</v>
      </c>
    </row>
    <row r="10" spans="1:6" s="176" customFormat="1" ht="42.95" customHeight="1">
      <c r="A10" s="186">
        <v>2</v>
      </c>
      <c r="B10" s="182" t="s">
        <v>1456</v>
      </c>
      <c r="C10" s="185" t="s">
        <v>1369</v>
      </c>
      <c r="D10" s="189">
        <f>(D9)*0.7*0.3</f>
        <v>6.048</v>
      </c>
      <c r="E10" s="179"/>
      <c r="F10" s="178">
        <f t="shared" si="0"/>
        <v>0</v>
      </c>
    </row>
    <row r="11" spans="1:6" s="176" customFormat="1" ht="23.1" customHeight="1">
      <c r="A11" s="186">
        <v>3</v>
      </c>
      <c r="B11" s="182" t="s">
        <v>1455</v>
      </c>
      <c r="C11" s="185" t="s">
        <v>238</v>
      </c>
      <c r="D11" s="187">
        <v>30</v>
      </c>
      <c r="E11" s="179"/>
      <c r="F11" s="178">
        <f t="shared" si="0"/>
        <v>0</v>
      </c>
    </row>
    <row r="12" spans="1:6" s="176" customFormat="1" ht="33" customHeight="1">
      <c r="A12" s="186">
        <v>4</v>
      </c>
      <c r="B12" s="182" t="s">
        <v>1454</v>
      </c>
      <c r="C12" s="185" t="s">
        <v>1369</v>
      </c>
      <c r="D12" s="187">
        <v>3</v>
      </c>
      <c r="E12" s="179"/>
      <c r="F12" s="178">
        <f t="shared" si="0"/>
        <v>0</v>
      </c>
    </row>
    <row r="13" spans="1:6" s="176" customFormat="1" ht="33" customHeight="1">
      <c r="A13" s="186">
        <v>5</v>
      </c>
      <c r="B13" s="182" t="s">
        <v>1453</v>
      </c>
      <c r="C13" s="185" t="s">
        <v>1369</v>
      </c>
      <c r="D13" s="187">
        <v>3</v>
      </c>
      <c r="E13" s="179"/>
      <c r="F13" s="178">
        <f t="shared" si="0"/>
        <v>0</v>
      </c>
    </row>
    <row r="14" spans="1:6" s="176" customFormat="1" ht="33" customHeight="1">
      <c r="A14" s="186">
        <v>6</v>
      </c>
      <c r="B14" s="182" t="s">
        <v>1452</v>
      </c>
      <c r="C14" s="185" t="s">
        <v>1369</v>
      </c>
      <c r="D14" s="188">
        <f>D9-D10</f>
        <v>22.752000000000002</v>
      </c>
      <c r="E14" s="179"/>
      <c r="F14" s="178">
        <f t="shared" si="0"/>
        <v>0</v>
      </c>
    </row>
    <row r="15" spans="1:6" s="176" customFormat="1" ht="50.45" customHeight="1">
      <c r="A15" s="186">
        <v>7</v>
      </c>
      <c r="B15" s="182" t="s">
        <v>1451</v>
      </c>
      <c r="C15" s="185" t="s">
        <v>51</v>
      </c>
      <c r="D15" s="187">
        <v>60</v>
      </c>
      <c r="E15" s="179"/>
      <c r="F15" s="178">
        <f t="shared" si="0"/>
        <v>0</v>
      </c>
    </row>
    <row r="16" spans="1:6" s="176" customFormat="1" ht="23.1" customHeight="1">
      <c r="A16" s="186">
        <v>8</v>
      </c>
      <c r="B16" s="182" t="s">
        <v>1450</v>
      </c>
      <c r="C16" s="185" t="s">
        <v>1369</v>
      </c>
      <c r="D16" s="187">
        <v>15</v>
      </c>
      <c r="E16" s="179"/>
      <c r="F16" s="178">
        <f t="shared" si="0"/>
        <v>0</v>
      </c>
    </row>
    <row r="17" spans="1:6" s="176" customFormat="1" ht="23.1" customHeight="1">
      <c r="A17" s="186">
        <v>9</v>
      </c>
      <c r="B17" s="182" t="s">
        <v>1449</v>
      </c>
      <c r="C17" s="185" t="s">
        <v>1369</v>
      </c>
      <c r="D17" s="187">
        <f>+D9</f>
        <v>28.8</v>
      </c>
      <c r="E17" s="179"/>
      <c r="F17" s="178">
        <f t="shared" si="0"/>
        <v>0</v>
      </c>
    </row>
    <row r="18" spans="1:6" s="176" customFormat="1" ht="61.35" customHeight="1">
      <c r="A18" s="186">
        <v>10</v>
      </c>
      <c r="B18" s="182" t="s">
        <v>1448</v>
      </c>
      <c r="C18" s="185" t="s">
        <v>66</v>
      </c>
      <c r="D18" s="187">
        <v>1</v>
      </c>
      <c r="E18" s="179"/>
      <c r="F18" s="178">
        <f>+D18*E18</f>
        <v>0</v>
      </c>
    </row>
    <row r="19" spans="1:6" s="176" customFormat="1" ht="33" customHeight="1">
      <c r="A19" s="186">
        <v>11</v>
      </c>
      <c r="B19" s="182" t="s">
        <v>1447</v>
      </c>
      <c r="C19" s="185" t="s">
        <v>66</v>
      </c>
      <c r="D19" s="187">
        <v>9</v>
      </c>
      <c r="E19" s="179"/>
      <c r="F19" s="178">
        <f t="shared" ref="F19:F25" si="1">D19*E19</f>
        <v>0</v>
      </c>
    </row>
    <row r="20" spans="1:6" s="176" customFormat="1" ht="23.1" customHeight="1">
      <c r="A20" s="186">
        <v>12</v>
      </c>
      <c r="B20" s="182" t="s">
        <v>1446</v>
      </c>
      <c r="C20" s="185" t="s">
        <v>51</v>
      </c>
      <c r="D20" s="187">
        <v>60</v>
      </c>
      <c r="E20" s="179"/>
      <c r="F20" s="178">
        <f t="shared" si="1"/>
        <v>0</v>
      </c>
    </row>
    <row r="21" spans="1:6" s="176" customFormat="1" ht="23.1" customHeight="1">
      <c r="A21" s="186">
        <v>13</v>
      </c>
      <c r="B21" s="182" t="s">
        <v>1359</v>
      </c>
      <c r="C21" s="185" t="s">
        <v>62</v>
      </c>
      <c r="D21" s="187">
        <v>4</v>
      </c>
      <c r="E21" s="179"/>
      <c r="F21" s="178">
        <f t="shared" si="1"/>
        <v>0</v>
      </c>
    </row>
    <row r="22" spans="1:6" s="176" customFormat="1" ht="23.1" customHeight="1">
      <c r="A22" s="186">
        <v>14</v>
      </c>
      <c r="B22" s="182" t="s">
        <v>1358</v>
      </c>
      <c r="C22" s="185" t="s">
        <v>1356</v>
      </c>
      <c r="D22" s="184">
        <v>8</v>
      </c>
      <c r="E22" s="179"/>
      <c r="F22" s="178">
        <f t="shared" si="1"/>
        <v>0</v>
      </c>
    </row>
    <row r="23" spans="1:6" s="176" customFormat="1" ht="23.1" customHeight="1">
      <c r="A23" s="186">
        <v>15</v>
      </c>
      <c r="B23" s="182" t="s">
        <v>1586</v>
      </c>
      <c r="C23" s="185" t="s">
        <v>1356</v>
      </c>
      <c r="D23" s="184">
        <v>0</v>
      </c>
      <c r="E23" s="179"/>
      <c r="F23" s="178">
        <f t="shared" si="1"/>
        <v>0</v>
      </c>
    </row>
    <row r="24" spans="1:6" s="176" customFormat="1" ht="23.1" customHeight="1">
      <c r="A24" s="186">
        <v>16</v>
      </c>
      <c r="B24" s="182" t="s">
        <v>1445</v>
      </c>
      <c r="C24" s="185" t="s">
        <v>1356</v>
      </c>
      <c r="D24" s="184">
        <v>2</v>
      </c>
      <c r="E24" s="179"/>
      <c r="F24" s="178">
        <f t="shared" si="1"/>
        <v>0</v>
      </c>
    </row>
    <row r="25" spans="1:6" s="176" customFormat="1" ht="23.1" customHeight="1">
      <c r="A25" s="186">
        <v>17</v>
      </c>
      <c r="B25" s="182" t="s">
        <v>1355</v>
      </c>
      <c r="C25" s="185" t="s">
        <v>62</v>
      </c>
      <c r="D25" s="184">
        <v>1</v>
      </c>
      <c r="E25" s="179"/>
      <c r="F25" s="178">
        <f t="shared" si="1"/>
        <v>0</v>
      </c>
    </row>
    <row r="26" spans="1:6" s="176" customFormat="1" ht="12.95" customHeight="1">
      <c r="A26" s="391"/>
      <c r="B26" s="391"/>
      <c r="C26" s="391"/>
      <c r="D26" s="391"/>
      <c r="E26" s="391"/>
      <c r="F26" s="391"/>
    </row>
    <row r="27" spans="1:6" s="176" customFormat="1" ht="33" customHeight="1">
      <c r="A27" s="183" t="s">
        <v>1354</v>
      </c>
      <c r="B27" s="182" t="s">
        <v>1353</v>
      </c>
      <c r="C27" s="181"/>
      <c r="D27" s="180">
        <v>0.02</v>
      </c>
      <c r="E27" s="179">
        <f>SUM(F8:F25)</f>
        <v>0</v>
      </c>
      <c r="F27" s="178">
        <f>E27*D27</f>
        <v>0</v>
      </c>
    </row>
    <row r="28" spans="1:6" s="176" customFormat="1" ht="42.95" customHeight="1">
      <c r="A28" s="183" t="s">
        <v>1352</v>
      </c>
      <c r="B28" s="182" t="s">
        <v>1351</v>
      </c>
      <c r="C28" s="181"/>
      <c r="D28" s="180">
        <v>0.02</v>
      </c>
      <c r="E28" s="179">
        <f>SUM(F8:F25)</f>
        <v>0</v>
      </c>
      <c r="F28" s="178">
        <f>E28*D28</f>
        <v>0</v>
      </c>
    </row>
    <row r="29" spans="1:6" s="176" customFormat="1" ht="12.95" customHeight="1">
      <c r="A29" s="391"/>
      <c r="B29" s="391"/>
      <c r="C29" s="391"/>
      <c r="D29" s="391"/>
      <c r="E29" s="391"/>
      <c r="F29" s="391"/>
    </row>
  </sheetData>
  <mergeCells count="7">
    <mergeCell ref="A29:F29"/>
    <mergeCell ref="A1:F2"/>
    <mergeCell ref="A3:F3"/>
    <mergeCell ref="B4:E4"/>
    <mergeCell ref="B5:F5"/>
    <mergeCell ref="A6:F6"/>
    <mergeCell ref="A26:F26"/>
  </mergeCells>
  <pageMargins left="0.51181102362204722" right="0" top="0.55118110236220474" bottom="0.55118110236220474" header="0.31496062992125984" footer="0.31496062992125984"/>
  <pageSetup paperSize="9" orientation="portrait" r:id="rId1"/>
  <headerFooter>
    <oddHeader>&amp;L&amp;"-,Krepko"&amp;8KUC Ivančna Gorica&amp;R&amp;"Arial,Navadno"&amp;8EL dela</oddHeader>
    <oddFooter>&amp;R&amp;P/&amp;N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D1B7F-CFF6-4E6B-B335-447B6340C5C8}">
  <sheetPr>
    <tabColor theme="9" tint="-0.249977111117893"/>
  </sheetPr>
  <dimension ref="A1:F108"/>
  <sheetViews>
    <sheetView view="pageBreakPreview" zoomScaleNormal="100" zoomScaleSheetLayoutView="100" workbookViewId="0">
      <selection sqref="A1:F2"/>
    </sheetView>
  </sheetViews>
  <sheetFormatPr defaultRowHeight="12.75"/>
  <cols>
    <col min="1" max="1" width="3.5703125" style="61" customWidth="1"/>
    <col min="2" max="2" width="38.140625" style="52" customWidth="1"/>
    <col min="3" max="3" width="6" style="62" customWidth="1"/>
    <col min="4" max="4" width="7.5703125" style="62" customWidth="1"/>
    <col min="5" max="5" width="10.42578125" style="62" customWidth="1"/>
    <col min="6" max="6" width="12.140625" style="62" customWidth="1"/>
    <col min="7" max="19" width="12.85546875" style="52" customWidth="1"/>
    <col min="20" max="16384" width="9.140625" style="52"/>
  </cols>
  <sheetData>
    <row r="1" spans="1:6" ht="18" customHeight="1">
      <c r="A1" s="379" t="s">
        <v>1477</v>
      </c>
      <c r="B1" s="380"/>
      <c r="C1" s="380"/>
      <c r="D1" s="380"/>
      <c r="E1" s="380"/>
      <c r="F1" s="380"/>
    </row>
    <row r="2" spans="1:6" ht="19.5" customHeight="1">
      <c r="A2" s="380"/>
      <c r="B2" s="380"/>
      <c r="C2" s="380"/>
      <c r="D2" s="380"/>
      <c r="E2" s="380"/>
      <c r="F2" s="380"/>
    </row>
    <row r="3" spans="1:6">
      <c r="A3" s="399"/>
      <c r="B3" s="399"/>
      <c r="C3" s="399"/>
      <c r="D3" s="399"/>
      <c r="E3" s="399"/>
      <c r="F3" s="399"/>
    </row>
    <row r="4" spans="1:6">
      <c r="A4" s="163"/>
      <c r="B4" s="381" t="s">
        <v>1476</v>
      </c>
      <c r="C4" s="381"/>
      <c r="D4" s="381"/>
      <c r="E4" s="381"/>
      <c r="F4" s="174">
        <f>SUM(F7:F23)</f>
        <v>0</v>
      </c>
    </row>
    <row r="5" spans="1:6" s="160" customFormat="1" ht="42">
      <c r="A5" s="229"/>
      <c r="B5" s="173" t="s">
        <v>1475</v>
      </c>
      <c r="C5" s="228"/>
      <c r="D5" s="227"/>
      <c r="E5" s="227"/>
      <c r="F5" s="226"/>
    </row>
    <row r="6" spans="1:6">
      <c r="A6" s="225" t="s">
        <v>1349</v>
      </c>
      <c r="B6" s="225" t="s">
        <v>1474</v>
      </c>
      <c r="C6" s="224" t="s">
        <v>1383</v>
      </c>
      <c r="D6" s="223" t="s">
        <v>1382</v>
      </c>
      <c r="E6" s="222" t="s">
        <v>1473</v>
      </c>
      <c r="F6" s="221" t="s">
        <v>1472</v>
      </c>
    </row>
    <row r="7" spans="1:6" ht="31.5">
      <c r="A7" s="219">
        <v>1</v>
      </c>
      <c r="B7" s="168" t="s">
        <v>1471</v>
      </c>
      <c r="C7" s="169" t="s">
        <v>66</v>
      </c>
      <c r="D7" s="168">
        <v>5</v>
      </c>
      <c r="E7" s="215"/>
      <c r="F7" s="220">
        <f t="shared" ref="F7:F18" si="0">+D7*E7</f>
        <v>0</v>
      </c>
    </row>
    <row r="8" spans="1:6" ht="47.45" customHeight="1">
      <c r="A8" s="219">
        <v>2</v>
      </c>
      <c r="B8" s="168" t="s">
        <v>1470</v>
      </c>
      <c r="C8" s="169" t="s">
        <v>66</v>
      </c>
      <c r="D8" s="168">
        <v>5</v>
      </c>
      <c r="E8" s="215"/>
      <c r="F8" s="220">
        <f t="shared" si="0"/>
        <v>0</v>
      </c>
    </row>
    <row r="9" spans="1:6" ht="21">
      <c r="A9" s="219">
        <v>3</v>
      </c>
      <c r="B9" s="168" t="s">
        <v>1469</v>
      </c>
      <c r="C9" s="169" t="s">
        <v>51</v>
      </c>
      <c r="D9" s="168">
        <v>215</v>
      </c>
      <c r="E9" s="215"/>
      <c r="F9" s="220">
        <f t="shared" si="0"/>
        <v>0</v>
      </c>
    </row>
    <row r="10" spans="1:6" ht="21">
      <c r="A10" s="219">
        <v>4</v>
      </c>
      <c r="B10" s="168" t="s">
        <v>1468</v>
      </c>
      <c r="C10" s="169" t="s">
        <v>66</v>
      </c>
      <c r="D10" s="168">
        <v>4</v>
      </c>
      <c r="E10" s="215"/>
      <c r="F10" s="220">
        <f t="shared" si="0"/>
        <v>0</v>
      </c>
    </row>
    <row r="11" spans="1:6" ht="21">
      <c r="A11" s="219">
        <v>5</v>
      </c>
      <c r="B11" s="168" t="s">
        <v>1467</v>
      </c>
      <c r="C11" s="169" t="s">
        <v>66</v>
      </c>
      <c r="D11" s="168">
        <v>5</v>
      </c>
      <c r="E11" s="215"/>
      <c r="F11" s="220">
        <f t="shared" si="0"/>
        <v>0</v>
      </c>
    </row>
    <row r="12" spans="1:6" ht="21">
      <c r="A12" s="219">
        <v>6</v>
      </c>
      <c r="B12" s="168" t="s">
        <v>1466</v>
      </c>
      <c r="C12" s="169" t="s">
        <v>66</v>
      </c>
      <c r="D12" s="168">
        <v>16</v>
      </c>
      <c r="E12" s="215"/>
      <c r="F12" s="220">
        <f t="shared" si="0"/>
        <v>0</v>
      </c>
    </row>
    <row r="13" spans="1:6" ht="27" customHeight="1">
      <c r="A13" s="219">
        <v>7</v>
      </c>
      <c r="B13" s="168" t="s">
        <v>1465</v>
      </c>
      <c r="C13" s="169" t="s">
        <v>66</v>
      </c>
      <c r="D13" s="168">
        <v>16</v>
      </c>
      <c r="E13" s="215"/>
      <c r="F13" s="220">
        <f t="shared" si="0"/>
        <v>0</v>
      </c>
    </row>
    <row r="14" spans="1:6" ht="37.35" customHeight="1">
      <c r="A14" s="219">
        <v>8</v>
      </c>
      <c r="B14" s="168" t="s">
        <v>1464</v>
      </c>
      <c r="C14" s="169" t="s">
        <v>66</v>
      </c>
      <c r="D14" s="168">
        <v>2</v>
      </c>
      <c r="E14" s="215"/>
      <c r="F14" s="220">
        <f t="shared" si="0"/>
        <v>0</v>
      </c>
    </row>
    <row r="15" spans="1:6" ht="53.45" customHeight="1">
      <c r="A15" s="219">
        <v>9</v>
      </c>
      <c r="B15" s="168" t="s">
        <v>1463</v>
      </c>
      <c r="C15" s="169" t="s">
        <v>51</v>
      </c>
      <c r="D15" s="168">
        <v>200</v>
      </c>
      <c r="E15" s="215"/>
      <c r="F15" s="220">
        <f t="shared" si="0"/>
        <v>0</v>
      </c>
    </row>
    <row r="16" spans="1:6" ht="52.5">
      <c r="A16" s="219">
        <v>10</v>
      </c>
      <c r="B16" s="168" t="s">
        <v>1462</v>
      </c>
      <c r="C16" s="169" t="s">
        <v>51</v>
      </c>
      <c r="D16" s="168">
        <v>215</v>
      </c>
      <c r="E16" s="215"/>
      <c r="F16" s="220">
        <f t="shared" si="0"/>
        <v>0</v>
      </c>
    </row>
    <row r="17" spans="1:6" ht="21">
      <c r="A17" s="219">
        <v>11</v>
      </c>
      <c r="B17" s="168" t="s">
        <v>1357</v>
      </c>
      <c r="C17" s="167" t="s">
        <v>1356</v>
      </c>
      <c r="D17" s="218">
        <v>5</v>
      </c>
      <c r="E17" s="215"/>
      <c r="F17" s="214">
        <f t="shared" si="0"/>
        <v>0</v>
      </c>
    </row>
    <row r="18" spans="1:6" ht="31.5">
      <c r="A18" s="219">
        <v>12</v>
      </c>
      <c r="B18" s="168" t="s">
        <v>1461</v>
      </c>
      <c r="C18" s="167" t="s">
        <v>62</v>
      </c>
      <c r="D18" s="218">
        <v>1</v>
      </c>
      <c r="E18" s="215"/>
      <c r="F18" s="214">
        <f t="shared" si="0"/>
        <v>0</v>
      </c>
    </row>
    <row r="19" spans="1:6">
      <c r="A19" s="219"/>
      <c r="B19" s="168"/>
      <c r="C19" s="167"/>
      <c r="D19" s="218"/>
      <c r="E19" s="215"/>
      <c r="F19" s="214"/>
    </row>
    <row r="20" spans="1:6" ht="5.25" customHeight="1">
      <c r="A20" s="400"/>
      <c r="B20" s="400"/>
      <c r="C20" s="400"/>
      <c r="D20" s="400"/>
      <c r="E20" s="400"/>
      <c r="F20" s="400"/>
    </row>
    <row r="21" spans="1:6" ht="31.5">
      <c r="A21" s="217" t="s">
        <v>1354</v>
      </c>
      <c r="B21" s="168" t="s">
        <v>1353</v>
      </c>
      <c r="C21" s="167"/>
      <c r="D21" s="216">
        <v>0.02</v>
      </c>
      <c r="E21" s="215">
        <f>SUM(F7:F19)</f>
        <v>0</v>
      </c>
      <c r="F21" s="214">
        <f>+D21*E21</f>
        <v>0</v>
      </c>
    </row>
    <row r="22" spans="1:6" ht="31.5">
      <c r="A22" s="217" t="s">
        <v>1352</v>
      </c>
      <c r="B22" s="168" t="s">
        <v>1460</v>
      </c>
      <c r="C22" s="167"/>
      <c r="D22" s="216">
        <v>0.03</v>
      </c>
      <c r="E22" s="215">
        <f>SUM(F7:F19)</f>
        <v>0</v>
      </c>
      <c r="F22" s="214">
        <f>+D22*E22</f>
        <v>0</v>
      </c>
    </row>
    <row r="23" spans="1:6" ht="5.25" customHeight="1">
      <c r="A23" s="401"/>
      <c r="B23" s="401"/>
      <c r="C23" s="401"/>
      <c r="D23" s="401"/>
      <c r="E23" s="401"/>
      <c r="F23" s="401"/>
    </row>
    <row r="28" spans="1:6">
      <c r="B28" s="209"/>
      <c r="C28" s="208"/>
      <c r="D28" s="212"/>
      <c r="E28" s="211"/>
      <c r="F28" s="211"/>
    </row>
    <row r="29" spans="1:6">
      <c r="B29" s="209"/>
      <c r="C29" s="208"/>
      <c r="D29" s="212"/>
      <c r="E29" s="211"/>
      <c r="F29" s="211"/>
    </row>
    <row r="30" spans="1:6">
      <c r="B30" s="209"/>
      <c r="C30" s="208"/>
      <c r="D30" s="212"/>
      <c r="E30" s="211"/>
      <c r="F30" s="211"/>
    </row>
    <row r="31" spans="1:6">
      <c r="B31" s="209"/>
      <c r="C31" s="208"/>
      <c r="D31" s="212"/>
      <c r="E31" s="213"/>
      <c r="F31" s="211"/>
    </row>
    <row r="32" spans="1:6">
      <c r="B32" s="209"/>
      <c r="C32" s="208"/>
      <c r="D32" s="212"/>
      <c r="E32" s="213"/>
      <c r="F32" s="211"/>
    </row>
    <row r="33" spans="2:6">
      <c r="B33" s="209"/>
      <c r="C33" s="208"/>
      <c r="D33" s="212"/>
      <c r="E33" s="213"/>
      <c r="F33" s="211"/>
    </row>
    <row r="34" spans="2:6">
      <c r="B34" s="209"/>
      <c r="C34" s="208"/>
      <c r="D34" s="212"/>
      <c r="E34" s="213"/>
      <c r="F34" s="211"/>
    </row>
    <row r="35" spans="2:6">
      <c r="B35" s="209"/>
      <c r="C35" s="208"/>
      <c r="D35" s="212"/>
      <c r="E35" s="213"/>
      <c r="F35" s="211"/>
    </row>
    <row r="36" spans="2:6">
      <c r="B36" s="209"/>
      <c r="C36" s="208"/>
      <c r="D36" s="212"/>
      <c r="E36" s="213"/>
      <c r="F36" s="211"/>
    </row>
    <row r="37" spans="2:6">
      <c r="B37" s="209"/>
      <c r="C37" s="208"/>
      <c r="D37" s="212"/>
      <c r="E37" s="213"/>
      <c r="F37" s="211"/>
    </row>
    <row r="38" spans="2:6">
      <c r="B38" s="209"/>
      <c r="C38" s="208"/>
      <c r="D38" s="212"/>
      <c r="E38" s="211"/>
      <c r="F38" s="211"/>
    </row>
    <row r="39" spans="2:6">
      <c r="B39" s="209"/>
      <c r="C39" s="208"/>
      <c r="D39" s="212"/>
      <c r="E39" s="211"/>
      <c r="F39" s="211"/>
    </row>
    <row r="40" spans="2:6">
      <c r="B40" s="209"/>
      <c r="C40" s="208"/>
      <c r="D40" s="212"/>
      <c r="E40" s="211"/>
      <c r="F40" s="211"/>
    </row>
    <row r="41" spans="2:6">
      <c r="B41" s="209"/>
      <c r="C41" s="208"/>
      <c r="D41" s="212"/>
      <c r="E41" s="211"/>
      <c r="F41" s="211"/>
    </row>
    <row r="42" spans="2:6">
      <c r="B42" s="209"/>
      <c r="C42" s="208"/>
      <c r="D42" s="212"/>
      <c r="E42" s="211"/>
      <c r="F42" s="211"/>
    </row>
    <row r="45" spans="2:6">
      <c r="B45" s="209"/>
      <c r="C45" s="208"/>
      <c r="D45" s="207"/>
    </row>
    <row r="46" spans="2:6">
      <c r="B46" s="209"/>
      <c r="C46" s="208"/>
      <c r="D46" s="207"/>
    </row>
    <row r="47" spans="2:6">
      <c r="B47" s="209"/>
      <c r="C47" s="208"/>
      <c r="D47" s="210"/>
    </row>
    <row r="48" spans="2:6">
      <c r="B48" s="209"/>
      <c r="C48" s="208"/>
      <c r="D48" s="210"/>
    </row>
    <row r="49" spans="1:6">
      <c r="B49" s="209"/>
      <c r="C49" s="208"/>
      <c r="D49" s="210"/>
    </row>
    <row r="50" spans="1:6">
      <c r="B50" s="209"/>
      <c r="C50" s="208"/>
      <c r="D50" s="210"/>
    </row>
    <row r="51" spans="1:6">
      <c r="B51" s="209"/>
      <c r="C51" s="208"/>
      <c r="D51" s="210"/>
    </row>
    <row r="52" spans="1:6">
      <c r="B52" s="209"/>
      <c r="C52" s="208"/>
      <c r="D52" s="210"/>
    </row>
    <row r="53" spans="1:6">
      <c r="B53" s="209"/>
      <c r="C53" s="208"/>
      <c r="D53" s="210"/>
    </row>
    <row r="54" spans="1:6">
      <c r="B54" s="209"/>
      <c r="C54" s="208"/>
      <c r="D54" s="207"/>
    </row>
    <row r="55" spans="1:6">
      <c r="B55" s="209"/>
      <c r="C55" s="208"/>
      <c r="D55" s="207"/>
    </row>
    <row r="56" spans="1:6">
      <c r="B56" s="209"/>
      <c r="C56" s="208"/>
      <c r="D56" s="207"/>
    </row>
    <row r="57" spans="1:6">
      <c r="B57" s="209"/>
      <c r="C57" s="208"/>
      <c r="D57" s="207"/>
    </row>
    <row r="58" spans="1:6">
      <c r="B58" s="209"/>
      <c r="C58" s="208"/>
      <c r="D58" s="207"/>
    </row>
    <row r="61" spans="1:6">
      <c r="A61" s="205"/>
      <c r="B61" s="206"/>
      <c r="C61" s="204"/>
      <c r="D61" s="203"/>
      <c r="E61" s="202"/>
      <c r="F61" s="202"/>
    </row>
    <row r="62" spans="1:6">
      <c r="A62" s="205"/>
      <c r="B62" s="198"/>
      <c r="C62" s="204"/>
      <c r="D62" s="203"/>
      <c r="E62" s="202"/>
      <c r="F62" s="202"/>
    </row>
    <row r="63" spans="1:6">
      <c r="A63" s="198"/>
      <c r="B63" s="198"/>
      <c r="C63" s="199"/>
      <c r="D63" s="201"/>
      <c r="E63" s="197"/>
      <c r="F63" s="197"/>
    </row>
    <row r="64" spans="1:6">
      <c r="A64" s="198"/>
      <c r="B64" s="198"/>
      <c r="C64" s="199"/>
      <c r="D64" s="201"/>
      <c r="E64" s="197"/>
      <c r="F64" s="197"/>
    </row>
    <row r="65" spans="1:6">
      <c r="A65" s="198"/>
      <c r="B65" s="198"/>
      <c r="C65" s="199"/>
      <c r="D65" s="201"/>
      <c r="E65" s="197"/>
      <c r="F65" s="197"/>
    </row>
    <row r="66" spans="1:6">
      <c r="A66" s="198"/>
      <c r="B66" s="198"/>
      <c r="C66" s="199"/>
      <c r="D66" s="201"/>
      <c r="E66" s="197"/>
      <c r="F66" s="197"/>
    </row>
    <row r="67" spans="1:6">
      <c r="A67" s="198"/>
      <c r="B67" s="198"/>
      <c r="C67" s="199"/>
      <c r="D67" s="201"/>
      <c r="E67" s="197"/>
      <c r="F67" s="197"/>
    </row>
    <row r="68" spans="1:6">
      <c r="A68" s="198"/>
      <c r="B68" s="198"/>
      <c r="C68" s="199"/>
      <c r="D68" s="201"/>
      <c r="E68" s="197"/>
      <c r="F68" s="197"/>
    </row>
    <row r="69" spans="1:6">
      <c r="A69" s="198"/>
      <c r="B69" s="198"/>
      <c r="C69" s="199"/>
      <c r="D69" s="201"/>
      <c r="E69" s="197"/>
      <c r="F69" s="197"/>
    </row>
    <row r="70" spans="1:6">
      <c r="A70" s="198"/>
      <c r="B70" s="198"/>
      <c r="C70" s="199"/>
      <c r="D70" s="201"/>
      <c r="E70" s="197"/>
      <c r="F70" s="197"/>
    </row>
    <row r="71" spans="1:6">
      <c r="A71" s="198"/>
      <c r="B71" s="198"/>
      <c r="C71" s="199"/>
      <c r="D71" s="201"/>
      <c r="E71" s="197"/>
      <c r="F71" s="197"/>
    </row>
    <row r="72" spans="1:6">
      <c r="A72" s="198"/>
      <c r="B72" s="198"/>
      <c r="C72" s="199"/>
      <c r="D72" s="201"/>
      <c r="E72" s="197"/>
      <c r="F72" s="197"/>
    </row>
    <row r="73" spans="1:6">
      <c r="A73" s="198"/>
      <c r="B73" s="198"/>
      <c r="C73" s="199"/>
      <c r="D73" s="201"/>
      <c r="E73" s="197"/>
      <c r="F73" s="197"/>
    </row>
    <row r="74" spans="1:6">
      <c r="A74" s="198"/>
      <c r="B74" s="198"/>
      <c r="C74" s="199"/>
      <c r="D74" s="201"/>
      <c r="E74" s="197"/>
      <c r="F74" s="197"/>
    </row>
    <row r="75" spans="1:6">
      <c r="A75" s="198"/>
      <c r="B75" s="198"/>
      <c r="C75" s="199"/>
      <c r="D75" s="201"/>
      <c r="E75" s="197"/>
      <c r="F75" s="197"/>
    </row>
    <row r="76" spans="1:6">
      <c r="A76" s="198"/>
      <c r="B76" s="198"/>
      <c r="C76" s="199"/>
      <c r="D76" s="201"/>
      <c r="E76" s="197"/>
      <c r="F76" s="197"/>
    </row>
    <row r="77" spans="1:6">
      <c r="A77" s="198"/>
      <c r="B77" s="198"/>
      <c r="C77" s="199"/>
      <c r="D77" s="201"/>
      <c r="E77" s="197"/>
      <c r="F77" s="197"/>
    </row>
    <row r="80" spans="1:6">
      <c r="A80" s="198"/>
      <c r="B80" s="198"/>
      <c r="C80" s="199"/>
      <c r="D80" s="198"/>
      <c r="E80" s="197"/>
      <c r="F80" s="197"/>
    </row>
    <row r="81" spans="1:6">
      <c r="A81" s="198"/>
      <c r="B81" s="198"/>
      <c r="C81" s="199"/>
      <c r="D81" s="198"/>
      <c r="E81" s="198"/>
      <c r="F81" s="198"/>
    </row>
    <row r="82" spans="1:6">
      <c r="A82" s="198"/>
      <c r="B82" s="198"/>
      <c r="C82" s="199"/>
      <c r="D82" s="198"/>
      <c r="E82" s="197"/>
      <c r="F82" s="197"/>
    </row>
    <row r="83" spans="1:6">
      <c r="A83" s="198"/>
      <c r="B83" s="198"/>
      <c r="C83" s="199"/>
      <c r="D83" s="198"/>
      <c r="E83" s="197"/>
      <c r="F83" s="198"/>
    </row>
    <row r="84" spans="1:6">
      <c r="A84" s="198"/>
      <c r="B84" s="198"/>
      <c r="C84" s="199"/>
      <c r="D84" s="198"/>
      <c r="E84" s="197"/>
      <c r="F84" s="197"/>
    </row>
    <row r="85" spans="1:6">
      <c r="A85" s="198"/>
      <c r="B85" s="198"/>
      <c r="C85" s="199"/>
      <c r="D85" s="198"/>
      <c r="E85" s="197"/>
      <c r="F85" s="198"/>
    </row>
    <row r="86" spans="1:6">
      <c r="A86" s="198"/>
      <c r="B86" s="198"/>
      <c r="C86" s="199"/>
      <c r="D86" s="198"/>
      <c r="E86" s="197"/>
      <c r="F86" s="197"/>
    </row>
    <row r="87" spans="1:6">
      <c r="A87" s="198"/>
      <c r="B87" s="198"/>
      <c r="C87" s="199"/>
      <c r="D87" s="198"/>
      <c r="E87" s="197"/>
      <c r="F87" s="198"/>
    </row>
    <row r="88" spans="1:6">
      <c r="A88" s="198"/>
      <c r="B88" s="198"/>
      <c r="C88" s="199"/>
      <c r="D88" s="198"/>
      <c r="E88" s="197"/>
      <c r="F88" s="197"/>
    </row>
    <row r="89" spans="1:6">
      <c r="A89" s="198"/>
      <c r="B89" s="198"/>
      <c r="C89" s="199"/>
      <c r="D89" s="198"/>
      <c r="E89" s="197"/>
      <c r="F89" s="198"/>
    </row>
    <row r="90" spans="1:6">
      <c r="A90" s="198"/>
      <c r="B90" s="198"/>
      <c r="C90" s="199"/>
      <c r="D90" s="198"/>
      <c r="E90" s="197"/>
      <c r="F90" s="197"/>
    </row>
    <row r="91" spans="1:6">
      <c r="A91" s="198"/>
      <c r="B91" s="198"/>
      <c r="C91" s="199"/>
      <c r="D91" s="198"/>
      <c r="E91" s="197"/>
      <c r="F91" s="198"/>
    </row>
    <row r="92" spans="1:6">
      <c r="A92" s="198"/>
      <c r="B92" s="198"/>
      <c r="C92" s="199"/>
      <c r="D92" s="198"/>
      <c r="E92" s="197"/>
      <c r="F92" s="197"/>
    </row>
    <row r="93" spans="1:6">
      <c r="A93" s="198"/>
      <c r="B93" s="198"/>
      <c r="C93" s="199"/>
      <c r="D93" s="198"/>
      <c r="E93" s="198"/>
      <c r="F93" s="198"/>
    </row>
    <row r="94" spans="1:6">
      <c r="A94" s="198"/>
      <c r="B94" s="198"/>
      <c r="C94" s="199"/>
      <c r="D94" s="198"/>
      <c r="E94" s="197"/>
      <c r="F94" s="197"/>
    </row>
    <row r="95" spans="1:6">
      <c r="A95" s="198"/>
      <c r="B95" s="198"/>
      <c r="C95" s="199"/>
      <c r="D95" s="198"/>
      <c r="E95" s="197"/>
      <c r="F95" s="198"/>
    </row>
    <row r="96" spans="1:6">
      <c r="A96" s="198"/>
      <c r="B96" s="198"/>
      <c r="C96" s="199"/>
      <c r="D96" s="201"/>
      <c r="E96" s="197"/>
      <c r="F96" s="197"/>
    </row>
    <row r="97" spans="1:6">
      <c r="A97" s="198"/>
      <c r="B97" s="198"/>
      <c r="C97" s="199"/>
      <c r="D97" s="201"/>
      <c r="E97" s="197"/>
      <c r="F97" s="198"/>
    </row>
    <row r="98" spans="1:6">
      <c r="A98" s="198"/>
      <c r="B98" s="198"/>
      <c r="C98" s="199"/>
      <c r="D98" s="198"/>
      <c r="E98" s="197"/>
      <c r="F98" s="197"/>
    </row>
    <row r="99" spans="1:6">
      <c r="A99" s="198"/>
      <c r="B99" s="198"/>
      <c r="C99" s="199"/>
      <c r="D99" s="198"/>
      <c r="E99" s="197"/>
      <c r="F99" s="198"/>
    </row>
    <row r="100" spans="1:6">
      <c r="A100" s="198"/>
      <c r="B100" s="198"/>
      <c r="C100" s="199"/>
      <c r="D100" s="198"/>
      <c r="E100" s="197"/>
      <c r="F100" s="197"/>
    </row>
    <row r="101" spans="1:6">
      <c r="A101" s="198"/>
      <c r="B101" s="198"/>
      <c r="C101" s="199"/>
      <c r="D101" s="198"/>
      <c r="E101" s="197"/>
      <c r="F101" s="198"/>
    </row>
    <row r="102" spans="1:6">
      <c r="A102" s="198"/>
      <c r="B102" s="198"/>
      <c r="C102" s="199"/>
      <c r="D102" s="198"/>
      <c r="E102" s="197"/>
      <c r="F102" s="197"/>
    </row>
    <row r="103" spans="1:6">
      <c r="A103" s="198"/>
      <c r="B103" s="198"/>
      <c r="C103" s="199"/>
      <c r="D103" s="198"/>
      <c r="E103" s="197"/>
      <c r="F103" s="198"/>
    </row>
    <row r="104" spans="1:6">
      <c r="A104" s="198"/>
      <c r="B104" s="198"/>
      <c r="C104" s="199"/>
      <c r="D104" s="198"/>
      <c r="E104" s="197"/>
      <c r="F104" s="197"/>
    </row>
    <row r="105" spans="1:6">
      <c r="A105" s="198"/>
      <c r="B105" s="198"/>
      <c r="C105" s="199"/>
      <c r="D105" s="198"/>
      <c r="E105" s="197"/>
      <c r="F105" s="197"/>
    </row>
    <row r="106" spans="1:6">
      <c r="A106" s="198"/>
      <c r="B106" s="198"/>
      <c r="C106" s="200"/>
      <c r="D106" s="198"/>
      <c r="E106" s="197"/>
      <c r="F106" s="197"/>
    </row>
    <row r="107" spans="1:6">
      <c r="A107" s="198"/>
      <c r="B107" s="198"/>
      <c r="C107" s="199"/>
      <c r="D107" s="198"/>
      <c r="E107" s="197"/>
      <c r="F107" s="197"/>
    </row>
    <row r="108" spans="1:6">
      <c r="A108" s="198"/>
      <c r="B108" s="198"/>
      <c r="C108" s="199"/>
      <c r="D108" s="198"/>
      <c r="E108" s="197"/>
      <c r="F108" s="197"/>
    </row>
  </sheetData>
  <mergeCells count="5">
    <mergeCell ref="A1:F2"/>
    <mergeCell ref="A3:F3"/>
    <mergeCell ref="B4:E4"/>
    <mergeCell ref="A20:F20"/>
    <mergeCell ref="A23:F23"/>
  </mergeCells>
  <pageMargins left="0.51181102362204722" right="0" top="0.55118110236220474" bottom="0.55118110236220474" header="0.31496062992125984" footer="0.31496062992125984"/>
  <pageSetup paperSize="9" firstPageNumber="0" orientation="portrait" r:id="rId1"/>
  <headerFooter>
    <oddHeader>&amp;L&amp;"-,Krepko"&amp;8KUC Ivančna Gorica&amp;R&amp;"Arial,Navadno"&amp;8EL dela</oddHeader>
    <oddFooter>&amp;R&amp;P/&amp;N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48219-B5EF-4AA9-BABF-161E8808975E}">
  <sheetPr>
    <tabColor theme="9" tint="-0.249977111117893"/>
  </sheetPr>
  <dimension ref="A1:F97"/>
  <sheetViews>
    <sheetView view="pageBreakPreview" zoomScaleNormal="120" zoomScaleSheetLayoutView="100" workbookViewId="0">
      <selection sqref="A1:F2"/>
    </sheetView>
  </sheetViews>
  <sheetFormatPr defaultRowHeight="12.75"/>
  <cols>
    <col min="1" max="1" width="3.5703125" style="61" customWidth="1"/>
    <col min="2" max="2" width="39.5703125" style="53" customWidth="1"/>
    <col min="3" max="3" width="6" style="62" customWidth="1"/>
    <col min="4" max="4" width="7.5703125" style="62" customWidth="1"/>
    <col min="5" max="5" width="10.42578125" style="62" customWidth="1"/>
    <col min="6" max="6" width="12" style="62" customWidth="1"/>
    <col min="7" max="16384" width="9.140625" style="52"/>
  </cols>
  <sheetData>
    <row r="1" spans="1:6">
      <c r="A1" s="380" t="s">
        <v>1492</v>
      </c>
      <c r="B1" s="380"/>
      <c r="C1" s="380"/>
      <c r="D1" s="380"/>
      <c r="E1" s="380"/>
      <c r="F1" s="380"/>
    </row>
    <row r="2" spans="1:6">
      <c r="A2" s="380"/>
      <c r="B2" s="380"/>
      <c r="C2" s="380"/>
      <c r="D2" s="380"/>
      <c r="E2" s="380"/>
      <c r="F2" s="380"/>
    </row>
    <row r="3" spans="1:6">
      <c r="A3" s="399"/>
      <c r="B3" s="399"/>
      <c r="C3" s="399"/>
      <c r="D3" s="399"/>
      <c r="E3" s="399"/>
      <c r="F3" s="399"/>
    </row>
    <row r="4" spans="1:6">
      <c r="A4" s="163"/>
      <c r="B4" s="402" t="s">
        <v>1491</v>
      </c>
      <c r="C4" s="402"/>
      <c r="D4" s="402"/>
      <c r="E4" s="402"/>
      <c r="F4" s="174">
        <f>SUM(F10:F24)</f>
        <v>0</v>
      </c>
    </row>
    <row r="5" spans="1:6">
      <c r="A5" s="403"/>
      <c r="B5" s="403"/>
      <c r="C5" s="403"/>
      <c r="D5" s="403"/>
      <c r="E5" s="403"/>
      <c r="F5" s="403"/>
    </row>
    <row r="6" spans="1:6" s="160" customFormat="1" ht="42">
      <c r="A6" s="242"/>
      <c r="B6" s="168" t="s">
        <v>1490</v>
      </c>
      <c r="C6" s="169"/>
      <c r="D6" s="168"/>
      <c r="E6" s="215"/>
      <c r="F6" s="220"/>
    </row>
    <row r="7" spans="1:6">
      <c r="A7" s="404"/>
      <c r="B7" s="404"/>
      <c r="C7" s="404"/>
      <c r="D7" s="404"/>
      <c r="E7" s="404"/>
      <c r="F7" s="404"/>
    </row>
    <row r="8" spans="1:6">
      <c r="A8" s="225" t="s">
        <v>1349</v>
      </c>
      <c r="B8" s="241" t="s">
        <v>1474</v>
      </c>
      <c r="C8" s="224" t="s">
        <v>1383</v>
      </c>
      <c r="D8" s="223" t="s">
        <v>1382</v>
      </c>
      <c r="E8" s="222" t="s">
        <v>1473</v>
      </c>
      <c r="F8" s="221" t="s">
        <v>1472</v>
      </c>
    </row>
    <row r="9" spans="1:6">
      <c r="A9" s="405"/>
      <c r="B9" s="405"/>
      <c r="C9" s="405"/>
      <c r="D9" s="405"/>
      <c r="E9" s="405"/>
      <c r="F9" s="405"/>
    </row>
    <row r="10" spans="1:6" ht="31.5">
      <c r="A10" s="219">
        <v>1</v>
      </c>
      <c r="B10" s="240" t="s">
        <v>1489</v>
      </c>
      <c r="C10" s="239" t="s">
        <v>66</v>
      </c>
      <c r="D10" s="238">
        <v>1</v>
      </c>
      <c r="E10" s="215"/>
      <c r="F10" s="220">
        <f>D10*E10</f>
        <v>0</v>
      </c>
    </row>
    <row r="11" spans="1:6" ht="26.45" customHeight="1">
      <c r="A11" s="219">
        <v>2</v>
      </c>
      <c r="B11" s="240" t="s">
        <v>1488</v>
      </c>
      <c r="C11" s="239" t="s">
        <v>66</v>
      </c>
      <c r="D11" s="238">
        <v>4</v>
      </c>
      <c r="E11" s="215"/>
      <c r="F11" s="220">
        <f>D11*E11</f>
        <v>0</v>
      </c>
    </row>
    <row r="12" spans="1:6">
      <c r="A12" s="219">
        <v>3</v>
      </c>
      <c r="B12" s="240" t="s">
        <v>1487</v>
      </c>
      <c r="C12" s="239" t="s">
        <v>51</v>
      </c>
      <c r="D12" s="238">
        <v>7</v>
      </c>
      <c r="E12" s="215"/>
      <c r="F12" s="220">
        <f t="shared" ref="F12:F13" si="0">D12*E12</f>
        <v>0</v>
      </c>
    </row>
    <row r="13" spans="1:6" ht="21">
      <c r="A13" s="219">
        <v>4</v>
      </c>
      <c r="B13" s="240" t="s">
        <v>1486</v>
      </c>
      <c r="C13" s="239" t="s">
        <v>51</v>
      </c>
      <c r="D13" s="238">
        <v>35</v>
      </c>
      <c r="E13" s="215"/>
      <c r="F13" s="220">
        <f t="shared" si="0"/>
        <v>0</v>
      </c>
    </row>
    <row r="14" spans="1:6">
      <c r="A14" s="219">
        <v>5</v>
      </c>
      <c r="B14" s="240" t="s">
        <v>1485</v>
      </c>
      <c r="C14" s="239" t="s">
        <v>1484</v>
      </c>
      <c r="D14" s="238">
        <v>9</v>
      </c>
      <c r="E14" s="215"/>
      <c r="F14" s="220">
        <f>D14*E14</f>
        <v>0</v>
      </c>
    </row>
    <row r="15" spans="1:6">
      <c r="A15" s="219">
        <v>6</v>
      </c>
      <c r="B15" s="240" t="s">
        <v>1483</v>
      </c>
      <c r="C15" s="239" t="s">
        <v>1482</v>
      </c>
      <c r="D15" s="238">
        <v>1</v>
      </c>
      <c r="E15" s="215"/>
      <c r="F15" s="220">
        <f>D15*E15</f>
        <v>0</v>
      </c>
    </row>
    <row r="16" spans="1:6" ht="42">
      <c r="A16" s="219">
        <v>7</v>
      </c>
      <c r="B16" s="240" t="s">
        <v>1481</v>
      </c>
      <c r="C16" s="239" t="s">
        <v>1479</v>
      </c>
      <c r="D16" s="238">
        <v>1</v>
      </c>
      <c r="E16" s="215"/>
      <c r="F16" s="220">
        <f>D16*E16</f>
        <v>0</v>
      </c>
    </row>
    <row r="17" spans="1:6" ht="52.5">
      <c r="A17" s="219">
        <v>8</v>
      </c>
      <c r="B17" s="240" t="s">
        <v>1480</v>
      </c>
      <c r="C17" s="239" t="s">
        <v>1479</v>
      </c>
      <c r="D17" s="238">
        <v>3</v>
      </c>
      <c r="E17" s="215"/>
      <c r="F17" s="220">
        <f>D17*E17</f>
        <v>0</v>
      </c>
    </row>
    <row r="18" spans="1:6" ht="54.6" customHeight="1">
      <c r="A18" s="219">
        <v>9</v>
      </c>
      <c r="B18" s="168" t="s">
        <v>1478</v>
      </c>
      <c r="C18" s="169" t="s">
        <v>51</v>
      </c>
      <c r="D18" s="168">
        <v>210</v>
      </c>
      <c r="E18" s="215"/>
      <c r="F18" s="220">
        <f>+E18*D18</f>
        <v>0</v>
      </c>
    </row>
    <row r="19" spans="1:6" ht="21">
      <c r="A19" s="219">
        <v>10</v>
      </c>
      <c r="B19" s="168" t="s">
        <v>1358</v>
      </c>
      <c r="C19" s="167" t="s">
        <v>1356</v>
      </c>
      <c r="D19" s="218">
        <v>8</v>
      </c>
      <c r="E19" s="215"/>
      <c r="F19" s="220">
        <f>+E19*D19</f>
        <v>0</v>
      </c>
    </row>
    <row r="20" spans="1:6">
      <c r="A20" s="237"/>
      <c r="B20" s="236"/>
      <c r="C20" s="235"/>
      <c r="D20" s="234"/>
      <c r="E20" s="233"/>
      <c r="F20" s="232"/>
    </row>
    <row r="21" spans="1:6">
      <c r="A21" s="400"/>
      <c r="B21" s="400"/>
      <c r="C21" s="400"/>
      <c r="D21" s="400"/>
      <c r="E21" s="400"/>
      <c r="F21" s="400"/>
    </row>
    <row r="22" spans="1:6" ht="31.5">
      <c r="A22" s="217" t="s">
        <v>1354</v>
      </c>
      <c r="B22" s="231" t="s">
        <v>1353</v>
      </c>
      <c r="C22" s="167"/>
      <c r="D22" s="216">
        <v>0.02</v>
      </c>
      <c r="E22" s="215">
        <f>SUM(F10:F20)</f>
        <v>0</v>
      </c>
      <c r="F22" s="214">
        <f>+D22*E22</f>
        <v>0</v>
      </c>
    </row>
    <row r="23" spans="1:6" ht="31.5">
      <c r="A23" s="217" t="s">
        <v>1352</v>
      </c>
      <c r="B23" s="231" t="s">
        <v>1460</v>
      </c>
      <c r="C23" s="167"/>
      <c r="D23" s="216">
        <v>0.03</v>
      </c>
      <c r="E23" s="215">
        <f>SUM(F10:F20)</f>
        <v>0</v>
      </c>
      <c r="F23" s="214">
        <f>+D23*E23</f>
        <v>0</v>
      </c>
    </row>
    <row r="24" spans="1:6">
      <c r="A24" s="401"/>
      <c r="B24" s="401"/>
      <c r="C24" s="401"/>
      <c r="D24" s="401"/>
      <c r="E24" s="401"/>
      <c r="F24" s="401"/>
    </row>
    <row r="26" spans="1:6">
      <c r="B26" s="230"/>
    </row>
    <row r="27" spans="1:6">
      <c r="B27" s="230"/>
      <c r="C27" s="208"/>
      <c r="D27" s="212"/>
      <c r="E27" s="211"/>
      <c r="F27" s="211"/>
    </row>
    <row r="28" spans="1:6">
      <c r="B28" s="230"/>
      <c r="C28" s="208"/>
      <c r="D28" s="212"/>
      <c r="E28" s="211"/>
      <c r="F28" s="211"/>
    </row>
    <row r="29" spans="1:6">
      <c r="B29" s="230"/>
      <c r="C29" s="208"/>
      <c r="D29" s="212"/>
      <c r="E29" s="211"/>
      <c r="F29" s="211"/>
    </row>
    <row r="30" spans="1:6">
      <c r="B30" s="230"/>
      <c r="C30" s="208"/>
      <c r="D30" s="212"/>
      <c r="E30" s="211"/>
      <c r="F30" s="211"/>
    </row>
    <row r="31" spans="1:6">
      <c r="B31" s="230"/>
      <c r="C31" s="208"/>
      <c r="D31" s="212"/>
      <c r="E31" s="211"/>
      <c r="F31" s="211"/>
    </row>
    <row r="34" spans="1:4" s="62" customFormat="1">
      <c r="A34" s="61"/>
      <c r="B34" s="230"/>
      <c r="C34" s="208"/>
      <c r="D34" s="207"/>
    </row>
    <row r="35" spans="1:4" s="62" customFormat="1">
      <c r="A35" s="61"/>
      <c r="B35" s="230"/>
      <c r="C35" s="208"/>
      <c r="D35" s="207"/>
    </row>
    <row r="36" spans="1:4" s="62" customFormat="1">
      <c r="A36" s="61"/>
      <c r="B36" s="230"/>
      <c r="C36" s="208"/>
      <c r="D36" s="210"/>
    </row>
    <row r="37" spans="1:4" s="62" customFormat="1">
      <c r="A37" s="61"/>
      <c r="B37" s="230"/>
      <c r="C37" s="208"/>
      <c r="D37" s="210"/>
    </row>
    <row r="38" spans="1:4" s="62" customFormat="1">
      <c r="A38" s="61"/>
      <c r="B38" s="230"/>
      <c r="C38" s="208"/>
      <c r="D38" s="210"/>
    </row>
    <row r="39" spans="1:4" s="62" customFormat="1">
      <c r="A39" s="61"/>
      <c r="B39" s="230"/>
      <c r="C39" s="208"/>
      <c r="D39" s="210"/>
    </row>
    <row r="40" spans="1:4" s="62" customFormat="1">
      <c r="A40" s="61"/>
      <c r="B40" s="230"/>
      <c r="C40" s="208"/>
      <c r="D40" s="210"/>
    </row>
    <row r="41" spans="1:4" s="62" customFormat="1">
      <c r="A41" s="61"/>
      <c r="B41" s="230"/>
      <c r="C41" s="208"/>
      <c r="D41" s="210"/>
    </row>
    <row r="42" spans="1:4" s="62" customFormat="1">
      <c r="A42" s="61"/>
      <c r="B42" s="230"/>
      <c r="C42" s="208"/>
      <c r="D42" s="210"/>
    </row>
    <row r="43" spans="1:4" s="62" customFormat="1">
      <c r="A43" s="61"/>
      <c r="B43" s="230"/>
      <c r="C43" s="208"/>
      <c r="D43" s="207"/>
    </row>
    <row r="44" spans="1:4" s="62" customFormat="1">
      <c r="A44" s="61"/>
      <c r="B44" s="230"/>
      <c r="C44" s="208"/>
      <c r="D44" s="207"/>
    </row>
    <row r="45" spans="1:4" s="62" customFormat="1">
      <c r="A45" s="61"/>
      <c r="B45" s="230"/>
      <c r="C45" s="208"/>
      <c r="D45" s="207"/>
    </row>
    <row r="46" spans="1:4" s="62" customFormat="1">
      <c r="A46" s="61"/>
      <c r="B46" s="230"/>
      <c r="C46" s="208"/>
      <c r="D46" s="207"/>
    </row>
    <row r="47" spans="1:4" s="62" customFormat="1">
      <c r="A47" s="61"/>
      <c r="B47" s="230"/>
      <c r="C47" s="208"/>
      <c r="D47" s="207"/>
    </row>
    <row r="50" spans="1:6">
      <c r="A50" s="205"/>
      <c r="B50" s="206"/>
      <c r="C50" s="204"/>
      <c r="D50" s="203"/>
      <c r="E50" s="202"/>
      <c r="F50" s="202"/>
    </row>
    <row r="51" spans="1:6">
      <c r="A51" s="205"/>
      <c r="B51" s="198"/>
      <c r="C51" s="204"/>
      <c r="D51" s="203"/>
      <c r="E51" s="202"/>
      <c r="F51" s="202"/>
    </row>
    <row r="52" spans="1:6">
      <c r="A52" s="198"/>
      <c r="B52" s="198"/>
      <c r="C52" s="199"/>
      <c r="D52" s="201"/>
      <c r="E52" s="197"/>
      <c r="F52" s="197"/>
    </row>
    <row r="53" spans="1:6">
      <c r="A53" s="198"/>
      <c r="B53" s="198"/>
      <c r="C53" s="199"/>
      <c r="D53" s="201"/>
      <c r="E53" s="197"/>
      <c r="F53" s="197"/>
    </row>
    <row r="54" spans="1:6">
      <c r="A54" s="198"/>
      <c r="B54" s="198"/>
      <c r="C54" s="199"/>
      <c r="D54" s="201"/>
      <c r="E54" s="197"/>
      <c r="F54" s="197"/>
    </row>
    <row r="55" spans="1:6">
      <c r="A55" s="198"/>
      <c r="B55" s="198"/>
      <c r="C55" s="199"/>
      <c r="D55" s="201"/>
      <c r="E55" s="197"/>
      <c r="F55" s="197"/>
    </row>
    <row r="56" spans="1:6">
      <c r="A56" s="198"/>
      <c r="B56" s="198"/>
      <c r="C56" s="199"/>
      <c r="D56" s="201"/>
      <c r="E56" s="197"/>
      <c r="F56" s="197"/>
    </row>
    <row r="57" spans="1:6">
      <c r="A57" s="198"/>
      <c r="B57" s="198"/>
      <c r="C57" s="199"/>
      <c r="D57" s="201"/>
      <c r="E57" s="197"/>
      <c r="F57" s="197"/>
    </row>
    <row r="58" spans="1:6">
      <c r="A58" s="198"/>
      <c r="B58" s="198"/>
      <c r="C58" s="199"/>
      <c r="D58" s="201"/>
      <c r="E58" s="197"/>
      <c r="F58" s="197"/>
    </row>
    <row r="59" spans="1:6">
      <c r="A59" s="198"/>
      <c r="B59" s="198"/>
      <c r="C59" s="199"/>
      <c r="D59" s="201"/>
      <c r="E59" s="197"/>
      <c r="F59" s="197"/>
    </row>
    <row r="60" spans="1:6">
      <c r="A60" s="198"/>
      <c r="B60" s="198"/>
      <c r="C60" s="199"/>
      <c r="D60" s="201"/>
      <c r="E60" s="197"/>
      <c r="F60" s="197"/>
    </row>
    <row r="61" spans="1:6">
      <c r="A61" s="198"/>
      <c r="B61" s="198"/>
      <c r="C61" s="199"/>
      <c r="D61" s="201"/>
      <c r="E61" s="197"/>
      <c r="F61" s="197"/>
    </row>
    <row r="62" spans="1:6">
      <c r="A62" s="198"/>
      <c r="B62" s="198"/>
      <c r="C62" s="199"/>
      <c r="D62" s="201"/>
      <c r="E62" s="197"/>
      <c r="F62" s="197"/>
    </row>
    <row r="63" spans="1:6">
      <c r="A63" s="198"/>
      <c r="B63" s="198"/>
      <c r="C63" s="199"/>
      <c r="D63" s="201"/>
      <c r="E63" s="197"/>
      <c r="F63" s="197"/>
    </row>
    <row r="64" spans="1:6">
      <c r="A64" s="198"/>
      <c r="B64" s="198"/>
      <c r="C64" s="199"/>
      <c r="D64" s="201"/>
      <c r="E64" s="197"/>
      <c r="F64" s="197"/>
    </row>
    <row r="65" spans="1:6">
      <c r="A65" s="198"/>
      <c r="B65" s="198"/>
      <c r="C65" s="199"/>
      <c r="D65" s="201"/>
      <c r="E65" s="197"/>
      <c r="F65" s="197"/>
    </row>
    <row r="66" spans="1:6">
      <c r="A66" s="198"/>
      <c r="B66" s="198"/>
      <c r="C66" s="199"/>
      <c r="D66" s="201"/>
      <c r="E66" s="197"/>
      <c r="F66" s="197"/>
    </row>
    <row r="69" spans="1:6">
      <c r="A69" s="198"/>
      <c r="B69" s="198"/>
      <c r="C69" s="199"/>
      <c r="D69" s="198"/>
      <c r="E69" s="197"/>
      <c r="F69" s="197"/>
    </row>
    <row r="70" spans="1:6">
      <c r="A70" s="198"/>
      <c r="B70" s="198"/>
      <c r="C70" s="199"/>
      <c r="D70" s="198"/>
      <c r="E70" s="198"/>
      <c r="F70" s="198"/>
    </row>
    <row r="71" spans="1:6">
      <c r="A71" s="198"/>
      <c r="B71" s="198"/>
      <c r="C71" s="199"/>
      <c r="D71" s="198"/>
      <c r="E71" s="197"/>
      <c r="F71" s="197"/>
    </row>
    <row r="72" spans="1:6">
      <c r="A72" s="198"/>
      <c r="B72" s="198"/>
      <c r="C72" s="199"/>
      <c r="D72" s="198"/>
      <c r="E72" s="197"/>
      <c r="F72" s="198"/>
    </row>
    <row r="73" spans="1:6">
      <c r="A73" s="198"/>
      <c r="B73" s="198"/>
      <c r="C73" s="199"/>
      <c r="D73" s="198"/>
      <c r="E73" s="197"/>
      <c r="F73" s="197"/>
    </row>
    <row r="74" spans="1:6">
      <c r="A74" s="198"/>
      <c r="B74" s="198"/>
      <c r="C74" s="199"/>
      <c r="D74" s="198"/>
      <c r="E74" s="197"/>
      <c r="F74" s="198"/>
    </row>
    <row r="75" spans="1:6">
      <c r="A75" s="198"/>
      <c r="B75" s="198"/>
      <c r="C75" s="199"/>
      <c r="D75" s="198"/>
      <c r="E75" s="197"/>
      <c r="F75" s="197"/>
    </row>
    <row r="76" spans="1:6">
      <c r="A76" s="198"/>
      <c r="B76" s="198"/>
      <c r="C76" s="199"/>
      <c r="D76" s="198"/>
      <c r="E76" s="197"/>
      <c r="F76" s="198"/>
    </row>
    <row r="77" spans="1:6">
      <c r="A77" s="198"/>
      <c r="B77" s="198"/>
      <c r="C77" s="199"/>
      <c r="D77" s="198"/>
      <c r="E77" s="197"/>
      <c r="F77" s="197"/>
    </row>
    <row r="78" spans="1:6">
      <c r="A78" s="198"/>
      <c r="B78" s="198"/>
      <c r="C78" s="199"/>
      <c r="D78" s="198"/>
      <c r="E78" s="197"/>
      <c r="F78" s="198"/>
    </row>
    <row r="79" spans="1:6">
      <c r="A79" s="198"/>
      <c r="B79" s="198"/>
      <c r="C79" s="199"/>
      <c r="D79" s="198"/>
      <c r="E79" s="197"/>
      <c r="F79" s="197"/>
    </row>
    <row r="80" spans="1:6">
      <c r="A80" s="198"/>
      <c r="B80" s="198"/>
      <c r="C80" s="199"/>
      <c r="D80" s="198"/>
      <c r="E80" s="197"/>
      <c r="F80" s="198"/>
    </row>
    <row r="81" spans="1:6">
      <c r="A81" s="198"/>
      <c r="B81" s="198"/>
      <c r="C81" s="199"/>
      <c r="D81" s="198"/>
      <c r="E81" s="197"/>
      <c r="F81" s="197"/>
    </row>
    <row r="82" spans="1:6">
      <c r="A82" s="198"/>
      <c r="B82" s="198"/>
      <c r="C82" s="199"/>
      <c r="D82" s="198"/>
      <c r="E82" s="198"/>
      <c r="F82" s="198"/>
    </row>
    <row r="83" spans="1:6">
      <c r="A83" s="198"/>
      <c r="B83" s="198"/>
      <c r="C83" s="199"/>
      <c r="D83" s="198"/>
      <c r="E83" s="197"/>
      <c r="F83" s="197"/>
    </row>
    <row r="84" spans="1:6">
      <c r="A84" s="198"/>
      <c r="B84" s="198"/>
      <c r="C84" s="199"/>
      <c r="D84" s="198"/>
      <c r="E84" s="197"/>
      <c r="F84" s="198"/>
    </row>
    <row r="85" spans="1:6">
      <c r="A85" s="198"/>
      <c r="B85" s="198"/>
      <c r="C85" s="199"/>
      <c r="D85" s="201"/>
      <c r="E85" s="197"/>
      <c r="F85" s="197"/>
    </row>
    <row r="86" spans="1:6">
      <c r="A86" s="198"/>
      <c r="B86" s="198"/>
      <c r="C86" s="199"/>
      <c r="D86" s="201"/>
      <c r="E86" s="197"/>
      <c r="F86" s="198"/>
    </row>
    <row r="87" spans="1:6">
      <c r="A87" s="198"/>
      <c r="B87" s="198"/>
      <c r="C87" s="199"/>
      <c r="D87" s="198"/>
      <c r="E87" s="197"/>
      <c r="F87" s="197"/>
    </row>
    <row r="88" spans="1:6">
      <c r="A88" s="198"/>
      <c r="B88" s="198"/>
      <c r="C88" s="199"/>
      <c r="D88" s="198"/>
      <c r="E88" s="197"/>
      <c r="F88" s="198"/>
    </row>
    <row r="89" spans="1:6">
      <c r="A89" s="198"/>
      <c r="B89" s="198"/>
      <c r="C89" s="199"/>
      <c r="D89" s="198"/>
      <c r="E89" s="197"/>
      <c r="F89" s="197"/>
    </row>
    <row r="90" spans="1:6">
      <c r="A90" s="198"/>
      <c r="B90" s="198"/>
      <c r="C90" s="199"/>
      <c r="D90" s="198"/>
      <c r="E90" s="197"/>
      <c r="F90" s="198"/>
    </row>
    <row r="91" spans="1:6">
      <c r="A91" s="198"/>
      <c r="B91" s="198"/>
      <c r="C91" s="199"/>
      <c r="D91" s="198"/>
      <c r="E91" s="197"/>
      <c r="F91" s="197"/>
    </row>
    <row r="92" spans="1:6">
      <c r="A92" s="198"/>
      <c r="B92" s="198"/>
      <c r="C92" s="199"/>
      <c r="D92" s="198"/>
      <c r="E92" s="197"/>
      <c r="F92" s="198"/>
    </row>
    <row r="93" spans="1:6">
      <c r="A93" s="198"/>
      <c r="B93" s="198"/>
      <c r="C93" s="199"/>
      <c r="D93" s="198"/>
      <c r="E93" s="197"/>
      <c r="F93" s="197"/>
    </row>
    <row r="94" spans="1:6">
      <c r="A94" s="198"/>
      <c r="B94" s="198"/>
      <c r="C94" s="199"/>
      <c r="D94" s="198"/>
      <c r="E94" s="197"/>
      <c r="F94" s="197"/>
    </row>
    <row r="95" spans="1:6">
      <c r="A95" s="198"/>
      <c r="B95" s="198"/>
      <c r="C95" s="200"/>
      <c r="D95" s="198"/>
      <c r="E95" s="197"/>
      <c r="F95" s="197"/>
    </row>
    <row r="96" spans="1:6">
      <c r="A96" s="198"/>
      <c r="B96" s="198"/>
      <c r="C96" s="199"/>
      <c r="D96" s="198"/>
      <c r="E96" s="197"/>
      <c r="F96" s="197"/>
    </row>
    <row r="97" spans="1:6">
      <c r="A97" s="198"/>
      <c r="B97" s="198"/>
      <c r="C97" s="199"/>
      <c r="D97" s="198"/>
      <c r="E97" s="197"/>
      <c r="F97" s="197"/>
    </row>
  </sheetData>
  <mergeCells count="8">
    <mergeCell ref="A21:F21"/>
    <mergeCell ref="A24:F24"/>
    <mergeCell ref="A1:F2"/>
    <mergeCell ref="A3:F3"/>
    <mergeCell ref="B4:E4"/>
    <mergeCell ref="A5:F5"/>
    <mergeCell ref="A7:F7"/>
    <mergeCell ref="A9:F9"/>
  </mergeCells>
  <pageMargins left="0.51181102362204722" right="0" top="0.55118110236220474" bottom="0.55118110236220474" header="0.31496062992125984" footer="0.31496062992125984"/>
  <pageSetup paperSize="9" firstPageNumber="0" orientation="portrait" r:id="rId1"/>
  <headerFooter>
    <oddHeader>&amp;L&amp;"-,Krepko"&amp;8KUC Ivančna Gorica&amp;R&amp;"Arial,Navadno"&amp;8EL dela</oddHeader>
    <oddFooter>&amp;R&amp;P/&amp;N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11</vt:i4>
      </vt:variant>
      <vt:variant>
        <vt:lpstr>Imenovani obsegi</vt:lpstr>
      </vt:variant>
      <vt:variant>
        <vt:i4>9</vt:i4>
      </vt:variant>
    </vt:vector>
  </HeadingPairs>
  <TitlesOfParts>
    <vt:vector size="20" baseType="lpstr">
      <vt:lpstr>SKUPNA REKAPITULACIJA</vt:lpstr>
      <vt:lpstr>Elektroinstalacije</vt:lpstr>
      <vt:lpstr>_REKAPITULACIJA</vt:lpstr>
      <vt:lpstr>SN_in_NN_KANAL</vt:lpstr>
      <vt:lpstr>SN_KABEL</vt:lpstr>
      <vt:lpstr>TP_MONTAŽNA</vt:lpstr>
      <vt:lpstr>TK_KANALIZACIJA</vt:lpstr>
      <vt:lpstr>NN_ZAČASNI</vt:lpstr>
      <vt:lpstr>NN_KABEL</vt:lpstr>
      <vt:lpstr>Kabelska kanalizacija</vt:lpstr>
      <vt:lpstr>JR </vt:lpstr>
      <vt:lpstr>Elektroinstalacije!Področje_tiskanja</vt:lpstr>
      <vt:lpstr>'JR '!Področje_tiskanja</vt:lpstr>
      <vt:lpstr>'Kabelska kanalizacija'!Področje_tiskanja</vt:lpstr>
      <vt:lpstr>'SKUPNA REKAPITULACIJA'!Področje_tiskanja</vt:lpstr>
      <vt:lpstr>Elektroinstalacije!Tiskanje_naslovov</vt:lpstr>
      <vt:lpstr>NN_KABEL!Tiskanje_naslovov</vt:lpstr>
      <vt:lpstr>NN_ZAČASNI!Tiskanje_naslovov</vt:lpstr>
      <vt:lpstr>SN_in_NN_KANAL!Tiskanje_naslovov</vt:lpstr>
      <vt:lpstr>SN_KABEL!Tiskanje_naslovov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Tjaša Bregar</dc:creator>
  <cp:lastModifiedBy>Tjaša Bregar</cp:lastModifiedBy>
  <cp:lastPrinted>2025-01-08T10:12:09Z</cp:lastPrinted>
  <dcterms:created xsi:type="dcterms:W3CDTF">2015-06-05T18:17:20Z</dcterms:created>
  <dcterms:modified xsi:type="dcterms:W3CDTF">2025-01-10T11:03:51Z</dcterms:modified>
</cp:coreProperties>
</file>