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2\Users\smatjan\My Documents\PROJEKTI\2024_projekti 2024\ASFALTIRANJA 2025_2026\za objavo\"/>
    </mc:Choice>
  </mc:AlternateContent>
  <xr:revisionPtr revIDLastSave="0" documentId="13_ncr:1_{5C319E2E-767E-4CF3-A474-6B550D036D0A}" xr6:coauthVersionLast="47" xr6:coauthVersionMax="47" xr10:uidLastSave="{00000000-0000-0000-0000-000000000000}"/>
  <bookViews>
    <workbookView xWindow="-103" yWindow="-103" windowWidth="33120" windowHeight="18120" activeTab="1" xr2:uid="{00000000-000D-0000-FFFF-FFFF00000000}"/>
  </bookViews>
  <sheets>
    <sheet name="REKAPITULACIJA" sheetId="2" r:id="rId1"/>
    <sheet name="POPIS DEL" sheetId="1" r:id="rId2"/>
  </sheets>
  <externalReferences>
    <externalReference r:id="rId3"/>
  </externalReferences>
  <definedNames>
    <definedName name="OLE_LINK2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9" i="1" l="1"/>
  <c r="E82" i="1"/>
  <c r="E94" i="1"/>
  <c r="E84" i="1"/>
  <c r="E92" i="1" l="1"/>
  <c r="E31" i="1" l="1"/>
  <c r="E29" i="1"/>
  <c r="A31" i="1"/>
  <c r="B31" i="1"/>
  <c r="E76" i="1"/>
  <c r="E96" i="1" l="1"/>
  <c r="E90" i="1"/>
  <c r="E88" i="1"/>
  <c r="E16" i="1" l="1"/>
  <c r="E12" i="1"/>
  <c r="E86" i="1"/>
  <c r="E72" i="1"/>
  <c r="E68" i="1"/>
  <c r="E51" i="1"/>
  <c r="E49" i="1"/>
  <c r="E18" i="1"/>
  <c r="E62" i="1" l="1"/>
  <c r="E111" i="1" l="1"/>
  <c r="E107" i="1"/>
  <c r="E105" i="1"/>
  <c r="E103" i="1"/>
  <c r="E98" i="1"/>
  <c r="E80" i="1"/>
  <c r="E78" i="1"/>
  <c r="E74" i="1"/>
  <c r="E70" i="1"/>
  <c r="E66" i="1"/>
  <c r="E64" i="1"/>
  <c r="E60" i="1"/>
  <c r="E54" i="1"/>
  <c r="E47" i="1"/>
  <c r="E45" i="1"/>
  <c r="E43" i="1"/>
  <c r="E41" i="1"/>
  <c r="E39" i="1"/>
  <c r="E37" i="1"/>
  <c r="E35" i="1"/>
  <c r="E33" i="1"/>
  <c r="E24" i="1"/>
  <c r="E22" i="1"/>
  <c r="E20" i="1"/>
  <c r="E14" i="1"/>
  <c r="E10" i="1"/>
  <c r="E8" i="1"/>
  <c r="E6" i="1"/>
  <c r="E56" i="1" l="1"/>
  <c r="C9" i="2" s="1"/>
  <c r="D9" i="2" s="1"/>
  <c r="E9" i="2" s="1"/>
  <c r="E99" i="1"/>
  <c r="C11" i="2" s="1"/>
  <c r="D11" i="2" s="1"/>
  <c r="E11" i="2" s="1"/>
  <c r="E25" i="1"/>
  <c r="E112" i="1"/>
  <c r="C13" i="2" s="1"/>
  <c r="D13" i="2" s="1"/>
  <c r="E13" i="2" s="1"/>
  <c r="C7" i="2" l="1"/>
  <c r="D7" i="2" s="1"/>
  <c r="D115" i="1"/>
  <c r="E115" i="1" s="1"/>
  <c r="E116" i="1" l="1"/>
  <c r="E7" i="2"/>
  <c r="C15" i="2" l="1"/>
  <c r="E118" i="1"/>
  <c r="E120" i="1" s="1"/>
  <c r="D15" i="2" l="1"/>
  <c r="C16" i="2"/>
  <c r="E15" i="2" l="1"/>
  <c r="E16" i="2" s="1"/>
  <c r="D16" i="2"/>
</calcChain>
</file>

<file path=xl/sharedStrings.xml><?xml version="1.0" encoding="utf-8"?>
<sst xmlns="http://schemas.openxmlformats.org/spreadsheetml/2006/main" count="148" uniqueCount="95">
  <si>
    <t>I. PREDDELA</t>
  </si>
  <si>
    <t>EM</t>
  </si>
  <si>
    <t>cena v EUR</t>
  </si>
  <si>
    <t>1. Zakoličba trase ceste, postavitev profilov in ostala pripravljalna dela na gradbišču</t>
  </si>
  <si>
    <t>km</t>
  </si>
  <si>
    <t>m3</t>
  </si>
  <si>
    <t>m2</t>
  </si>
  <si>
    <t>m1</t>
  </si>
  <si>
    <t>kos</t>
  </si>
  <si>
    <t>PREDDELA SKUPAJ</t>
  </si>
  <si>
    <t>II. UREDITEV ODVODNJAVANJA</t>
  </si>
  <si>
    <t>ODVODNJAVANJE SKUPAJ</t>
  </si>
  <si>
    <t>III. ASFALTIRANJE</t>
  </si>
  <si>
    <t>ASFALTIRANJE SKUPAJ</t>
  </si>
  <si>
    <t>IV. UREDITVENA DELA</t>
  </si>
  <si>
    <t>1. Izdelava bankin iz drobljenca, širine 0,5 m</t>
  </si>
  <si>
    <t>2. Škarpiranje brežin (kamen, beton) z vsemi deli</t>
  </si>
  <si>
    <t>3. Planiranje obcestnih površin z utrjevanjem</t>
  </si>
  <si>
    <t>4.Izdelava tankoslojnih označb, črta šir. 12 cm</t>
  </si>
  <si>
    <t>5. Izdelava tankoslojnih označb, ostalo</t>
  </si>
  <si>
    <t>UREDITVENA DELA SKUPAJ</t>
  </si>
  <si>
    <t>V. NEPREDVIDENA DELA</t>
  </si>
  <si>
    <t>po potrjenih predračunih</t>
  </si>
  <si>
    <t>NEPREDVIDENA DELA SKUPAJ</t>
  </si>
  <si>
    <t>SKUPAJ I+II+III+IV+V</t>
  </si>
  <si>
    <t>REKAPITULACIJA DEL ASFALTIRANJE OBČINSKIH CEST</t>
  </si>
  <si>
    <t>št.</t>
  </si>
  <si>
    <t>vrsta dela</t>
  </si>
  <si>
    <t>vrednost brez DDV</t>
  </si>
  <si>
    <t>DDV 22%</t>
  </si>
  <si>
    <t>vrednost z DDV</t>
  </si>
  <si>
    <t>I.</t>
  </si>
  <si>
    <t>PREDDELA</t>
  </si>
  <si>
    <t>II.</t>
  </si>
  <si>
    <t>UREDITEV ODVODNJAVANJA</t>
  </si>
  <si>
    <t>III.</t>
  </si>
  <si>
    <t>ASFALTIRANJE</t>
  </si>
  <si>
    <t>IV.</t>
  </si>
  <si>
    <t>UREDITVENA DELA</t>
  </si>
  <si>
    <t>V.</t>
  </si>
  <si>
    <t>NEPREDVIDENA DELA</t>
  </si>
  <si>
    <t>SKUPAJ</t>
  </si>
  <si>
    <t xml:space="preserve">	1. Ročni zasek asfalta in premaz stikov z  bitumensko emulzijo</t>
  </si>
  <si>
    <t>2. Čiščenje vozišča in pobrizg z bitumensko emulzijo</t>
  </si>
  <si>
    <t>%</t>
  </si>
  <si>
    <t>4. Planiranje in valjanje temeljnih tal</t>
  </si>
  <si>
    <t>6. Vgradnja tampona iz drobljenca 0-32 mm z utrjevanjem v plasteh 10 cm z vsemi deli</t>
  </si>
  <si>
    <t xml:space="preserve">5. Dosipanje ter utrjevanje gramoza za spodnji ustroj ceste v kpl z materialom-po potrebi </t>
  </si>
  <si>
    <t>7. Ročna / strojna izvedba finega planuma brez dosipa materiala s točnostjo +/- 1cm</t>
  </si>
  <si>
    <t>3. Dobava in strojna izdelava asfaltne plasti AC 16 surf B70/100 A4 v deb. 6 cm</t>
  </si>
  <si>
    <t>5. Dobava in strojna izdelava asfaltne plasti AC 11 surf B 70/100 A3 v deb. 4 cm</t>
  </si>
  <si>
    <t>6. Dobava in strojna izdelava asfaltne plasti AC 8 surf B 70/100 A4 v deb. 4 cm</t>
  </si>
  <si>
    <t>7. Dobava in strojna izdelava asfaltne plasti AC 8 surf B 70/100 A3 v deb. 4 cm</t>
  </si>
  <si>
    <t>8. Dobava in strojna izdelava asfaltne plasti AC 22 base B 50/70 A3 v deb. 6 cm</t>
  </si>
  <si>
    <t>t</t>
  </si>
  <si>
    <t>10. Dobava in ročna izdelava asfaltne plasti AC 16 surf B70/100  A4 v deb. 6 cm</t>
  </si>
  <si>
    <t>11. Dobava in ročna izdelava asfaltne plasti AC 11 surf B70/100  A4 v deb. 4 cm</t>
  </si>
  <si>
    <t>12. Dobava in ročna izdelava asfaltne plasti AC 11 surf B70/100  A3 v deb. 4 cm</t>
  </si>
  <si>
    <t>13. Dobava in ročna izdelava asfaltne plasti AC 8 surf B70/100 A4 v deb. 4 cm</t>
  </si>
  <si>
    <t>14. Dobava in ročna izdelava asfaltne plasti AC 8 surf B70/100 A3 v deb. 4 cm</t>
  </si>
  <si>
    <t>15. Asfalt za izravnave AC 16 surf B70/100  A4</t>
  </si>
  <si>
    <t>9. Dobava in ročna izdelava asfaltne plasti AC 22 base B 70/100 A3 v deb. 6 cm</t>
  </si>
  <si>
    <t>2. Postavljanje in vzdrževanje zapore cest, vključno z izdelavo elaborata zapore cest in obvozov kpl na gradbišče - po dejanskih stroških</t>
  </si>
  <si>
    <t>ocena</t>
  </si>
  <si>
    <t>8. Rezanje asfalta debeline do 10 cm</t>
  </si>
  <si>
    <t>9. Rezkanje asfalta v debelini do 6 cm</t>
  </si>
  <si>
    <t xml:space="preserve">	10. Izvedba kontrolnih meritev nosilnosti s krožno ploščo</t>
  </si>
  <si>
    <t>1. Rušenje peskolova ali jaška in odvoz na deponijo</t>
  </si>
  <si>
    <t>3. Izdelava vtočnega betonskega jaška fi 800 (komplet z vsemi izkopi, zasipi in materiali), globine 1,0 m do 1,5 m</t>
  </si>
  <si>
    <t>4. Izdelava vtočnega betonskega jaška fi 600 (komplet z vsemi deli, materiali), globine 1,0 m do 1,5 m</t>
  </si>
  <si>
    <t>5. Izdelava propusta iz PVC fi 400 v obbetonu (komplet z vsemi izkopi, zasipi in materiali)</t>
  </si>
  <si>
    <t>6. Izdelava propusta iz BC fi 600  v obbetonu (komplet z vsemi deli in materiali)</t>
  </si>
  <si>
    <t>7. Izdelava kanalizacije fi 250 iz PVC UKC SN 8 v obbetonu (komplet z vsemi izkopi, zasipi in materiali)</t>
  </si>
  <si>
    <t>8. Izdelava drenaže fi 110 z obsipom drobljenca 16 -32 (komplet z vsemi izkopi, zasipi in materiali)</t>
  </si>
  <si>
    <t>9. Izdelava kamnitih  vtočno/iztočnih betonskih glav (komplet z vsemi izkopi, zasipi in materiali)</t>
  </si>
  <si>
    <t>10. Čiščenje odvodnih jarkov 0,15m3/m1 z odvozom</t>
  </si>
  <si>
    <t>11. Dobava in postavitev LTŽ rešetke 400/400 D400 na novo višino</t>
  </si>
  <si>
    <t>12. Dobava in postavitev LTŽ pokrova do fi 600 D400 na novo višino</t>
  </si>
  <si>
    <t>13. Višinska prilagoditev obstoječih jaškov in rešetk</t>
  </si>
  <si>
    <t>16. Asfalt za izravnave AC 8 ali AC 11 surf B70/100 A3</t>
  </si>
  <si>
    <t>17. Asfalt za izravnave AC 8 ali AC 11 surf B70/100 A4</t>
  </si>
  <si>
    <t>18. Asfalt za izravnave 22 base B 50/70 A3</t>
  </si>
  <si>
    <t>20. Dodatek za izvedbo enega sloja asfaltne mulde</t>
  </si>
  <si>
    <t>Z DDV</t>
  </si>
  <si>
    <t>OPIS DEL</t>
  </si>
  <si>
    <t>KOLIČINA</t>
  </si>
  <si>
    <t>ZNESEK</t>
  </si>
  <si>
    <t>CENA V EUR</t>
  </si>
  <si>
    <t>KOLIČNINA</t>
  </si>
  <si>
    <t>POPIS DEL ZA ASFALTIRANJE OBČINSKIH CEST 
V OBČINI IVANČNA GORICA</t>
  </si>
  <si>
    <t>ZA LETO 2025 IN 2026</t>
  </si>
  <si>
    <t>V OBČINI IVANČNA GORICA ZA LETO 2025 IN 2026</t>
  </si>
  <si>
    <t>19. Vgradnja mrež s steklenimi vlakni (mreže z razteznostjo 2,5; samolepilne GlasGrid 100 ali primerljive)</t>
  </si>
  <si>
    <t>4. Dobava in strojna izdelava asfaltne plasti AC 11 surf B 70/100 A4 v deb. 6 cm</t>
  </si>
  <si>
    <t xml:space="preserve">3. Strojni izkop materiala III. - IV. ktg. (navezave, robovi, brežine,…) z odvozom na trajno deponijo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</si>
</sst>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1"/>
      </top>
      <bottom style="thin">
        <color theme="0" tint="-0.249977111117893"/>
      </bottom>
      <diagonal/>
    </border>
  </borders>
  <cellStyleXfs count="2">
    <xf numFmtId="0" fontId="0" fillId="0" borderId="0"/>
    <xf numFmtId="0" fontId="4" fillId="0" borderId="0"/>
  </cellStyleXfs>
  <cellXfs count="7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2" borderId="8" xfId="0" applyFont="1" applyFill="1" applyBorder="1"/>
    <xf numFmtId="0" fontId="1" fillId="0" borderId="5" xfId="0" applyFont="1" applyBorder="1"/>
    <xf numFmtId="0" fontId="1" fillId="2" borderId="9" xfId="0" applyFont="1" applyFill="1" applyBorder="1"/>
    <xf numFmtId="0" fontId="8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5" xfId="0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4" fontId="0" fillId="3" borderId="20" xfId="0" applyNumberForma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4" fontId="0" fillId="3" borderId="14" xfId="0" applyNumberFormat="1" applyFill="1" applyBorder="1" applyAlignment="1">
      <alignment horizontal="center" vertical="center"/>
    </xf>
    <xf numFmtId="4" fontId="0" fillId="3" borderId="17" xfId="0" applyNumberForma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4" fontId="1" fillId="2" borderId="1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4" fontId="5" fillId="0" borderId="0" xfId="1" applyNumberFormat="1" applyFont="1" applyAlignment="1">
      <alignment horizontal="left" vertical="center" wrapText="1"/>
    </xf>
    <xf numFmtId="4" fontId="6" fillId="0" borderId="0" xfId="1" applyNumberFormat="1" applyFont="1" applyAlignment="1">
      <alignment horizontal="left" vertical="center"/>
    </xf>
    <xf numFmtId="4" fontId="5" fillId="0" borderId="0" xfId="1" applyNumberFormat="1" applyFont="1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4" fontId="1" fillId="0" borderId="0" xfId="0" applyNumberFormat="1" applyFont="1" applyAlignment="1">
      <alignment horizontal="left" vertical="center"/>
    </xf>
    <xf numFmtId="4" fontId="5" fillId="0" borderId="1" xfId="1" applyNumberFormat="1" applyFont="1" applyBorder="1" applyAlignment="1">
      <alignment horizontal="left" vertical="center" wrapText="1"/>
    </xf>
    <xf numFmtId="4" fontId="5" fillId="0" borderId="13" xfId="1" applyNumberFormat="1" applyFont="1" applyBorder="1" applyAlignment="1">
      <alignment horizontal="left" vertical="center"/>
    </xf>
    <xf numFmtId="4" fontId="5" fillId="0" borderId="14" xfId="1" applyNumberFormat="1" applyFont="1" applyBorder="1" applyAlignment="1">
      <alignment horizontal="left" vertical="center" wrapText="1"/>
    </xf>
    <xf numFmtId="0" fontId="0" fillId="3" borderId="14" xfId="0" applyFill="1" applyBorder="1" applyAlignment="1">
      <alignment horizontal="left" vertical="center"/>
    </xf>
    <xf numFmtId="4" fontId="0" fillId="0" borderId="5" xfId="0" applyNumberFormat="1" applyBorder="1" applyAlignment="1">
      <alignment horizontal="left" vertical="center"/>
    </xf>
    <xf numFmtId="4" fontId="7" fillId="0" borderId="0" xfId="1" applyNumberFormat="1" applyFont="1" applyAlignment="1">
      <alignment horizontal="left" vertical="center"/>
    </xf>
    <xf numFmtId="4" fontId="0" fillId="0" borderId="0" xfId="0" applyNumberFormat="1" applyAlignment="1">
      <alignment horizontal="left" vertical="center" wrapText="1"/>
    </xf>
    <xf numFmtId="4" fontId="0" fillId="0" borderId="5" xfId="0" applyNumberFormat="1" applyBorder="1" applyAlignment="1">
      <alignment horizontal="left" vertical="center" wrapText="1"/>
    </xf>
    <xf numFmtId="4" fontId="5" fillId="0" borderId="0" xfId="0" applyNumberFormat="1" applyFont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4" fontId="10" fillId="2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4" fontId="1" fillId="2" borderId="9" xfId="0" applyNumberFormat="1" applyFont="1" applyFill="1" applyBorder="1" applyAlignment="1">
      <alignment horizontal="center" vertical="center"/>
    </xf>
    <xf numFmtId="0" fontId="9" fillId="0" borderId="8" xfId="0" applyFont="1" applyBorder="1"/>
    <xf numFmtId="0" fontId="9" fillId="0" borderId="9" xfId="0" applyFont="1" applyBorder="1"/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Navadno" xfId="0" builtinId="0"/>
    <cellStyle name="Navadno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Zupancic/AppData/Local/Microsoft/Windows/INetCache/Content.Outlook/R3DJFQJW/Zvezek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1"/>
    </sheetNames>
    <sheetDataSet>
      <sheetData sheetId="0">
        <row r="34">
          <cell r="B34" t="str">
            <v>2. Rušenje betonskega ali obbetoniranega prepusta do fi 400 z nakladanjem in odvozom na deponijo</v>
          </cell>
          <cell r="C34" t="str">
            <v>m1</v>
          </cell>
        </row>
      </sheetData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6"/>
  <sheetViews>
    <sheetView zoomScale="130" zoomScaleNormal="130" workbookViewId="0">
      <selection activeCell="C16" sqref="C16"/>
    </sheetView>
  </sheetViews>
  <sheetFormatPr defaultRowHeight="14.6" x14ac:dyDescent="0.4"/>
  <cols>
    <col min="1" max="1" width="6.3046875" customWidth="1"/>
    <col min="2" max="2" width="29.69140625" customWidth="1"/>
    <col min="3" max="3" width="16.3046875" style="7" customWidth="1"/>
    <col min="4" max="4" width="11.84375" style="7" customWidth="1"/>
    <col min="5" max="5" width="16.15234375" style="7" customWidth="1"/>
  </cols>
  <sheetData>
    <row r="2" spans="1:5" ht="18.45" x14ac:dyDescent="0.5">
      <c r="A2" s="62" t="s">
        <v>25</v>
      </c>
      <c r="B2" s="63"/>
      <c r="C2" s="63"/>
      <c r="D2" s="63"/>
      <c r="E2" s="64"/>
    </row>
    <row r="3" spans="1:5" ht="18.75" customHeight="1" x14ac:dyDescent="0.5">
      <c r="A3" s="65" t="s">
        <v>91</v>
      </c>
      <c r="B3" s="66"/>
      <c r="C3" s="66"/>
      <c r="D3" s="66"/>
      <c r="E3" s="67"/>
    </row>
    <row r="4" spans="1:5" ht="26.25" customHeight="1" x14ac:dyDescent="0.4">
      <c r="B4" s="2"/>
    </row>
    <row r="5" spans="1:5" x14ac:dyDescent="0.4">
      <c r="A5" s="57" t="s">
        <v>26</v>
      </c>
      <c r="B5" s="58" t="s">
        <v>27</v>
      </c>
      <c r="C5" s="59" t="s">
        <v>28</v>
      </c>
      <c r="D5" s="60" t="s">
        <v>29</v>
      </c>
      <c r="E5" s="61" t="s">
        <v>30</v>
      </c>
    </row>
    <row r="6" spans="1:5" x14ac:dyDescent="0.4">
      <c r="C6" s="54"/>
      <c r="E6" s="54"/>
    </row>
    <row r="7" spans="1:5" x14ac:dyDescent="0.4">
      <c r="A7" s="1" t="s">
        <v>31</v>
      </c>
      <c r="B7" s="1" t="s">
        <v>32</v>
      </c>
      <c r="C7" s="12">
        <f>'POPIS DEL'!E25</f>
        <v>0</v>
      </c>
      <c r="D7" s="12">
        <f>C7*0.22</f>
        <v>0</v>
      </c>
      <c r="E7" s="12">
        <f>C7+D7</f>
        <v>0</v>
      </c>
    </row>
    <row r="8" spans="1:5" x14ac:dyDescent="0.4">
      <c r="A8" s="1"/>
      <c r="B8" s="1"/>
      <c r="C8" s="12"/>
      <c r="D8" s="12"/>
      <c r="E8" s="11"/>
    </row>
    <row r="9" spans="1:5" x14ac:dyDescent="0.4">
      <c r="A9" s="1" t="s">
        <v>33</v>
      </c>
      <c r="B9" s="1" t="s">
        <v>34</v>
      </c>
      <c r="C9" s="12">
        <f>'POPIS DEL'!E56</f>
        <v>0</v>
      </c>
      <c r="D9" s="12">
        <f>C9*0.22</f>
        <v>0</v>
      </c>
      <c r="E9" s="12">
        <f>C9+D9</f>
        <v>0</v>
      </c>
    </row>
    <row r="10" spans="1:5" x14ac:dyDescent="0.4">
      <c r="A10" s="1"/>
      <c r="B10" s="1"/>
      <c r="C10" s="12"/>
      <c r="D10" s="12"/>
      <c r="E10" s="11"/>
    </row>
    <row r="11" spans="1:5" x14ac:dyDescent="0.4">
      <c r="A11" s="1" t="s">
        <v>35</v>
      </c>
      <c r="B11" s="1" t="s">
        <v>36</v>
      </c>
      <c r="C11" s="12">
        <f>'POPIS DEL'!E99</f>
        <v>0</v>
      </c>
      <c r="D11" s="12">
        <f>C11*0.22</f>
        <v>0</v>
      </c>
      <c r="E11" s="12">
        <f>C11+D11</f>
        <v>0</v>
      </c>
    </row>
    <row r="12" spans="1:5" x14ac:dyDescent="0.4">
      <c r="A12" s="1"/>
      <c r="B12" s="1"/>
      <c r="C12" s="12"/>
      <c r="D12" s="12"/>
      <c r="E12" s="11"/>
    </row>
    <row r="13" spans="1:5" x14ac:dyDescent="0.4">
      <c r="A13" s="1" t="s">
        <v>37</v>
      </c>
      <c r="B13" s="1" t="s">
        <v>38</v>
      </c>
      <c r="C13" s="12">
        <f>'POPIS DEL'!E112</f>
        <v>0</v>
      </c>
      <c r="D13" s="12">
        <f>C13*0.22</f>
        <v>0</v>
      </c>
      <c r="E13" s="12">
        <f>C13+D13</f>
        <v>0</v>
      </c>
    </row>
    <row r="14" spans="1:5" x14ac:dyDescent="0.4">
      <c r="A14" s="1"/>
      <c r="B14" s="1"/>
      <c r="C14" s="12"/>
      <c r="D14" s="11"/>
      <c r="E14" s="11"/>
    </row>
    <row r="15" spans="1:5" x14ac:dyDescent="0.4">
      <c r="A15" s="4" t="s">
        <v>39</v>
      </c>
      <c r="B15" s="4" t="s">
        <v>40</v>
      </c>
      <c r="C15" s="55">
        <f>'POPIS DEL'!E116</f>
        <v>0</v>
      </c>
      <c r="D15" s="55">
        <f>C15*0.22</f>
        <v>0</v>
      </c>
      <c r="E15" s="55">
        <f>C15+D15</f>
        <v>0</v>
      </c>
    </row>
    <row r="16" spans="1:5" x14ac:dyDescent="0.4">
      <c r="A16" s="3"/>
      <c r="B16" s="5" t="s">
        <v>41</v>
      </c>
      <c r="C16" s="56">
        <f>C7+C9+C11+C13+C15</f>
        <v>0</v>
      </c>
      <c r="D16" s="56">
        <f>D7+D9+D11+D13+D15</f>
        <v>0</v>
      </c>
      <c r="E16" s="26">
        <f>E7+E9+E11+E13+E15</f>
        <v>0</v>
      </c>
    </row>
  </sheetData>
  <mergeCells count="2">
    <mergeCell ref="A2:E2"/>
    <mergeCell ref="A3:E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120"/>
  <sheetViews>
    <sheetView tabSelected="1" zoomScale="130" zoomScaleNormal="130" workbookViewId="0">
      <selection activeCell="A10" sqref="A10"/>
    </sheetView>
  </sheetViews>
  <sheetFormatPr defaultRowHeight="14.6" x14ac:dyDescent="0.4"/>
  <cols>
    <col min="1" max="1" width="44.15234375" style="29" customWidth="1"/>
    <col min="2" max="2" width="7.3046875" style="7" customWidth="1"/>
    <col min="3" max="3" width="10.84375" style="7" bestFit="1" customWidth="1"/>
    <col min="4" max="4" width="13" style="7" customWidth="1"/>
    <col min="5" max="5" width="15.3828125" style="7" customWidth="1"/>
  </cols>
  <sheetData>
    <row r="2" spans="1:5" s="50" customFormat="1" ht="42.75" customHeight="1" x14ac:dyDescent="0.4">
      <c r="A2" s="68" t="s">
        <v>89</v>
      </c>
      <c r="B2" s="68"/>
      <c r="C2" s="68"/>
      <c r="D2" s="68"/>
      <c r="E2" s="68"/>
    </row>
    <row r="3" spans="1:5" s="7" customFormat="1" ht="28.5" customHeight="1" x14ac:dyDescent="0.4">
      <c r="A3" s="69" t="s">
        <v>90</v>
      </c>
      <c r="B3" s="69"/>
      <c r="C3" s="69"/>
      <c r="D3" s="69"/>
      <c r="E3" s="69"/>
    </row>
    <row r="4" spans="1:5" x14ac:dyDescent="0.4">
      <c r="A4" s="27" t="s">
        <v>0</v>
      </c>
    </row>
    <row r="5" spans="1:5" x14ac:dyDescent="0.4">
      <c r="A5" s="47" t="s">
        <v>84</v>
      </c>
      <c r="B5" s="48" t="s">
        <v>1</v>
      </c>
      <c r="C5" s="48" t="s">
        <v>85</v>
      </c>
      <c r="D5" s="48" t="s">
        <v>2</v>
      </c>
      <c r="E5" s="48" t="s">
        <v>86</v>
      </c>
    </row>
    <row r="6" spans="1:5" ht="29.15" x14ac:dyDescent="0.4">
      <c r="A6" s="28" t="s">
        <v>3</v>
      </c>
      <c r="B6" s="7" t="s">
        <v>4</v>
      </c>
      <c r="C6" s="7">
        <v>1</v>
      </c>
      <c r="D6" s="8">
        <v>0</v>
      </c>
      <c r="E6" s="8">
        <f>C6*D6</f>
        <v>0</v>
      </c>
    </row>
    <row r="7" spans="1:5" x14ac:dyDescent="0.4">
      <c r="D7" s="8"/>
      <c r="E7" s="8"/>
    </row>
    <row r="8" spans="1:5" ht="50.25" customHeight="1" x14ac:dyDescent="0.4">
      <c r="A8" s="28" t="s">
        <v>62</v>
      </c>
      <c r="B8" s="7" t="s">
        <v>63</v>
      </c>
      <c r="C8" s="7">
        <v>1</v>
      </c>
      <c r="D8" s="8">
        <v>0</v>
      </c>
      <c r="E8" s="8">
        <f>C8*D8</f>
        <v>0</v>
      </c>
    </row>
    <row r="9" spans="1:5" x14ac:dyDescent="0.4">
      <c r="D9" s="8"/>
      <c r="E9" s="8"/>
    </row>
    <row r="10" spans="1:5" ht="48" customHeight="1" x14ac:dyDescent="0.4">
      <c r="A10" s="30" t="s">
        <v>94</v>
      </c>
      <c r="B10" s="7" t="s">
        <v>5</v>
      </c>
      <c r="C10" s="7">
        <v>1</v>
      </c>
      <c r="D10" s="8">
        <v>0</v>
      </c>
      <c r="E10" s="8">
        <f>C10*D10</f>
        <v>0</v>
      </c>
    </row>
    <row r="11" spans="1:5" x14ac:dyDescent="0.4">
      <c r="A11" s="31"/>
      <c r="D11" s="8"/>
      <c r="E11" s="8"/>
    </row>
    <row r="12" spans="1:5" x14ac:dyDescent="0.4">
      <c r="A12" s="32" t="s">
        <v>45</v>
      </c>
      <c r="B12" s="7" t="s">
        <v>6</v>
      </c>
      <c r="C12" s="7">
        <v>1</v>
      </c>
      <c r="D12" s="8">
        <v>0</v>
      </c>
      <c r="E12" s="8">
        <f>C12*D12</f>
        <v>0</v>
      </c>
    </row>
    <row r="13" spans="1:5" x14ac:dyDescent="0.4">
      <c r="A13" s="31"/>
      <c r="D13" s="8"/>
      <c r="E13" s="8"/>
    </row>
    <row r="14" spans="1:5" ht="36" customHeight="1" x14ac:dyDescent="0.4">
      <c r="A14" s="28" t="s">
        <v>47</v>
      </c>
      <c r="B14" s="7" t="s">
        <v>5</v>
      </c>
      <c r="C14" s="7">
        <v>1</v>
      </c>
      <c r="D14" s="8">
        <v>0</v>
      </c>
      <c r="E14" s="8">
        <f>C14*D14</f>
        <v>0</v>
      </c>
    </row>
    <row r="15" spans="1:5" x14ac:dyDescent="0.4">
      <c r="A15" s="31"/>
      <c r="D15" s="8"/>
      <c r="E15" s="8"/>
    </row>
    <row r="16" spans="1:5" s="6" customFormat="1" ht="29.15" x14ac:dyDescent="0.4">
      <c r="A16" s="30" t="s">
        <v>46</v>
      </c>
      <c r="B16" s="7" t="s">
        <v>5</v>
      </c>
      <c r="C16" s="7">
        <v>1</v>
      </c>
      <c r="D16" s="8">
        <v>0</v>
      </c>
      <c r="E16" s="8">
        <f>C16*D16</f>
        <v>0</v>
      </c>
    </row>
    <row r="17" spans="1:5" x14ac:dyDescent="0.4">
      <c r="A17" s="31"/>
      <c r="D17" s="8"/>
      <c r="E17" s="8"/>
    </row>
    <row r="18" spans="1:5" ht="29.15" x14ac:dyDescent="0.4">
      <c r="A18" s="30" t="s">
        <v>48</v>
      </c>
      <c r="B18" s="7" t="s">
        <v>6</v>
      </c>
      <c r="C18" s="7">
        <v>1</v>
      </c>
      <c r="D18" s="8">
        <v>0</v>
      </c>
      <c r="E18" s="8">
        <f>C18*D18</f>
        <v>0</v>
      </c>
    </row>
    <row r="19" spans="1:5" x14ac:dyDescent="0.4">
      <c r="A19" s="31"/>
      <c r="D19" s="8"/>
      <c r="E19" s="8"/>
    </row>
    <row r="20" spans="1:5" x14ac:dyDescent="0.4">
      <c r="A20" s="33" t="s">
        <v>64</v>
      </c>
      <c r="B20" s="7" t="s">
        <v>7</v>
      </c>
      <c r="C20" s="7">
        <v>1</v>
      </c>
      <c r="D20" s="8">
        <v>0</v>
      </c>
      <c r="E20" s="8">
        <f>C20*D20</f>
        <v>0</v>
      </c>
    </row>
    <row r="21" spans="1:5" x14ac:dyDescent="0.4">
      <c r="A21" s="33"/>
      <c r="D21" s="8"/>
      <c r="E21" s="8"/>
    </row>
    <row r="22" spans="1:5" x14ac:dyDescent="0.4">
      <c r="A22" s="28" t="s">
        <v>65</v>
      </c>
      <c r="B22" s="7" t="s">
        <v>6</v>
      </c>
      <c r="C22" s="7">
        <v>1</v>
      </c>
      <c r="D22" s="8">
        <v>0</v>
      </c>
      <c r="E22" s="8">
        <f>C22*D22</f>
        <v>0</v>
      </c>
    </row>
    <row r="23" spans="1:5" x14ac:dyDescent="0.4">
      <c r="A23" s="28"/>
      <c r="D23" s="8"/>
      <c r="E23" s="8"/>
    </row>
    <row r="24" spans="1:5" ht="29.15" x14ac:dyDescent="0.4">
      <c r="A24" s="34" t="s">
        <v>66</v>
      </c>
      <c r="B24" s="9" t="s">
        <v>8</v>
      </c>
      <c r="C24" s="9">
        <v>1</v>
      </c>
      <c r="D24" s="10">
        <v>0</v>
      </c>
      <c r="E24" s="10">
        <f>C24*D24</f>
        <v>0</v>
      </c>
    </row>
    <row r="25" spans="1:5" x14ac:dyDescent="0.4">
      <c r="A25" s="35" t="s">
        <v>9</v>
      </c>
      <c r="B25" s="11"/>
      <c r="C25" s="11"/>
      <c r="D25" s="11"/>
      <c r="E25" s="12">
        <f>E6+E8+E10+E12+E14+E16+E18+E20+E22+E24</f>
        <v>0</v>
      </c>
    </row>
    <row r="26" spans="1:5" ht="24.75" customHeight="1" x14ac:dyDescent="0.4">
      <c r="A26" s="33"/>
    </row>
    <row r="27" spans="1:5" x14ac:dyDescent="0.4">
      <c r="A27" s="27" t="s">
        <v>10</v>
      </c>
    </row>
    <row r="28" spans="1:5" x14ac:dyDescent="0.4">
      <c r="A28" s="47" t="s">
        <v>84</v>
      </c>
      <c r="B28" s="48" t="s">
        <v>1</v>
      </c>
      <c r="C28" s="48" t="s">
        <v>85</v>
      </c>
      <c r="D28" s="48" t="s">
        <v>87</v>
      </c>
      <c r="E28" s="49" t="s">
        <v>86</v>
      </c>
    </row>
    <row r="29" spans="1:5" ht="21" customHeight="1" x14ac:dyDescent="0.4">
      <c r="A29" s="36" t="s">
        <v>67</v>
      </c>
      <c r="B29" s="13" t="s">
        <v>8</v>
      </c>
      <c r="C29" s="14">
        <v>1</v>
      </c>
      <c r="D29" s="15">
        <v>0</v>
      </c>
      <c r="E29" s="15">
        <f>C29*D29</f>
        <v>0</v>
      </c>
    </row>
    <row r="30" spans="1:5" x14ac:dyDescent="0.4">
      <c r="A30" s="37"/>
      <c r="B30" s="16"/>
      <c r="C30" s="17"/>
      <c r="D30" s="18"/>
      <c r="E30" s="18"/>
    </row>
    <row r="31" spans="1:5" ht="31.5" customHeight="1" x14ac:dyDescent="0.4">
      <c r="A31" s="38" t="str">
        <f>[1]List1!B34</f>
        <v>2. Rušenje betonskega ali obbetoniranega prepusta do fi 400 z nakladanjem in odvozom na deponijo</v>
      </c>
      <c r="B31" s="19" t="str">
        <f>[1]List1!C34</f>
        <v>m1</v>
      </c>
      <c r="C31" s="20">
        <v>1</v>
      </c>
      <c r="D31" s="18">
        <v>0</v>
      </c>
      <c r="E31" s="18">
        <f>C31*D31</f>
        <v>0</v>
      </c>
    </row>
    <row r="32" spans="1:5" x14ac:dyDescent="0.4">
      <c r="A32" s="39"/>
      <c r="B32" s="21"/>
      <c r="C32" s="22"/>
      <c r="D32" s="23"/>
      <c r="E32" s="23"/>
    </row>
    <row r="33" spans="1:5" ht="43.75" x14ac:dyDescent="0.4">
      <c r="A33" s="30" t="s">
        <v>68</v>
      </c>
      <c r="B33" s="24" t="s">
        <v>8</v>
      </c>
      <c r="C33" s="24">
        <v>1</v>
      </c>
      <c r="D33" s="8">
        <v>0</v>
      </c>
      <c r="E33" s="8">
        <f>C33*D33</f>
        <v>0</v>
      </c>
    </row>
    <row r="34" spans="1:5" x14ac:dyDescent="0.4">
      <c r="A34" s="32"/>
    </row>
    <row r="35" spans="1:5" ht="43.75" x14ac:dyDescent="0.4">
      <c r="A35" s="30" t="s">
        <v>69</v>
      </c>
      <c r="B35" s="7" t="s">
        <v>8</v>
      </c>
      <c r="C35" s="7">
        <v>1</v>
      </c>
      <c r="D35" s="8">
        <v>0</v>
      </c>
      <c r="E35" s="8">
        <f>C35*D35</f>
        <v>0</v>
      </c>
    </row>
    <row r="36" spans="1:5" x14ac:dyDescent="0.4">
      <c r="A36" s="32"/>
    </row>
    <row r="37" spans="1:5" ht="32.25" customHeight="1" x14ac:dyDescent="0.4">
      <c r="A37" s="30" t="s">
        <v>70</v>
      </c>
      <c r="B37" s="7" t="s">
        <v>7</v>
      </c>
      <c r="C37" s="7">
        <v>1</v>
      </c>
      <c r="D37" s="8">
        <v>0</v>
      </c>
      <c r="E37" s="8">
        <f>C37*D37</f>
        <v>0</v>
      </c>
    </row>
    <row r="38" spans="1:5" x14ac:dyDescent="0.4">
      <c r="A38" s="32"/>
    </row>
    <row r="39" spans="1:5" ht="29.15" x14ac:dyDescent="0.4">
      <c r="A39" s="30" t="s">
        <v>71</v>
      </c>
      <c r="B39" s="7" t="s">
        <v>7</v>
      </c>
      <c r="C39" s="7">
        <v>1</v>
      </c>
      <c r="D39" s="8">
        <v>0</v>
      </c>
      <c r="E39" s="8">
        <f>C39*D39</f>
        <v>0</v>
      </c>
    </row>
    <row r="40" spans="1:5" x14ac:dyDescent="0.4">
      <c r="A40" s="32"/>
    </row>
    <row r="41" spans="1:5" ht="43.75" x14ac:dyDescent="0.4">
      <c r="A41" s="30" t="s">
        <v>72</v>
      </c>
      <c r="B41" s="7" t="s">
        <v>7</v>
      </c>
      <c r="C41" s="7">
        <v>1</v>
      </c>
      <c r="D41" s="8">
        <v>0</v>
      </c>
      <c r="E41" s="8">
        <f>C41*D41</f>
        <v>0</v>
      </c>
    </row>
    <row r="42" spans="1:5" x14ac:dyDescent="0.4">
      <c r="A42" s="32"/>
    </row>
    <row r="43" spans="1:5" ht="33" customHeight="1" x14ac:dyDescent="0.4">
      <c r="A43" s="30" t="s">
        <v>73</v>
      </c>
      <c r="B43" s="7" t="s">
        <v>7</v>
      </c>
      <c r="C43" s="7">
        <v>1</v>
      </c>
      <c r="D43" s="8">
        <v>0</v>
      </c>
      <c r="E43" s="8">
        <f>C43*D43</f>
        <v>0</v>
      </c>
    </row>
    <row r="44" spans="1:5" x14ac:dyDescent="0.4">
      <c r="A44" s="32"/>
    </row>
    <row r="45" spans="1:5" ht="31.5" customHeight="1" x14ac:dyDescent="0.4">
      <c r="A45" s="30" t="s">
        <v>74</v>
      </c>
      <c r="B45" s="7" t="s">
        <v>8</v>
      </c>
      <c r="C45" s="7">
        <v>1</v>
      </c>
      <c r="D45" s="8">
        <v>0</v>
      </c>
      <c r="E45" s="8">
        <f>C45*D45</f>
        <v>0</v>
      </c>
    </row>
    <row r="46" spans="1:5" x14ac:dyDescent="0.4">
      <c r="A46" s="32"/>
    </row>
    <row r="47" spans="1:5" x14ac:dyDescent="0.4">
      <c r="A47" s="30" t="s">
        <v>75</v>
      </c>
      <c r="B47" s="7" t="s">
        <v>7</v>
      </c>
      <c r="C47" s="7">
        <v>1</v>
      </c>
      <c r="D47" s="8">
        <v>0</v>
      </c>
      <c r="E47" s="8">
        <f>C47*D47</f>
        <v>0</v>
      </c>
    </row>
    <row r="48" spans="1:5" x14ac:dyDescent="0.4">
      <c r="A48" s="30"/>
      <c r="D48" s="8"/>
      <c r="E48" s="8"/>
    </row>
    <row r="49" spans="1:5" ht="29.15" x14ac:dyDescent="0.4">
      <c r="A49" s="30" t="s">
        <v>76</v>
      </c>
      <c r="B49" s="7" t="s">
        <v>8</v>
      </c>
      <c r="C49" s="7">
        <v>1</v>
      </c>
      <c r="D49" s="8">
        <v>0</v>
      </c>
      <c r="E49" s="8">
        <f>C49*D49</f>
        <v>0</v>
      </c>
    </row>
    <row r="50" spans="1:5" x14ac:dyDescent="0.4">
      <c r="A50" s="30"/>
      <c r="D50" s="8"/>
      <c r="E50" s="8"/>
    </row>
    <row r="51" spans="1:5" ht="29.15" x14ac:dyDescent="0.4">
      <c r="A51" s="30" t="s">
        <v>77</v>
      </c>
      <c r="B51" s="7" t="s">
        <v>8</v>
      </c>
      <c r="C51" s="7">
        <v>1</v>
      </c>
      <c r="D51" s="8">
        <v>0</v>
      </c>
      <c r="E51" s="8">
        <f>C51*D51</f>
        <v>0</v>
      </c>
    </row>
    <row r="52" spans="1:5" x14ac:dyDescent="0.4">
      <c r="A52" s="30"/>
      <c r="D52" s="8"/>
      <c r="E52" s="8"/>
    </row>
    <row r="53" spans="1:5" hidden="1" x14ac:dyDescent="0.4">
      <c r="A53" s="32"/>
    </row>
    <row r="54" spans="1:5" ht="18.75" customHeight="1" x14ac:dyDescent="0.4">
      <c r="A54" s="30" t="s">
        <v>78</v>
      </c>
      <c r="B54" s="7" t="s">
        <v>8</v>
      </c>
      <c r="C54" s="7">
        <v>1</v>
      </c>
      <c r="D54" s="8">
        <v>0</v>
      </c>
      <c r="E54" s="8">
        <f>C54*D54</f>
        <v>0</v>
      </c>
    </row>
    <row r="55" spans="1:5" x14ac:dyDescent="0.4">
      <c r="A55" s="40"/>
      <c r="B55" s="9"/>
      <c r="C55" s="9"/>
      <c r="D55" s="10"/>
      <c r="E55" s="10"/>
    </row>
    <row r="56" spans="1:5" x14ac:dyDescent="0.4">
      <c r="A56" s="41" t="s">
        <v>11</v>
      </c>
      <c r="B56" s="11"/>
      <c r="C56" s="11"/>
      <c r="D56" s="11"/>
      <c r="E56" s="12">
        <f>E29+E31+E33+E35+E37+E39+E41+E43+E45+E47+E49+E51+E54+E55</f>
        <v>0</v>
      </c>
    </row>
    <row r="57" spans="1:5" ht="24.75" customHeight="1" x14ac:dyDescent="0.4"/>
    <row r="58" spans="1:5" x14ac:dyDescent="0.4">
      <c r="A58" s="27" t="s">
        <v>12</v>
      </c>
    </row>
    <row r="59" spans="1:5" x14ac:dyDescent="0.4">
      <c r="A59" s="47" t="s">
        <v>84</v>
      </c>
      <c r="B59" s="48" t="s">
        <v>1</v>
      </c>
      <c r="C59" s="48" t="s">
        <v>88</v>
      </c>
      <c r="D59" s="48" t="s">
        <v>87</v>
      </c>
      <c r="E59" s="48" t="s">
        <v>86</v>
      </c>
    </row>
    <row r="60" spans="1:5" ht="29.15" x14ac:dyDescent="0.4">
      <c r="A60" s="28" t="s">
        <v>42</v>
      </c>
      <c r="B60" s="7" t="s">
        <v>7</v>
      </c>
      <c r="C60" s="7">
        <v>1</v>
      </c>
      <c r="D60" s="8">
        <v>0</v>
      </c>
      <c r="E60" s="8">
        <f>C60*D60</f>
        <v>0</v>
      </c>
    </row>
    <row r="62" spans="1:5" x14ac:dyDescent="0.4">
      <c r="A62" s="28" t="s">
        <v>43</v>
      </c>
      <c r="B62" s="7" t="s">
        <v>6</v>
      </c>
      <c r="C62" s="7">
        <v>1</v>
      </c>
      <c r="D62" s="8">
        <v>0</v>
      </c>
      <c r="E62" s="8">
        <f>C62*D62</f>
        <v>0</v>
      </c>
    </row>
    <row r="64" spans="1:5" ht="29.15" x14ac:dyDescent="0.4">
      <c r="A64" s="42" t="s">
        <v>49</v>
      </c>
      <c r="B64" s="7" t="s">
        <v>6</v>
      </c>
      <c r="C64" s="7">
        <v>1</v>
      </c>
      <c r="D64" s="8">
        <v>0</v>
      </c>
      <c r="E64" s="8">
        <f>C64*D64</f>
        <v>0</v>
      </c>
    </row>
    <row r="66" spans="1:5" ht="29.15" x14ac:dyDescent="0.4">
      <c r="A66" s="42" t="s">
        <v>93</v>
      </c>
      <c r="B66" s="7" t="s">
        <v>6</v>
      </c>
      <c r="C66" s="7">
        <v>1</v>
      </c>
      <c r="D66" s="8">
        <v>0</v>
      </c>
      <c r="E66" s="8">
        <f>C66*D66</f>
        <v>0</v>
      </c>
    </row>
    <row r="68" spans="1:5" ht="29.15" x14ac:dyDescent="0.4">
      <c r="A68" s="42" t="s">
        <v>50</v>
      </c>
      <c r="B68" s="7" t="s">
        <v>6</v>
      </c>
      <c r="C68" s="7">
        <v>1</v>
      </c>
      <c r="D68" s="8">
        <v>0</v>
      </c>
      <c r="E68" s="8">
        <f>C68*D68</f>
        <v>0</v>
      </c>
    </row>
    <row r="70" spans="1:5" ht="36" customHeight="1" x14ac:dyDescent="0.4">
      <c r="A70" s="42" t="s">
        <v>51</v>
      </c>
      <c r="B70" s="7" t="s">
        <v>6</v>
      </c>
      <c r="C70" s="7">
        <v>1</v>
      </c>
      <c r="D70" s="8">
        <v>0</v>
      </c>
      <c r="E70" s="8">
        <f>C70*D70</f>
        <v>0</v>
      </c>
    </row>
    <row r="72" spans="1:5" ht="29.15" x14ac:dyDescent="0.4">
      <c r="A72" s="42" t="s">
        <v>52</v>
      </c>
      <c r="B72" s="7" t="s">
        <v>6</v>
      </c>
      <c r="C72" s="7">
        <v>1</v>
      </c>
      <c r="D72" s="8">
        <v>0</v>
      </c>
      <c r="E72" s="8">
        <f>C72*D72</f>
        <v>0</v>
      </c>
    </row>
    <row r="74" spans="1:5" ht="29.15" x14ac:dyDescent="0.4">
      <c r="A74" s="42" t="s">
        <v>53</v>
      </c>
      <c r="B74" s="7" t="s">
        <v>6</v>
      </c>
      <c r="C74" s="7">
        <v>1</v>
      </c>
      <c r="D74" s="8">
        <v>0</v>
      </c>
      <c r="E74" s="8">
        <f>C74*D74</f>
        <v>0</v>
      </c>
    </row>
    <row r="76" spans="1:5" ht="29.15" x14ac:dyDescent="0.4">
      <c r="A76" s="42" t="s">
        <v>61</v>
      </c>
      <c r="B76" s="7" t="s">
        <v>6</v>
      </c>
      <c r="C76" s="7">
        <v>1</v>
      </c>
      <c r="D76" s="8">
        <v>0</v>
      </c>
      <c r="E76" s="8">
        <f>C76*D76</f>
        <v>0</v>
      </c>
    </row>
    <row r="78" spans="1:5" ht="29.15" x14ac:dyDescent="0.4">
      <c r="A78" s="42" t="s">
        <v>55</v>
      </c>
      <c r="B78" s="7" t="s">
        <v>6</v>
      </c>
      <c r="C78" s="7">
        <v>1</v>
      </c>
      <c r="D78" s="8">
        <v>0</v>
      </c>
      <c r="E78" s="8">
        <f>C78*D78</f>
        <v>0</v>
      </c>
    </row>
    <row r="80" spans="1:5" ht="29.15" x14ac:dyDescent="0.4">
      <c r="A80" s="42" t="s">
        <v>56</v>
      </c>
      <c r="B80" s="7" t="s">
        <v>6</v>
      </c>
      <c r="C80" s="7">
        <v>1</v>
      </c>
      <c r="D80" s="8">
        <v>0</v>
      </c>
      <c r="E80" s="8">
        <f>C80*D80</f>
        <v>0</v>
      </c>
    </row>
    <row r="82" spans="1:5" ht="29.15" x14ac:dyDescent="0.4">
      <c r="A82" s="42" t="s">
        <v>57</v>
      </c>
      <c r="B82" s="7" t="s">
        <v>6</v>
      </c>
      <c r="C82" s="7">
        <v>1</v>
      </c>
      <c r="D82" s="8">
        <v>0</v>
      </c>
      <c r="E82" s="8">
        <f>C82*D82</f>
        <v>0</v>
      </c>
    </row>
    <row r="84" spans="1:5" ht="29.15" x14ac:dyDescent="0.4">
      <c r="A84" s="42" t="s">
        <v>58</v>
      </c>
      <c r="B84" s="7" t="s">
        <v>6</v>
      </c>
      <c r="C84" s="7">
        <v>1</v>
      </c>
      <c r="D84" s="8">
        <v>0</v>
      </c>
      <c r="E84" s="8">
        <f>C84*D84</f>
        <v>0</v>
      </c>
    </row>
    <row r="86" spans="1:5" ht="29.15" x14ac:dyDescent="0.4">
      <c r="A86" s="42" t="s">
        <v>59</v>
      </c>
      <c r="B86" s="7" t="s">
        <v>6</v>
      </c>
      <c r="C86" s="7">
        <v>1</v>
      </c>
      <c r="D86" s="8">
        <v>0</v>
      </c>
      <c r="E86" s="8">
        <f>C86*D86</f>
        <v>0</v>
      </c>
    </row>
    <row r="88" spans="1:5" x14ac:dyDescent="0.4">
      <c r="A88" s="29" t="s">
        <v>60</v>
      </c>
      <c r="B88" s="7" t="s">
        <v>54</v>
      </c>
      <c r="C88" s="7">
        <v>1</v>
      </c>
      <c r="D88" s="8">
        <v>0</v>
      </c>
      <c r="E88" s="8">
        <f>C88*D88</f>
        <v>0</v>
      </c>
    </row>
    <row r="90" spans="1:5" ht="29.15" x14ac:dyDescent="0.4">
      <c r="A90" s="28" t="s">
        <v>79</v>
      </c>
      <c r="B90" s="7" t="s">
        <v>54</v>
      </c>
      <c r="C90" s="7">
        <v>1</v>
      </c>
      <c r="D90" s="8">
        <v>0</v>
      </c>
      <c r="E90" s="8">
        <f>C90*D90</f>
        <v>0</v>
      </c>
    </row>
    <row r="92" spans="1:5" ht="29.15" x14ac:dyDescent="0.4">
      <c r="A92" s="28" t="s">
        <v>80</v>
      </c>
      <c r="B92" s="7" t="s">
        <v>54</v>
      </c>
      <c r="C92" s="7">
        <v>1</v>
      </c>
      <c r="D92" s="8">
        <v>0</v>
      </c>
      <c r="E92" s="8">
        <f>C92*D92</f>
        <v>0</v>
      </c>
    </row>
    <row r="94" spans="1:5" x14ac:dyDescent="0.4">
      <c r="A94" s="29" t="s">
        <v>81</v>
      </c>
      <c r="B94" s="7" t="s">
        <v>54</v>
      </c>
      <c r="C94" s="7">
        <v>1</v>
      </c>
      <c r="D94" s="8">
        <v>0</v>
      </c>
      <c r="E94" s="8">
        <f>C94*D94</f>
        <v>0</v>
      </c>
    </row>
    <row r="96" spans="1:5" ht="43.75" x14ac:dyDescent="0.4">
      <c r="A96" s="28" t="s">
        <v>92</v>
      </c>
      <c r="B96" s="7" t="s">
        <v>6</v>
      </c>
      <c r="C96" s="7">
        <v>1</v>
      </c>
      <c r="D96" s="8">
        <v>0</v>
      </c>
      <c r="E96" s="8">
        <f>C96*D96</f>
        <v>0</v>
      </c>
    </row>
    <row r="98" spans="1:5" x14ac:dyDescent="0.4">
      <c r="A98" s="43" t="s">
        <v>82</v>
      </c>
      <c r="B98" s="9" t="s">
        <v>7</v>
      </c>
      <c r="C98" s="9">
        <v>1</v>
      </c>
      <c r="D98" s="10">
        <v>0</v>
      </c>
      <c r="E98" s="10">
        <f>C98*D98</f>
        <v>0</v>
      </c>
    </row>
    <row r="99" spans="1:5" x14ac:dyDescent="0.4">
      <c r="A99" s="27" t="s">
        <v>13</v>
      </c>
      <c r="B99" s="11"/>
      <c r="C99" s="11"/>
      <c r="D99" s="11"/>
      <c r="E99" s="12">
        <f>E98+E86+E84+E82+E80+E78+E74+E72+E70+E68+E66+E64+E62+E88+E90+E96+E60+E76+E92+E94</f>
        <v>0</v>
      </c>
    </row>
    <row r="100" spans="1:5" ht="25.5" customHeight="1" x14ac:dyDescent="0.4"/>
    <row r="101" spans="1:5" x14ac:dyDescent="0.4">
      <c r="A101" s="27" t="s">
        <v>14</v>
      </c>
    </row>
    <row r="102" spans="1:5" x14ac:dyDescent="0.4">
      <c r="A102" s="47" t="s">
        <v>84</v>
      </c>
      <c r="B102" s="48" t="s">
        <v>1</v>
      </c>
      <c r="C102" s="48" t="s">
        <v>85</v>
      </c>
      <c r="D102" s="48" t="s">
        <v>87</v>
      </c>
      <c r="E102" s="48" t="s">
        <v>86</v>
      </c>
    </row>
    <row r="103" spans="1:5" x14ac:dyDescent="0.4">
      <c r="A103" s="33" t="s">
        <v>15</v>
      </c>
      <c r="B103" s="7" t="s">
        <v>7</v>
      </c>
      <c r="C103" s="7">
        <v>1</v>
      </c>
      <c r="D103" s="8">
        <v>0</v>
      </c>
      <c r="E103" s="8">
        <f>C103*D103</f>
        <v>0</v>
      </c>
    </row>
    <row r="105" spans="1:5" ht="21" customHeight="1" x14ac:dyDescent="0.4">
      <c r="A105" s="44" t="s">
        <v>16</v>
      </c>
      <c r="B105" s="7" t="s">
        <v>6</v>
      </c>
      <c r="C105" s="7">
        <v>1</v>
      </c>
      <c r="D105" s="8">
        <v>0</v>
      </c>
      <c r="E105" s="8">
        <f>C105*D105</f>
        <v>0</v>
      </c>
    </row>
    <row r="107" spans="1:5" x14ac:dyDescent="0.4">
      <c r="A107" s="33" t="s">
        <v>17</v>
      </c>
      <c r="B107" s="7" t="s">
        <v>6</v>
      </c>
      <c r="C107" s="7">
        <v>1</v>
      </c>
      <c r="D107" s="8">
        <v>0</v>
      </c>
      <c r="E107" s="8">
        <f>C107*D107</f>
        <v>0</v>
      </c>
    </row>
    <row r="109" spans="1:5" x14ac:dyDescent="0.4">
      <c r="A109" s="29" t="s">
        <v>18</v>
      </c>
      <c r="B109" s="7" t="s">
        <v>7</v>
      </c>
      <c r="C109" s="7">
        <v>1</v>
      </c>
      <c r="D109" s="8">
        <v>0</v>
      </c>
      <c r="E109" s="8">
        <f>C109*D109</f>
        <v>0</v>
      </c>
    </row>
    <row r="111" spans="1:5" x14ac:dyDescent="0.4">
      <c r="A111" s="45" t="s">
        <v>19</v>
      </c>
      <c r="B111" s="9" t="s">
        <v>6</v>
      </c>
      <c r="C111" s="9">
        <v>1</v>
      </c>
      <c r="D111" s="10">
        <v>0</v>
      </c>
      <c r="E111" s="10">
        <f>C111*D111</f>
        <v>0</v>
      </c>
    </row>
    <row r="112" spans="1:5" x14ac:dyDescent="0.4">
      <c r="A112" s="27" t="s">
        <v>20</v>
      </c>
      <c r="B112" s="11"/>
      <c r="C112" s="11"/>
      <c r="D112" s="11"/>
      <c r="E112" s="12">
        <f>E111+E109+E107+E105+E103</f>
        <v>0</v>
      </c>
    </row>
    <row r="113" spans="1:5" ht="26.25" customHeight="1" x14ac:dyDescent="0.4"/>
    <row r="114" spans="1:5" x14ac:dyDescent="0.4">
      <c r="A114" s="27" t="s">
        <v>21</v>
      </c>
    </row>
    <row r="115" spans="1:5" x14ac:dyDescent="0.4">
      <c r="A115" s="45" t="s">
        <v>22</v>
      </c>
      <c r="B115" s="9" t="s">
        <v>44</v>
      </c>
      <c r="C115" s="9">
        <v>5</v>
      </c>
      <c r="D115" s="10">
        <f>E112+E99+E56+E25</f>
        <v>0</v>
      </c>
      <c r="E115" s="10">
        <f>SUM(D115*0.05)</f>
        <v>0</v>
      </c>
    </row>
    <row r="116" spans="1:5" x14ac:dyDescent="0.4">
      <c r="A116" s="27" t="s">
        <v>23</v>
      </c>
      <c r="B116" s="11"/>
      <c r="C116" s="11"/>
      <c r="D116" s="12"/>
      <c r="E116" s="12">
        <f>E115</f>
        <v>0</v>
      </c>
    </row>
    <row r="117" spans="1:5" ht="21" customHeight="1" x14ac:dyDescent="0.4"/>
    <row r="118" spans="1:5" x14ac:dyDescent="0.4">
      <c r="A118" s="46" t="s">
        <v>24</v>
      </c>
      <c r="B118" s="25"/>
      <c r="C118" s="25"/>
      <c r="D118" s="25"/>
      <c r="E118" s="53">
        <f>E116+E112+E99+E56+E25</f>
        <v>0</v>
      </c>
    </row>
    <row r="120" spans="1:5" x14ac:dyDescent="0.4">
      <c r="D120" s="51" t="s">
        <v>83</v>
      </c>
      <c r="E120" s="52">
        <f>E118*1.22</f>
        <v>0</v>
      </c>
    </row>
  </sheetData>
  <mergeCells count="2">
    <mergeCell ref="A2:E2"/>
    <mergeCell ref="A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REKAPITULACIJA</vt:lpstr>
      <vt:lpstr>POPIS 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Bernarda Borse Zupančič</dc:creator>
  <cp:lastModifiedBy>Simona Matjan</cp:lastModifiedBy>
  <cp:lastPrinted>2022-09-30T06:17:47Z</cp:lastPrinted>
  <dcterms:created xsi:type="dcterms:W3CDTF">2020-10-20T11:47:05Z</dcterms:created>
  <dcterms:modified xsi:type="dcterms:W3CDTF">2024-11-12T09:50:57Z</dcterms:modified>
</cp:coreProperties>
</file>