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I:\OIOPJN\Mateja\JAVNA NAROČILA\JN 2021\Izgradnja pločnika  na Ulici bratov Gerjovičev v Dobovi\RD\"/>
    </mc:Choice>
  </mc:AlternateContent>
  <xr:revisionPtr revIDLastSave="0" documentId="13_ncr:1_{825E145B-C9BA-47FB-B755-AB7FE0EC5420}" xr6:coauthVersionLast="47" xr6:coauthVersionMax="47" xr10:uidLastSave="{00000000-0000-0000-0000-000000000000}"/>
  <workbookProtection workbookAlgorithmName="SHA-512" workbookHashValue="sAuLSsNztgwC2lYiuvESfHBjxNw3ukZlNeEFEWqpHkXrwGpcehahFwcbJH4VcGRIKWRWZ/pP5kOTkaP6WRnxWg==" workbookSaltValue="oaCggAoeX4tp1aqf8jHjcw==" workbookSpinCount="100000" lockStructure="1"/>
  <bookViews>
    <workbookView xWindow="-120" yWindow="-120" windowWidth="29040" windowHeight="15840" xr2:uid="{00000000-000D-0000-FFFF-FFFF00000000}"/>
  </bookViews>
  <sheets>
    <sheet name="Rekapitulacija" sheetId="1" r:id="rId1"/>
    <sheet name="Pločnik-1" sheetId="9" r:id="rId2"/>
    <sheet name="PROM-1 P" sheetId="12" r:id="rId3"/>
    <sheet name="MET-1-P" sheetId="15" r:id="rId4"/>
    <sheet name="JR-1"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9" l="1"/>
  <c r="G91" i="9"/>
  <c r="G31" i="12"/>
  <c r="G81" i="9" l="1"/>
  <c r="G82" i="9"/>
  <c r="G98" i="15" l="1"/>
  <c r="G94" i="15"/>
  <c r="G92" i="15"/>
  <c r="G45" i="15"/>
  <c r="G23" i="15"/>
  <c r="G21" i="15"/>
  <c r="G88" i="15" l="1"/>
  <c r="D116" i="15" s="1"/>
  <c r="C117" i="15"/>
  <c r="C115" i="15"/>
  <c r="C114" i="15"/>
  <c r="C113" i="15"/>
  <c r="G110" i="15"/>
  <c r="G108" i="15"/>
  <c r="G106" i="15"/>
  <c r="G104" i="15"/>
  <c r="G102" i="15"/>
  <c r="G86" i="15"/>
  <c r="G84" i="15"/>
  <c r="G82" i="15"/>
  <c r="G78" i="15"/>
  <c r="G76" i="15"/>
  <c r="G72" i="15"/>
  <c r="G70" i="15"/>
  <c r="G68" i="15"/>
  <c r="G65" i="15"/>
  <c r="G60" i="15"/>
  <c r="G59" i="15"/>
  <c r="G56" i="15"/>
  <c r="G55" i="15"/>
  <c r="G54" i="15"/>
  <c r="G51" i="15"/>
  <c r="G41" i="15"/>
  <c r="G39" i="15"/>
  <c r="G37" i="15"/>
  <c r="G35" i="15"/>
  <c r="G33" i="15"/>
  <c r="G31" i="15"/>
  <c r="G29" i="15"/>
  <c r="G27" i="15"/>
  <c r="G17" i="15"/>
  <c r="G15" i="15"/>
  <c r="G83" i="9"/>
  <c r="G80" i="9"/>
  <c r="G22" i="9"/>
  <c r="G21" i="9"/>
  <c r="G20" i="9"/>
  <c r="G100" i="15" l="1"/>
  <c r="D117" i="15" s="1"/>
  <c r="G11" i="15"/>
  <c r="D113" i="15" s="1"/>
  <c r="G47" i="15"/>
  <c r="D115" i="15" s="1"/>
  <c r="G25" i="15"/>
  <c r="D114" i="15" s="1"/>
  <c r="G77" i="9"/>
  <c r="D97" i="9" s="1"/>
  <c r="C36" i="12"/>
  <c r="C35" i="12"/>
  <c r="C34" i="12"/>
  <c r="G29" i="12"/>
  <c r="G28" i="12"/>
  <c r="G22" i="12"/>
  <c r="G20" i="12"/>
  <c r="G19" i="12"/>
  <c r="G18" i="12"/>
  <c r="G12" i="12"/>
  <c r="G9" i="12" s="1"/>
  <c r="D34" i="12" s="1"/>
  <c r="C98" i="9"/>
  <c r="C96" i="9"/>
  <c r="C95" i="9"/>
  <c r="C94" i="9"/>
  <c r="G89" i="9"/>
  <c r="G88" i="9"/>
  <c r="G75" i="9"/>
  <c r="G74" i="9"/>
  <c r="G72" i="9"/>
  <c r="G71" i="9"/>
  <c r="G68" i="9"/>
  <c r="G66" i="9"/>
  <c r="G63" i="9"/>
  <c r="G61" i="9"/>
  <c r="G59" i="9"/>
  <c r="G57" i="9"/>
  <c r="G52" i="9"/>
  <c r="G48" i="9"/>
  <c r="G47" i="9"/>
  <c r="G46" i="9"/>
  <c r="G45" i="9"/>
  <c r="G41" i="9"/>
  <c r="G40" i="9"/>
  <c r="G38" i="9"/>
  <c r="G35" i="9"/>
  <c r="G32" i="9"/>
  <c r="G29" i="9"/>
  <c r="G28" i="9"/>
  <c r="G18" i="9"/>
  <c r="G16" i="9"/>
  <c r="G13" i="9"/>
  <c r="G25" i="12" l="1"/>
  <c r="D36" i="12" s="1"/>
  <c r="G85" i="9"/>
  <c r="D98" i="9" s="1"/>
  <c r="G15" i="12"/>
  <c r="D35" i="12" s="1"/>
  <c r="G25" i="9"/>
  <c r="D95" i="9" s="1"/>
  <c r="G54" i="9"/>
  <c r="D96" i="9" s="1"/>
  <c r="G9" i="9"/>
  <c r="D94" i="9" s="1"/>
  <c r="D99" i="9" l="1"/>
  <c r="D7" i="1" s="1"/>
  <c r="D37" i="12"/>
  <c r="D8" i="1" s="1"/>
  <c r="C47" i="4"/>
  <c r="C46" i="4"/>
  <c r="C45" i="4"/>
  <c r="G41" i="4"/>
  <c r="G40" i="4"/>
  <c r="G39" i="4"/>
  <c r="G38" i="4"/>
  <c r="G37" i="4"/>
  <c r="G36" i="4"/>
  <c r="G30" i="4"/>
  <c r="G29" i="4"/>
  <c r="G28" i="4"/>
  <c r="G27" i="4"/>
  <c r="G26" i="4"/>
  <c r="G25" i="4"/>
  <c r="G24" i="4"/>
  <c r="G23" i="4"/>
  <c r="G17" i="4"/>
  <c r="G16" i="4"/>
  <c r="G15" i="4"/>
  <c r="G12" i="4"/>
  <c r="G11" i="4"/>
  <c r="G8" i="4" l="1"/>
  <c r="D45" i="4" s="1"/>
  <c r="G33" i="4"/>
  <c r="D47" i="4" s="1"/>
  <c r="G20" i="4"/>
  <c r="D46" i="4" s="1"/>
  <c r="D48" i="4" l="1"/>
  <c r="D10" i="1" s="1"/>
  <c r="D119" i="15" l="1"/>
  <c r="D9" i="1" s="1"/>
  <c r="D11" i="1" s="1"/>
  <c r="D13" i="1" l="1"/>
  <c r="D14" i="1" s="1"/>
  <c r="D15" i="1" s="1"/>
  <c r="D16" i="1" l="1"/>
  <c r="D17" i="1" s="1"/>
</calcChain>
</file>

<file path=xl/sharedStrings.xml><?xml version="1.0" encoding="utf-8"?>
<sst xmlns="http://schemas.openxmlformats.org/spreadsheetml/2006/main" count="529" uniqueCount="310">
  <si>
    <t>Predmet</t>
  </si>
  <si>
    <t>Javna razsvetljava</t>
  </si>
  <si>
    <t>SKUPAJ:</t>
  </si>
  <si>
    <t>Projekt: Obnova vozišča in dograditve pločnika na Ulici bratov Gerjovičev v Dobovi.</t>
  </si>
  <si>
    <t>Projekt:</t>
  </si>
  <si>
    <t>Obnova vozišča in dograditev pločnika na ulici Bratov Gerjovičev v Dobovi</t>
  </si>
  <si>
    <t>Odsek:</t>
  </si>
  <si>
    <t>Ulica Bratov Gerjovičev v Dobovi</t>
  </si>
  <si>
    <t>Načrt:</t>
  </si>
  <si>
    <t>Načrt ceste</t>
  </si>
  <si>
    <t>Faza:</t>
  </si>
  <si>
    <t>PREDRAČUN</t>
  </si>
  <si>
    <t>Postavka</t>
  </si>
  <si>
    <t>Normativ</t>
  </si>
  <si>
    <t>Opis postavke</t>
  </si>
  <si>
    <t xml:space="preserve">Enota </t>
  </si>
  <si>
    <t>Količina</t>
  </si>
  <si>
    <t>Cena za enoto</t>
  </si>
  <si>
    <t>Cena skupaj</t>
  </si>
  <si>
    <t>1 PREDDELA</t>
  </si>
  <si>
    <t>PREDDELA SKUPAJ:</t>
  </si>
  <si>
    <t>1.1 Geodetska dela</t>
  </si>
  <si>
    <t>0001</t>
  </si>
  <si>
    <t>S 1 1 221</t>
  </si>
  <si>
    <t>Postavitev in zavarovanje prečnega profila ostale javne ceste v ravninskem terenu</t>
  </si>
  <si>
    <t>KOS</t>
  </si>
  <si>
    <t>0002</t>
  </si>
  <si>
    <t>S 1 1 121</t>
  </si>
  <si>
    <t>Obnova in zavarovanje zakoličbe osi trase ostale javne ceste v ravninskem terenu</t>
  </si>
  <si>
    <t>KM</t>
  </si>
  <si>
    <t>1.2 Čiščenje terena</t>
  </si>
  <si>
    <t>M2</t>
  </si>
  <si>
    <t>KOM</t>
  </si>
  <si>
    <t>0003</t>
  </si>
  <si>
    <t>0004</t>
  </si>
  <si>
    <t>N 2 1 111</t>
  </si>
  <si>
    <t>Odstranitev talne vage in izvedba simbolne označitve talne vage s spominsko ploščo.</t>
  </si>
  <si>
    <t>0005</t>
  </si>
  <si>
    <t>0006</t>
  </si>
  <si>
    <t>0007</t>
  </si>
  <si>
    <t>0008</t>
  </si>
  <si>
    <t>S 1 2 383</t>
  </si>
  <si>
    <t>Rezanje asfaltne plasti s talno diamantno žago, debele 11 do 15 cm</t>
  </si>
  <si>
    <t>M1</t>
  </si>
  <si>
    <t>0009</t>
  </si>
  <si>
    <t>S 1 2 291</t>
  </si>
  <si>
    <t>0010</t>
  </si>
  <si>
    <t>0011</t>
  </si>
  <si>
    <t>S 1 2 372</t>
  </si>
  <si>
    <t xml:space="preserve">Rezkanje in odvoz asfaltne krovne plasti v debelini 4 do 7 cm </t>
  </si>
  <si>
    <t>0012</t>
  </si>
  <si>
    <t>S 1 2 497</t>
  </si>
  <si>
    <t>Porušitev in odstranitev elementa (temelj, stena, plošča) iz cementnega betona</t>
  </si>
  <si>
    <t>M3</t>
  </si>
  <si>
    <t>Opomba:
Zajeto:_x000D_
- rušitev AB zid_x000D_
- rušitev betonskih temeljev za ograjo</t>
  </si>
  <si>
    <t>0013</t>
  </si>
  <si>
    <t>0014</t>
  </si>
  <si>
    <t>0015</t>
  </si>
  <si>
    <t>0016</t>
  </si>
  <si>
    <t>2 ZEMELJSKA DELA</t>
  </si>
  <si>
    <t>ZEMELJSKA DELA SKUPAJ:</t>
  </si>
  <si>
    <t>2.1 Izkopi</t>
  </si>
  <si>
    <t>S 2 1 112</t>
  </si>
  <si>
    <t>Površinski izkop plodne zemljine - 1. kategorije - strojno z odrivom do 50 m</t>
  </si>
  <si>
    <t>S 2 1 224</t>
  </si>
  <si>
    <t>Široki izkop vezljive zemljine - 3. kategorije - strojno z nakladanjem</t>
  </si>
  <si>
    <t>2.2 Planum temeljnih tal</t>
  </si>
  <si>
    <t>S 2 2 112</t>
  </si>
  <si>
    <t>Ureditev planuma temeljnih tal vezljive zemljine - 3. kategorije</t>
  </si>
  <si>
    <t>2.3 Ločilne, drenažne in filtrske plasti ter delovni plato</t>
  </si>
  <si>
    <t>S 2 3 313</t>
  </si>
  <si>
    <t>Dobava in vgraditev geotekstilije za ločilno plast (po načrtu), natezna trdnost do nad 14 do 16 kN/m2</t>
  </si>
  <si>
    <t>2.4 Nasipi, zasipi, klini, posteljica in glinasti naboj</t>
  </si>
  <si>
    <t>N 2 4 101</t>
  </si>
  <si>
    <t>Izdelava posteljice v debelini plasti do 50cm iz zrnate kamnine - 3. kategorje_x000D_
Zajeta dobava in vgraditev.</t>
  </si>
  <si>
    <t>N 2 4 107</t>
  </si>
  <si>
    <t>Izdelava posteljice v debelini plasti do 35cm iz zrnate kamnine - 3. kategorje_x000D_
Zajeta dobava in vgraditev.</t>
  </si>
  <si>
    <t>S 2 4 212</t>
  </si>
  <si>
    <t>Zasip z vezljivo zemljino - 3. kategorije - strojno</t>
  </si>
  <si>
    <t>Opomba:
Material iz izkopa.</t>
  </si>
  <si>
    <t>2.5 Brežine in zelenice</t>
  </si>
  <si>
    <t>S 2 5 151</t>
  </si>
  <si>
    <t>Doplačilo za zatravitev s semenom</t>
  </si>
  <si>
    <t>N 2 4 108</t>
  </si>
  <si>
    <t xml:space="preserve">Dodatna dobava humusa za izvedbo zelenic in brežin. </t>
  </si>
  <si>
    <t>S 2 5 112</t>
  </si>
  <si>
    <t>Humuziranje brežine brez valjanja, v debelini do 15 cm - strojno</t>
  </si>
  <si>
    <t>S 2 5 132</t>
  </si>
  <si>
    <t>Humuziranje zelenice brez valjanja, v debelini do 15 cm - strojno</t>
  </si>
  <si>
    <t>Opomba:
Zelenice se humusirajo v debelini  20cm.</t>
  </si>
  <si>
    <t>2.6 Prevozi, razprostiranje in ureditev deponij materiala</t>
  </si>
  <si>
    <t>S 2 9 133</t>
  </si>
  <si>
    <t>Razprostiranje odvečne vezljive zemljine - 3. kategorije</t>
  </si>
  <si>
    <t>3 VOZIŠČNE KONSTRUKCIJE</t>
  </si>
  <si>
    <t>VOZIŠČNE KONSTRUKCIJE SKUPAJ:</t>
  </si>
  <si>
    <t>3.1 Nosilne plasti</t>
  </si>
  <si>
    <t>S 3 1 132</t>
  </si>
  <si>
    <t>Izdelava nevezane nosilne plasti enakomerno zrnatega drobljenca iz kamnine v debelini 21 do 30 cm</t>
  </si>
  <si>
    <t>Opomba:
Zajeta dobava in vgraditev.</t>
  </si>
  <si>
    <t>S 3 1 131</t>
  </si>
  <si>
    <t>Izdelava nevezane nosilne plasti enakomerno zrnatega drobljenca iz kamnine v debelini do 20 cm</t>
  </si>
  <si>
    <t>S 3 1 555</t>
  </si>
  <si>
    <t>Izdelava nosilne plasti bituminizirane zmesi AC 22 base B 50/70 A3 v debelini 9 cm</t>
  </si>
  <si>
    <t>S 3 1 552</t>
  </si>
  <si>
    <t>Izdelava nosilne plasti bituminizirane zmesi AC 22 base B 50/70 A3 v debelini 6 cm</t>
  </si>
  <si>
    <t>3.2 Obrabne plasti</t>
  </si>
  <si>
    <t>S 3 2 273</t>
  </si>
  <si>
    <t>Izdelava obrabne in zaporne plasti bituminizirane zmesi AC 11 surf B 50/70 A3 v debelini 4 cm</t>
  </si>
  <si>
    <t>N 2 4 109</t>
  </si>
  <si>
    <t>Izdelava obrabne in zaporne plasti bituminizirane zmesi AC 8 surf B70/100 A5.</t>
  </si>
  <si>
    <t>3.4 Robni elementi vozišč</t>
  </si>
  <si>
    <t>S 3 5 214</t>
  </si>
  <si>
    <t>Dobava in vgraditev predfabriciranega dvignjenega robnika iz cementnega betona  s prerezom 15/25 cm</t>
  </si>
  <si>
    <t>S 3 5 236</t>
  </si>
  <si>
    <t>Dobava in vgraditev predfabriciranega pogreznjenega robnika iz cementnega betona  s prerezom ../.. cm</t>
  </si>
  <si>
    <t>Opomba:
Robnik 8/20cm.</t>
  </si>
  <si>
    <t>S 3 5 275</t>
  </si>
  <si>
    <t>Dobava in vgraditev dvignjenega vtočnega robnika s prerezom 15/25 cm iz cementnega betona</t>
  </si>
  <si>
    <t>S 3 5 235</t>
  </si>
  <si>
    <t>Dobava in vgraditev predfabriciranega pogreznjenega robnika iz cementnega betona  s prerezom 15/25 cm</t>
  </si>
  <si>
    <t>5 GRADBENA  IN OBRTNIŠKA DELA</t>
  </si>
  <si>
    <t>GRADBENA  IN OBRTNIŠKA DELA SKUPAJ:</t>
  </si>
  <si>
    <t>5.1 Dela s cementnim betonom</t>
  </si>
  <si>
    <t>N 2 1 116</t>
  </si>
  <si>
    <t>6 TUJE STORITVE</t>
  </si>
  <si>
    <t>TUJE STORITVE SKUPAJ:</t>
  </si>
  <si>
    <t>6.1 Preskusi, nadzor in tehnična dokumentacija</t>
  </si>
  <si>
    <t>S 7 9 311</t>
  </si>
  <si>
    <t>Projektantski nadzor. Vrednost postavke je že fiksno določena v PIS-u in jo ponudnik ne more/ne sme spreminjati. Obračun projektantskega nadzora se bo izvedel po dokazljivih dejanskih stroških na podlagi računa izvajalca projektantskega nadzora.</t>
  </si>
  <si>
    <t>URA</t>
  </si>
  <si>
    <t>N 2 1 120</t>
  </si>
  <si>
    <t xml:space="preserve">Zakoličba pred gradnjo ter morebitna zaščita med gradnjo obstoječega KRS VODA.   </t>
  </si>
  <si>
    <t xml:space="preserve">  CENA SKUPAJ (brez DDV)</t>
  </si>
  <si>
    <t>Projekt: 020-Brežice-PROMETNA OPREMA</t>
  </si>
  <si>
    <t>N 1 1 101</t>
  </si>
  <si>
    <t>Planum temeljnih tal</t>
  </si>
  <si>
    <t>Opomba:
Velja za taktilne oznake!</t>
  </si>
  <si>
    <t>3.4 Tlakovane obrabne plasti</t>
  </si>
  <si>
    <t>N 2 2 101</t>
  </si>
  <si>
    <t>Dobava in vgradnja betonske opozorilne (čepaste) taktilne plošče dim 30/30/8, bele, z nanonosom protiprašne emulzije; stiki zaliti s trajnoelastično zmesjo. (OPOMBA: plošče morajo biti skladne s standardom SIST ISO 21542:2016;)</t>
  </si>
  <si>
    <t>N 2 2 103</t>
  </si>
  <si>
    <t>Dobava in vgradnja betonske vodilne (rebraste) taktilne plošče dim 30/30/8, bele, z nanosom protiprašne emulzije; stiki zaliti s trajnoelastično zmesjo. (OPOMBA: plošče morajo biti skladne s standardom SIST ISO 21542:2016;)</t>
  </si>
  <si>
    <t>N 2 2 102</t>
  </si>
  <si>
    <t>Vgradnja bitumenskega traku na stiku med tlakovci in okoliškim asfaltom.</t>
  </si>
  <si>
    <t>S 3 4 911</t>
  </si>
  <si>
    <t>Izdelava podložne plasti za tlakovano obrabno plast iz nevezane zmesi zrn (peska)</t>
  </si>
  <si>
    <t>Opomba:
Pesek 0/4 v debelini 5cm. Velja za taktilne označbe!</t>
  </si>
  <si>
    <t>7 TUJE STORITVE</t>
  </si>
  <si>
    <t>7.6 Preskusi, nadzor in tehnična dokumentacija</t>
  </si>
  <si>
    <t>N 7 1 102</t>
  </si>
  <si>
    <t>Izdelava elaborata ureditve prometa v času gradnje</t>
  </si>
  <si>
    <t>Projekt:  20 Obnova vozišča in dograditev pločnika na 
ulici Bratov Gerjovičev v Dobovi</t>
  </si>
  <si>
    <t>35/2019-E</t>
  </si>
  <si>
    <t xml:space="preserve">3.1 Načrt javne razsvetljave </t>
  </si>
  <si>
    <t>1 GRADBENA DELA</t>
  </si>
  <si>
    <t>1.1 Pripravljalna dela</t>
  </si>
  <si>
    <t>Priprava del in materiala</t>
  </si>
  <si>
    <t>M</t>
  </si>
  <si>
    <t>Zakoličba tras obstoječih komunalnih vodov</t>
  </si>
  <si>
    <t>KPL</t>
  </si>
  <si>
    <t>1.2 Gradbena dela</t>
  </si>
  <si>
    <t>Dobava in vgradnja rebrastih cevi za izdelavo
kabelske kanalizacije, 1x ɸ110 mm, na globini 0.8m
(vrh zgornjega roba cevi) izkop v zemljišču I. do III.
ktg., dobava peska (granul. 3-7 mm) in zaščita cevi s
peskom v sloju 10 cm nad cevmi, zasip kanala z
utrditvijo v slojih po 20-25 cm, dobava in položitev
ozemljitvenega traku Rf 30x3,5mm, dobava in
položitev opozorilnega nemetaliziranega traku,
nakladanje in odvoz odvečnega materiala ter stroški
začasne in končne deponije, čiščenje trase</t>
  </si>
  <si>
    <t>Zaščita kabelske kanalizacije pri prečkanju povoznih
površin - obbetoniranje cevi z betonom
C 16/20 - 0,1m3/m1</t>
  </si>
  <si>
    <t>Dobava in postavitev tipskega montažnega
betonskega temelja, okvirnih dimenzij 0,8x0,9x1,5m,
z delavniško dokumentacijo za AB temelj, statičnim
izračunom (za drog višine do 9m, 1. vetrovna cona,
pod 800m n.v.) komplet z izkopom, zasipom,
utrjevanjem in planiranjem.</t>
  </si>
  <si>
    <t>2 MONTAŽNA DELA</t>
  </si>
  <si>
    <t>MONTAŽNA DELA SKUPAJ:</t>
  </si>
  <si>
    <t>2.1 Montažna dela</t>
  </si>
  <si>
    <t>Dobava in montaža lomljivega droga javne
razsvetljave, ustrezati mora standardu SIST EN
EN40, SIST EN 12767, protikorozijsko zaščiten, h=8
m z nastavkom ɸ60 mm za direktni natik cestnih
svetilk, komplet s sidrno ploščo in priključnico s
sponkami in varovalnim elementom 6A</t>
  </si>
  <si>
    <t>Dobava, montaža in priklop cestne LED svetilke:
-Cestna LED svetilka, zaščitena pred prahom in vlago IP66, zaščita proti udarcem IK08, ohišje iz tlačno ulitega aluminija, natik navpično na kandelaber debeline od 42mm do 60mm ali natik na krak s strani debeline 42mm do 60mm, nastavljiv kot natika 0°, 5°, 10° ali 15°, zamenljiv in nadgradljiv optični modul, zamenljiv in nadgradljiv napajalnik, optika za srednje široke ceste, 6130 lm izhodnega svetlobnega toka svetilke, priključna moč svetilke 41W, barvna temperatura vira 4000K, indeks barvnega videza višji od 70. Regulacija brez potrebe samostojnega kabla, na podlagi izračunavanja točke sredine noči, glede na vklop in izklop svetilke, kot na primer PHILIPS BGP307 LED69-4S/740 I DM11 DDF2 D18 48/60</t>
  </si>
  <si>
    <t>Dobava in uvlačenje kabla NAYY- 4x16mm2 v cevi
ɸ110 mm</t>
  </si>
  <si>
    <t>Izdelava priključka ozemljitve na drog ali kovinsko
ograjo z RF 30x3,5 mm (l=1,5 m), kmplet s spojnim
materialom</t>
  </si>
  <si>
    <t>Izdelava kabelskih končnikov in priključitev kablov v
drogu</t>
  </si>
  <si>
    <t>Instalacija (ožičenje) kandelabrov in sicer od
priključne omarice v kandelabru do same svetilke s
kablom FG16R16 5x1,5 mm2, kompletno z priključnim
setom.</t>
  </si>
  <si>
    <t>Dobava Rf križnih sponk 60x60 in izdelava križnih
stikov z antikorozijsko zaščito</t>
  </si>
  <si>
    <t>Označevanje drogov in odjemnih mest</t>
  </si>
  <si>
    <t>3 OSTALE STORITVE</t>
  </si>
  <si>
    <t>OSTALE STORITVE SKUPAJ:</t>
  </si>
  <si>
    <t>3.1 Preskusi, nadzor in tehnična dokumentacija</t>
  </si>
  <si>
    <t>Projektantski nadzor. Vrednost postavke je že fiksno
določena v PIS-u in jo ponudnik ne more/ne sme
spreminjati. Obračun projektantskega nadzora se bo
izvedel po dokazljivih dejanskih stroških na podlagi
računa izvajalca projektantskega nadzora.</t>
  </si>
  <si>
    <t>Izdelava geodetskega posnetka za podzemni
kataster</t>
  </si>
  <si>
    <t>Meritve kablovoda</t>
  </si>
  <si>
    <t>Svetlobnotehnične meritve za verifikacijo
izpolnjevanja projektno določenih parametrov</t>
  </si>
  <si>
    <t>Izdelava projektne dokumentacije za vzdrževanje in
obratovanje</t>
  </si>
  <si>
    <t>Priprava in organizacija gradbišča</t>
  </si>
  <si>
    <t>Opombe: Merilna mesta oz. NN priključek je predmet
ločenega načrta št. 3.3 (23/2019-E).</t>
  </si>
  <si>
    <t>Projekt št:</t>
  </si>
  <si>
    <t>20</t>
  </si>
  <si>
    <t>Objekt:</t>
  </si>
  <si>
    <t xml:space="preserve">Obnova vozišča in dograditev pločnika na ulici Bratov Gerjovičev v Dobovi </t>
  </si>
  <si>
    <t>odvodnjavanje - meteorna kanalizacija</t>
  </si>
  <si>
    <t xml:space="preserve">Projektantski predračun del s predizmeram za meteorno kanalizacijo                                                                                                                                                           
METEORNA KANALIZACIJA
                                                                                                                                                                       </t>
  </si>
  <si>
    <t>Opomba postavke</t>
  </si>
  <si>
    <t>1.0</t>
  </si>
  <si>
    <t>PREDDELA</t>
  </si>
  <si>
    <t xml:space="preserve"> SKUPAJ:</t>
  </si>
  <si>
    <t>Zakoličba lokacij kontrolnih jaškov, čistilnih jaškov, požiralnikov, ponikalnih jaškov s situativnim in višinskim zavarovanjem.</t>
  </si>
  <si>
    <t>kos</t>
  </si>
  <si>
    <t>Zakoličba in zavarovanje trase meteorne kanalizacije</t>
  </si>
  <si>
    <t>m1</t>
  </si>
  <si>
    <t>2.0</t>
  </si>
  <si>
    <t>ZEMELJSKA DELA</t>
  </si>
  <si>
    <t xml:space="preserve">Izkopi za kanalske rove in jaške širine do 1,3 m in globine do 2,0 m v težki zemljini, vključno z vertikalnim razpiranjem pri globini nad 1 m in potrebnim črpanjem vode v času gradnje.        </t>
  </si>
  <si>
    <t>m3</t>
  </si>
  <si>
    <t xml:space="preserve">Izkopi gradbene jame globine do 4,5 m v težki zemljini, vključno z vertikalnim razpiranjem pri globini nad 1 m in potrebnim črpanjem vode v času gradnje.  Izkop za ponikovalnice                   </t>
  </si>
  <si>
    <t>Planum naravnih temeljnih tal v težki zemljini, ročno planiranje in strojno utrjevanje dna gradbene jame.</t>
  </si>
  <si>
    <t>m2</t>
  </si>
  <si>
    <t>Dobava in vgraditev peščenega materiala granulacije 8 do 16 mm za peščeno ležišče cevi (POSTELJICA) s sprotno višinsko kontrolo do predpisane kote dna cevi (10cm + D/10) z komprimacijo do stopnje 97% SPP, vključno z nabavo in transportom materiala.</t>
  </si>
  <si>
    <t>Dobava in vgraditev peščenega materiala granulacije 8 do 16 mm s komprimacijo, v coni cevovoda v debelini 30 cm nad temenom, s komprimacijo v plasteh po 20 cm, zbitost 95% po proctorju, vključno z nabavo in transportom materiala.</t>
  </si>
  <si>
    <t>Zasipanje kanala izven cone cevovoda iz naravno pridobljenega prodno peščenega nasipnega materiala v plasteh d=20 cm in komprimacijo do stopnje 95% po proctorju, vključno z nabavo in transportom materiala. V kolikor geomehanik ugotovi na licu mesta ustreznost izkopanega materila se lahko uporabi kvaliteten nasipni material iz izkopa.</t>
  </si>
  <si>
    <t>Dobava in vgraditev materiala lomljenec granulacije 16 do 32 mm s komprimacijo za obsip revizijskih jaškov v debelini 0,5 m , vključno z transportom materiala.</t>
  </si>
  <si>
    <t>Odvoz težke zemljine iz izkopa na trajno deponijo z razprostiranjem.</t>
  </si>
  <si>
    <t>V ceni upoštevani stroški deponije in faktor razrahljivosti</t>
  </si>
  <si>
    <t>3.0</t>
  </si>
  <si>
    <t>ODVODNJAVANJE IN MONTAŽNA DELA</t>
  </si>
  <si>
    <t>3.1 Cevovodi</t>
  </si>
  <si>
    <t>Izdelava vzdolžne in prečne drenaže, globoke do 1,0 m, na podložni plasti iz cementnega betona, debeline 10 cm, z gibljivimi plastičnimi cevmi premera 15 cm</t>
  </si>
  <si>
    <t xml:space="preserve">Izdelava, transport in polaganje gladkih polnostenskih PVC kanalizacijskih cevi na podolžno plast iz peska, klase SN 8, izdelane v skladu s standardom SIST EN 1401-1, vključno s spojkami in tesnili.                                                                           </t>
  </si>
  <si>
    <t>PVC DN 200 mm</t>
  </si>
  <si>
    <t>PVC DN 250 mm</t>
  </si>
  <si>
    <t>PVC DN 300 mm</t>
  </si>
  <si>
    <t>Obbetoniranje cevi za kanalizacijo s cementnim betonom C 16/20, po detajlu iz načrta</t>
  </si>
  <si>
    <t>Potek pod voziščem</t>
  </si>
  <si>
    <t>premer 25 cm</t>
  </si>
  <si>
    <t>premer 30 cm</t>
  </si>
  <si>
    <t>3.2 Jaški</t>
  </si>
  <si>
    <t>Izdelava tipskega revizijskega jaška PE DN 500mm vgrajenega na podložno plast iz cementnega betona; h = 1,0 - 1,5 m.</t>
  </si>
  <si>
    <t xml:space="preserve">PE DN 500 mm, požiralnik pod robnikom </t>
  </si>
  <si>
    <t>0017</t>
  </si>
  <si>
    <t xml:space="preserve">Izdelava tipskega revizijskega jaška vgrajenega na podložno plast iz cementnega betona; h = do 2m. </t>
  </si>
  <si>
    <t>ABC DN 800 mm, po standardu SIST EN 1917</t>
  </si>
  <si>
    <t>0019</t>
  </si>
  <si>
    <t>Nabava, transport in izvedba ponikovalnega ABC jaška DN 2000 mm po detajlu! Globina ponikalnega jaška znaša do 4,0m (min.1,5 m in 1,2m pod vtokom). Perforiran jašek  vključno s pranim prodnim nasutjem 32/64mm, peščenim fitrnim dnom in filcem. Vključno z duktil pokrovom 600mm - komplet</t>
  </si>
  <si>
    <t>Spodnji del jaška DN 2000 mm, zgornji del nad vtokom je lahko konusni del.</t>
  </si>
  <si>
    <t>Nabava, transport in izvedba ponikovalnega ABC jaška DN 600 mm po detajlu! Globina ponikalnega jaška znaša do 4,0m (min.1m pod vtokom). Perforiran jašek  vključno s pranim prodnim nasutjem 32/64mm, peščenim fitrnim dnom in filcem. Vključno z duktil pokrovom 600mm - komplet</t>
  </si>
  <si>
    <t>3.3 Pokrovi</t>
  </si>
  <si>
    <t>0020</t>
  </si>
  <si>
    <t xml:space="preserve">Dobava in vgraditev pokrova iz duktilne litine z nosilnostjo 400 kN, krožnega prereza s premerom 600 mm, vključno z razbremenilno betonsko ploščo.             </t>
  </si>
  <si>
    <t>0021</t>
  </si>
  <si>
    <t xml:space="preserve">Dobava in vgraditev pokrova iz duktilne litine z nosilnostjo 250 kN, krožnega prereza s premerom 500 mm, vključno z razbremenilno betonsko ploščo.             </t>
  </si>
  <si>
    <t xml:space="preserve">Pokrovi požiralnikov </t>
  </si>
  <si>
    <t>3.4 Ostala dela</t>
  </si>
  <si>
    <t>0023</t>
  </si>
  <si>
    <t>Pregled in snemanje s TV kamero vseh kanalizacijskih cevi, jaškov in odcepov, v skladu s standardom SIST EN 13508-2:2003 in smernicami ATV-M 143.2</t>
  </si>
  <si>
    <t>0024</t>
  </si>
  <si>
    <t>Tlačni preizkus vodotesnosti položenih kanalizacijskih cevi, po navodilih proizvajalca in projektanta</t>
  </si>
  <si>
    <t>0025</t>
  </si>
  <si>
    <t>Preizkus vodotesnosti, vsi prevozi in vsa dokumentacija potrebna za tehnični pregled kontrolnih jaškov DN 500 - 1000 mm po veljavnem slovenskem standardu.</t>
  </si>
  <si>
    <t>4.0</t>
  </si>
  <si>
    <t>TUJE STORITVE</t>
  </si>
  <si>
    <t>0026</t>
  </si>
  <si>
    <t>kom</t>
  </si>
  <si>
    <t>0027</t>
  </si>
  <si>
    <t>Projektantski nadzor.</t>
  </si>
  <si>
    <t>ura</t>
  </si>
  <si>
    <t>0028</t>
  </si>
  <si>
    <t>Geomehanski nadzor vključno z meritvami utrjenosti podlage in zasipov</t>
  </si>
  <si>
    <t>0029</t>
  </si>
  <si>
    <t>0030</t>
  </si>
  <si>
    <t>Izdelava geodetskega posnetka vodovoda s certifikatom ter predaja v tiskani in digitalni obliki z izvedbo postopka vnosa v javni kataster</t>
  </si>
  <si>
    <t>0031</t>
  </si>
  <si>
    <t>Čiščenje trase po končanih delih (ocena, obračun po dejanskih stroških)</t>
  </si>
  <si>
    <t>5.0</t>
  </si>
  <si>
    <t>CENA SKUPAJ (brez DDV)</t>
  </si>
  <si>
    <t>1.Faza</t>
  </si>
  <si>
    <t>Opomba:
V primeru izvedbe pločnika brez rekonstukcije ceste se upošteva ta postavka!</t>
  </si>
  <si>
    <t>Opomba:
Zajeta dobava in vgraditev.
V primeru izvedbe pločnika brez rekonstukcije ceste se upošteva ta postavka!</t>
  </si>
  <si>
    <t>PREDRAČUN - Pločnik</t>
  </si>
  <si>
    <t>PREDRAČUN - PROMETNA OPREMA - Pločnik</t>
  </si>
  <si>
    <t>0018</t>
  </si>
  <si>
    <t>0022</t>
  </si>
  <si>
    <t>0033</t>
  </si>
  <si>
    <t>Pločnik</t>
  </si>
  <si>
    <t>Prometna oprema - pločnik</t>
  </si>
  <si>
    <t>N 2 1 288</t>
  </si>
  <si>
    <t>1.FAZA - pločnik</t>
  </si>
  <si>
    <t>Bočna ojačitev obstoječega zidu v armirano betonski izvedbi. Ojačitev obstoječega zidu od km 0+155 do km 0+185.</t>
  </si>
  <si>
    <t>1.Faza - Pločnik</t>
  </si>
  <si>
    <t>Predvideno križanje predvidene meteorne kanalizacije z obstoječimi vodi TK vodom, vodovodm, kanalizacijo in KRS- zašččita v skladu z projektnimi pogoji/soglasjem upravljalca - komplet
Opomba: 3 x križanje TK vod, 1 x NN vod, 1x JR vod</t>
  </si>
  <si>
    <t>2.1 Nasipi, zasipi, klini, posteljica in glinasti naboj</t>
  </si>
  <si>
    <t>V primeru izvedbe pločnika brez rekonstukcije ceste se upošteva ta postavka!</t>
  </si>
  <si>
    <t>VOZIŠČNA KONSTRUKCIJA</t>
  </si>
  <si>
    <t>0034</t>
  </si>
  <si>
    <t>1.</t>
  </si>
  <si>
    <t>2.</t>
  </si>
  <si>
    <t>3.</t>
  </si>
  <si>
    <t>4.</t>
  </si>
  <si>
    <t>5.</t>
  </si>
  <si>
    <t>Izdelava projekta izvedenih del z geodetskim posnetkom izvedenega stanja, 3 izvodi v digitalni in analogni obliki z zapisom na CD</t>
  </si>
  <si>
    <t>Nepredvidena dela (10% postavk 1.-4.)</t>
  </si>
  <si>
    <t xml:space="preserve">1.Faza </t>
  </si>
  <si>
    <t>5 GRADBENA IN OBRTNIŠKA DELA</t>
  </si>
  <si>
    <t>Vključno s posteljico, izkopom in zasipom.</t>
  </si>
  <si>
    <t>Odvodnjavanje - meteorna kanalizacija</t>
  </si>
  <si>
    <t>Montaža obstoječih ograj na nov temelj</t>
  </si>
  <si>
    <t>Izvedba AB težnostnega zidu z ograjo
Tip ograje se določi v skladu z dogovorom lastnika in naročnika. Postavka vključuje vsa portebna dela in materiale za izvedbo in vzpostavitev funkcionalne celote zidu. Vključno z armaturo, opažem, ograjo,…
Zid primerljiv obstoječim zidovom v profilih med P9 in P11</t>
  </si>
  <si>
    <r>
      <t>Izvedba AB težnostnega zidu z ogra</t>
    </r>
    <r>
      <rPr>
        <sz val="12"/>
        <rFont val="Calibri"/>
        <family val="2"/>
        <charset val="238"/>
        <scheme val="minor"/>
      </rPr>
      <t>jo med profilih P5 in P7</t>
    </r>
    <r>
      <rPr>
        <sz val="12"/>
        <color theme="1"/>
        <rFont val="Calibri"/>
        <family val="2"/>
        <scheme val="minor"/>
      </rPr>
      <t xml:space="preserve">
Tip ograje se določi v skladu z dogovorom lastnika in naročnika. Postavka vključuje vsa portebna dela in materiale za izvedbo in vzpostavitev funkcionalne celote zidu. Vključno z armaturo, opažem, 
Zid se izvede v skladu z detajlom G.151.13</t>
    </r>
  </si>
  <si>
    <t>Ocena izvedbe pločnika z ureditvijo odvodnjavanja in JR</t>
  </si>
  <si>
    <t>na Ulici bratov Gerjovičev v Dobovi</t>
  </si>
  <si>
    <r>
      <t xml:space="preserve">Porušitev in odstranitev ograje iz žične mreže, 
</t>
    </r>
    <r>
      <rPr>
        <sz val="12"/>
        <rFont val="Calibri"/>
        <family val="2"/>
        <charset val="238"/>
        <scheme val="minor"/>
      </rPr>
      <t>hramba za kasnejšo montažo na nov temelj</t>
    </r>
  </si>
  <si>
    <t>GRADBENA
 DELA SKUPAJ:</t>
  </si>
  <si>
    <t>N 6 6 101</t>
  </si>
  <si>
    <t xml:space="preserve">Opomba:
Elaborat naroči izvajalec in pridobi dovoljenje za zaporo. </t>
  </si>
  <si>
    <t>kompl</t>
  </si>
  <si>
    <t>Zapora prometa v času gradnje za izvedbo vseh del JN</t>
  </si>
  <si>
    <t>Znesek</t>
  </si>
  <si>
    <t>Projektantski nadzor.  Obračun projektantskega nadzora se bo izvedel po dokazljivih dejanskih stroških na podlagi računa izvajalca projektantskega nadzora.</t>
  </si>
  <si>
    <t>Popust %</t>
  </si>
  <si>
    <t>Cena brez DDV</t>
  </si>
  <si>
    <t>DDV</t>
  </si>
  <si>
    <t>Končna cena z DDV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</si>
</sst>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
    <numFmt numFmtId="166" formatCode="#,##0.00\ [$€-1]"/>
  </numFmts>
  <fonts count="15" x14ac:knownFonts="1">
    <font>
      <sz val="11"/>
      <color theme="1"/>
      <name val="Calibri"/>
      <family val="2"/>
      <charset val="238"/>
      <scheme val="minor"/>
    </font>
    <font>
      <sz val="10"/>
      <name val="Arial"/>
      <family val="2"/>
      <charset val="238"/>
    </font>
    <font>
      <sz val="12"/>
      <color theme="1"/>
      <name val="Calibri"/>
      <family val="2"/>
      <scheme val="minor"/>
    </font>
    <font>
      <b/>
      <sz val="12"/>
      <color theme="1"/>
      <name val="Calibri"/>
      <family val="2"/>
      <scheme val="minor"/>
    </font>
    <font>
      <sz val="12"/>
      <name val="Calibri"/>
      <family val="2"/>
      <scheme val="minor"/>
    </font>
    <font>
      <b/>
      <sz val="12"/>
      <color indexed="8"/>
      <name val="Calibri"/>
      <family val="2"/>
      <scheme val="minor"/>
    </font>
    <font>
      <b/>
      <sz val="12"/>
      <name val="Calibri"/>
      <family val="2"/>
      <scheme val="minor"/>
    </font>
    <font>
      <sz val="12"/>
      <color indexed="8"/>
      <name val="Calibri"/>
      <family val="2"/>
      <scheme val="minor"/>
    </font>
    <font>
      <i/>
      <sz val="12"/>
      <color indexed="8"/>
      <name val="Calibri"/>
      <family val="2"/>
      <scheme val="minor"/>
    </font>
    <font>
      <i/>
      <sz val="12"/>
      <name val="Calibri"/>
      <family val="2"/>
      <scheme val="minor"/>
    </font>
    <font>
      <sz val="12"/>
      <color rgb="FFFF0000"/>
      <name val="Calibri"/>
      <family val="2"/>
      <scheme val="minor"/>
    </font>
    <font>
      <sz val="12"/>
      <name val="Calibri"/>
      <family val="2"/>
      <charset val="238"/>
      <scheme val="minor"/>
    </font>
    <font>
      <i/>
      <sz val="10"/>
      <name val="Arial"/>
      <family val="2"/>
      <charset val="238"/>
    </font>
    <font>
      <sz val="11"/>
      <color theme="1"/>
      <name val="Calibri"/>
      <family val="2"/>
      <charset val="238"/>
      <scheme val="minor"/>
    </font>
    <font>
      <sz val="12"/>
      <color theme="1"/>
      <name val="Calibri"/>
      <family val="2"/>
      <charset val="238"/>
      <scheme val="minor"/>
    </font>
  </fonts>
  <fills count="6">
    <fill>
      <patternFill patternType="none"/>
    </fill>
    <fill>
      <patternFill patternType="gray125"/>
    </fill>
    <fill>
      <patternFill patternType="solid">
        <fgColor indexed="43"/>
        <bgColor indexed="64"/>
      </patternFill>
    </fill>
    <fill>
      <patternFill patternType="solid">
        <fgColor rgb="FFE1FF41"/>
        <bgColor indexed="64"/>
      </patternFill>
    </fill>
    <fill>
      <patternFill patternType="solid">
        <fgColor rgb="FFC8C8C8"/>
        <bgColor indexed="64"/>
      </patternFill>
    </fill>
    <fill>
      <patternFill patternType="solid">
        <fgColor theme="9" tint="0.39997558519241921"/>
        <bgColor indexed="65"/>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3" fillId="5" borderId="0" applyNumberFormat="0" applyBorder="0" applyAlignment="0" applyProtection="0"/>
  </cellStyleXfs>
  <cellXfs count="214">
    <xf numFmtId="0" fontId="0" fillId="0" borderId="0" xfId="0"/>
    <xf numFmtId="0" fontId="2" fillId="0" borderId="0" xfId="0" applyFont="1"/>
    <xf numFmtId="164" fontId="2" fillId="0" borderId="0" xfId="0" applyNumberFormat="1" applyFont="1"/>
    <xf numFmtId="49" fontId="4" fillId="3" borderId="5" xfId="0" applyNumberFormat="1" applyFont="1" applyFill="1" applyBorder="1" applyAlignment="1">
      <alignment horizontal="center" vertical="top" wrapText="1"/>
    </xf>
    <xf numFmtId="0" fontId="2" fillId="0" borderId="0" xfId="0" applyFont="1" applyAlignment="1">
      <alignment horizontal="left" vertical="top"/>
    </xf>
    <xf numFmtId="49" fontId="2" fillId="0" borderId="0" xfId="0" applyNumberFormat="1" applyFont="1" applyAlignment="1">
      <alignment horizontal="left" vertical="top"/>
    </xf>
    <xf numFmtId="0" fontId="7" fillId="0" borderId="0" xfId="0" applyFont="1" applyAlignment="1">
      <alignment wrapText="1"/>
    </xf>
    <xf numFmtId="49" fontId="6" fillId="0" borderId="0" xfId="0" applyNumberFormat="1" applyFont="1" applyAlignment="1">
      <alignment horizontal="center" vertical="top" wrapText="1"/>
    </xf>
    <xf numFmtId="0" fontId="7" fillId="0" borderId="0" xfId="0" applyFont="1" applyAlignment="1">
      <alignment vertical="top" wrapText="1"/>
    </xf>
    <xf numFmtId="164" fontId="6" fillId="3" borderId="11" xfId="0" applyNumberFormat="1" applyFont="1" applyFill="1" applyBorder="1" applyAlignment="1">
      <alignment horizontal="left" vertical="top"/>
    </xf>
    <xf numFmtId="0" fontId="5" fillId="0" borderId="0" xfId="0" applyFont="1" applyAlignment="1">
      <alignment horizontal="center" wrapText="1"/>
    </xf>
    <xf numFmtId="0" fontId="5" fillId="0" borderId="0" xfId="0" applyFont="1" applyAlignment="1">
      <alignment horizontal="left" vertical="top" wrapText="1"/>
    </xf>
    <xf numFmtId="0" fontId="7" fillId="0" borderId="0" xfId="0" applyFont="1" applyAlignment="1">
      <alignment horizontal="right" wrapText="1"/>
    </xf>
    <xf numFmtId="4" fontId="7" fillId="0" borderId="0" xfId="0" applyNumberFormat="1" applyFont="1" applyAlignment="1">
      <alignment wrapText="1"/>
    </xf>
    <xf numFmtId="49" fontId="6" fillId="4" borderId="0" xfId="0" applyNumberFormat="1" applyFont="1" applyFill="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4" fillId="0" borderId="0" xfId="1" applyFont="1"/>
    <xf numFmtId="0" fontId="7" fillId="0" borderId="0" xfId="0" applyFont="1" applyAlignment="1">
      <alignment horizontal="center" wrapText="1"/>
    </xf>
    <xf numFmtId="0" fontId="4" fillId="0" borderId="0" xfId="0" applyFont="1" applyAlignment="1">
      <alignment horizontal="left" vertical="top" wrapText="1"/>
    </xf>
    <xf numFmtId="0" fontId="7" fillId="0" borderId="0" xfId="1" applyFont="1" applyAlignment="1">
      <alignment horizontal="left" vertical="top" wrapText="1"/>
    </xf>
    <xf numFmtId="0" fontId="4" fillId="0" borderId="0" xfId="1" applyFont="1" applyAlignment="1">
      <alignment vertical="top" wrapText="1"/>
    </xf>
    <xf numFmtId="0" fontId="4" fillId="0" borderId="0" xfId="0" applyFont="1" applyAlignment="1">
      <alignment vertical="top" wrapText="1"/>
    </xf>
    <xf numFmtId="0" fontId="9" fillId="0" borderId="0" xfId="0" applyFont="1" applyAlignment="1">
      <alignment horizontal="left" vertical="top" wrapText="1"/>
    </xf>
    <xf numFmtId="0" fontId="2" fillId="0" borderId="0" xfId="0" applyFont="1" applyAlignment="1">
      <alignment horizontal="left" vertical="top" wrapText="1"/>
    </xf>
    <xf numFmtId="0" fontId="4" fillId="0" borderId="0" xfId="1" applyFont="1" applyAlignment="1">
      <alignment horizontal="left" vertical="top" wrapText="1"/>
    </xf>
    <xf numFmtId="0" fontId="6" fillId="0" borderId="0" xfId="0" applyFont="1" applyAlignment="1">
      <alignment horizontal="left" vertical="top" wrapText="1"/>
    </xf>
    <xf numFmtId="164" fontId="6" fillId="0" borderId="8" xfId="0" applyNumberFormat="1" applyFont="1" applyBorder="1" applyAlignment="1">
      <alignment horizontal="left" vertical="top" wrapText="1"/>
    </xf>
    <xf numFmtId="164" fontId="6" fillId="0" borderId="1" xfId="0" applyNumberFormat="1" applyFont="1" applyBorder="1" applyAlignment="1">
      <alignment horizontal="left" vertical="top" wrapText="1"/>
    </xf>
    <xf numFmtId="0" fontId="6" fillId="3" borderId="1" xfId="0" applyFont="1" applyFill="1" applyBorder="1" applyAlignment="1">
      <alignment horizontal="left" vertical="top" wrapText="1"/>
    </xf>
    <xf numFmtId="0" fontId="4" fillId="2" borderId="5"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top"/>
    </xf>
    <xf numFmtId="0" fontId="6" fillId="0" borderId="0" xfId="0" applyFont="1" applyAlignment="1">
      <alignment horizontal="left" vertical="center"/>
    </xf>
    <xf numFmtId="0" fontId="2" fillId="0" borderId="0" xfId="0" applyFont="1" applyAlignment="1">
      <alignment horizontal="center" vertical="top"/>
    </xf>
    <xf numFmtId="0" fontId="6" fillId="0" borderId="0" xfId="0" applyFont="1" applyAlignment="1">
      <alignment horizontal="center" vertical="top"/>
    </xf>
    <xf numFmtId="0" fontId="6" fillId="0" borderId="8" xfId="0" applyFont="1" applyBorder="1" applyAlignment="1">
      <alignment horizontal="left" vertical="center" wrapText="1"/>
    </xf>
    <xf numFmtId="0" fontId="6" fillId="0" borderId="10" xfId="0" applyFont="1" applyBorder="1" applyAlignment="1">
      <alignment horizontal="left" vertical="center"/>
    </xf>
    <xf numFmtId="49" fontId="4" fillId="2" borderId="5" xfId="0" applyNumberFormat="1" applyFont="1" applyFill="1" applyBorder="1" applyAlignment="1">
      <alignment horizontal="center" wrapText="1"/>
    </xf>
    <xf numFmtId="0" fontId="4" fillId="2" borderId="5" xfId="0" applyFont="1" applyFill="1" applyBorder="1" applyAlignment="1">
      <alignment horizontal="center" wrapText="1"/>
    </xf>
    <xf numFmtId="0" fontId="4" fillId="0" borderId="0" xfId="0" applyFont="1" applyAlignment="1">
      <alignment horizontal="center" wrapText="1"/>
    </xf>
    <xf numFmtId="49" fontId="4" fillId="0" borderId="0" xfId="0" applyNumberFormat="1" applyFont="1" applyAlignment="1">
      <alignment horizontal="center"/>
    </xf>
    <xf numFmtId="0" fontId="4" fillId="0" borderId="0" xfId="0" applyFont="1" applyAlignment="1">
      <alignment horizontal="left" wrapText="1"/>
    </xf>
    <xf numFmtId="4" fontId="4" fillId="0" borderId="0" xfId="0" applyNumberFormat="1" applyFont="1" applyAlignment="1">
      <alignment horizontal="right" wrapText="1"/>
    </xf>
    <xf numFmtId="0" fontId="4" fillId="0" borderId="0" xfId="0" applyFont="1" applyAlignment="1">
      <alignment horizontal="center"/>
    </xf>
    <xf numFmtId="0" fontId="6" fillId="0" borderId="0" xfId="0" applyFont="1" applyAlignment="1">
      <alignment horizontal="left"/>
    </xf>
    <xf numFmtId="49" fontId="2" fillId="0" borderId="0" xfId="0" applyNumberFormat="1" applyFont="1" applyAlignment="1">
      <alignment horizontal="center"/>
    </xf>
    <xf numFmtId="0" fontId="2" fillId="0" borderId="0" xfId="0" applyFont="1" applyAlignment="1">
      <alignment horizontal="left" wrapText="1"/>
    </xf>
    <xf numFmtId="4" fontId="2" fillId="0" borderId="0" xfId="0" applyNumberFormat="1" applyFont="1" applyAlignment="1">
      <alignment horizontal="right" wrapText="1"/>
    </xf>
    <xf numFmtId="165" fontId="2" fillId="0" borderId="0" xfId="0" applyNumberFormat="1" applyFont="1" applyAlignment="1">
      <alignment horizontal="right"/>
    </xf>
    <xf numFmtId="165" fontId="2" fillId="0" borderId="0" xfId="0" applyNumberFormat="1" applyFont="1" applyAlignment="1">
      <alignment horizontal="right" wrapText="1"/>
    </xf>
    <xf numFmtId="0" fontId="2" fillId="0" borderId="0" xfId="0" applyFont="1" applyAlignment="1">
      <alignment horizontal="center"/>
    </xf>
    <xf numFmtId="49" fontId="4" fillId="0" borderId="0" xfId="0" applyNumberFormat="1" applyFont="1" applyAlignment="1">
      <alignment horizontal="left"/>
    </xf>
    <xf numFmtId="49" fontId="6" fillId="0" borderId="0" xfId="0" applyNumberFormat="1" applyFont="1" applyAlignment="1">
      <alignment horizontal="left"/>
    </xf>
    <xf numFmtId="0" fontId="2" fillId="0" borderId="0" xfId="0" applyFont="1" applyAlignment="1">
      <alignment horizontal="left"/>
    </xf>
    <xf numFmtId="0" fontId="6" fillId="0" borderId="0" xfId="0" applyFont="1" applyAlignment="1">
      <alignment horizontal="left" wrapText="1"/>
    </xf>
    <xf numFmtId="4" fontId="6" fillId="0" borderId="0" xfId="0" applyNumberFormat="1" applyFont="1" applyAlignment="1">
      <alignment horizontal="right" wrapText="1"/>
    </xf>
    <xf numFmtId="165" fontId="6" fillId="0" borderId="0" xfId="0" applyNumberFormat="1" applyFont="1" applyAlignment="1">
      <alignment horizontal="right"/>
    </xf>
    <xf numFmtId="165" fontId="6" fillId="0" borderId="0" xfId="0" applyNumberFormat="1" applyFont="1" applyAlignment="1">
      <alignment horizontal="right" wrapText="1"/>
    </xf>
    <xf numFmtId="0" fontId="6" fillId="0" borderId="0" xfId="0" applyFont="1" applyAlignment="1">
      <alignment horizontal="center"/>
    </xf>
    <xf numFmtId="165" fontId="2" fillId="0" borderId="0" xfId="0" applyNumberFormat="1" applyFont="1" applyAlignment="1" applyProtection="1">
      <alignment horizontal="right"/>
      <protection locked="0"/>
    </xf>
    <xf numFmtId="165" fontId="6" fillId="0" borderId="0" xfId="0" applyNumberFormat="1" applyFont="1" applyAlignment="1" applyProtection="1">
      <alignment horizontal="right"/>
      <protection locked="0"/>
    </xf>
    <xf numFmtId="0" fontId="6" fillId="0" borderId="8" xfId="0" applyFont="1" applyBorder="1" applyAlignment="1">
      <alignment horizontal="left" wrapText="1"/>
    </xf>
    <xf numFmtId="49" fontId="6" fillId="0" borderId="0" xfId="0" applyNumberFormat="1" applyFont="1" applyAlignment="1">
      <alignment horizontal="center"/>
    </xf>
    <xf numFmtId="0" fontId="2" fillId="0" borderId="10" xfId="0" applyFont="1" applyBorder="1" applyAlignment="1">
      <alignment horizontal="right"/>
    </xf>
    <xf numFmtId="0" fontId="2" fillId="0" borderId="10" xfId="0" applyFont="1" applyBorder="1"/>
    <xf numFmtId="0" fontId="6" fillId="0" borderId="1" xfId="0" applyFont="1" applyBorder="1" applyAlignment="1">
      <alignment horizontal="left" wrapText="1"/>
    </xf>
    <xf numFmtId="49" fontId="6" fillId="0" borderId="0" xfId="0" applyNumberFormat="1" applyFont="1" applyAlignment="1">
      <alignment horizontal="right"/>
    </xf>
    <xf numFmtId="4" fontId="4" fillId="2" borderId="5" xfId="0" applyNumberFormat="1" applyFont="1" applyFill="1" applyBorder="1" applyAlignment="1">
      <alignment horizontal="right" wrapText="1"/>
    </xf>
    <xf numFmtId="4" fontId="2" fillId="0" borderId="0" xfId="0" applyNumberFormat="1" applyFont="1" applyAlignment="1">
      <alignment wrapText="1"/>
    </xf>
    <xf numFmtId="165" fontId="2" fillId="0" borderId="0" xfId="0" applyNumberFormat="1" applyFont="1" applyAlignment="1"/>
    <xf numFmtId="165" fontId="2" fillId="0" borderId="0" xfId="0" applyNumberFormat="1" applyFont="1" applyAlignment="1">
      <alignment wrapText="1"/>
    </xf>
    <xf numFmtId="4" fontId="6" fillId="0" borderId="0" xfId="0" applyNumberFormat="1" applyFont="1" applyAlignment="1">
      <alignment wrapText="1"/>
    </xf>
    <xf numFmtId="165" fontId="6" fillId="0" borderId="0" xfId="0" applyNumberFormat="1" applyFont="1" applyAlignment="1"/>
    <xf numFmtId="165" fontId="6" fillId="0" borderId="0" xfId="0" applyNumberFormat="1" applyFont="1" applyAlignment="1">
      <alignment wrapText="1"/>
    </xf>
    <xf numFmtId="4" fontId="4" fillId="2" borderId="5" xfId="0" applyNumberFormat="1" applyFont="1" applyFill="1" applyBorder="1" applyAlignment="1">
      <alignment wrapText="1"/>
    </xf>
    <xf numFmtId="165" fontId="4" fillId="2" borderId="5" xfId="0" applyNumberFormat="1" applyFont="1" applyFill="1" applyBorder="1" applyAlignment="1">
      <alignment wrapText="1"/>
    </xf>
    <xf numFmtId="4" fontId="4" fillId="0" borderId="0" xfId="0" applyNumberFormat="1" applyFont="1" applyAlignment="1">
      <alignment wrapText="1"/>
    </xf>
    <xf numFmtId="165" fontId="4" fillId="0" borderId="0" xfId="0" applyNumberFormat="1" applyFont="1" applyAlignment="1">
      <alignment wrapText="1"/>
    </xf>
    <xf numFmtId="165" fontId="2" fillId="0" borderId="0" xfId="0" applyNumberFormat="1" applyFont="1" applyAlignment="1" applyProtection="1">
      <protection locked="0"/>
    </xf>
    <xf numFmtId="165" fontId="2" fillId="0" borderId="0" xfId="0" applyNumberFormat="1" applyFont="1" applyAlignment="1" applyProtection="1">
      <alignment wrapText="1"/>
      <protection locked="0"/>
    </xf>
    <xf numFmtId="166" fontId="6" fillId="0" borderId="1" xfId="0" applyNumberFormat="1" applyFont="1" applyBorder="1" applyAlignment="1">
      <alignment horizontal="center"/>
    </xf>
    <xf numFmtId="166" fontId="6" fillId="0" borderId="0" xfId="0" applyNumberFormat="1" applyFont="1" applyAlignment="1">
      <alignment horizontal="center"/>
    </xf>
    <xf numFmtId="166" fontId="6" fillId="0" borderId="9" xfId="0" applyNumberFormat="1" applyFont="1" applyBorder="1" applyAlignment="1">
      <alignment horizontal="center"/>
    </xf>
    <xf numFmtId="49" fontId="4" fillId="3" borderId="5" xfId="0" applyNumberFormat="1" applyFont="1" applyFill="1" applyBorder="1" applyAlignment="1">
      <alignment horizontal="center" wrapText="1"/>
    </xf>
    <xf numFmtId="49" fontId="6" fillId="0" borderId="0" xfId="0" applyNumberFormat="1" applyFont="1" applyAlignment="1">
      <alignment horizontal="center" wrapText="1"/>
    </xf>
    <xf numFmtId="49" fontId="7" fillId="0" borderId="0" xfId="0" applyNumberFormat="1" applyFont="1" applyAlignment="1">
      <alignment horizontal="center"/>
    </xf>
    <xf numFmtId="164" fontId="6" fillId="3" borderId="10" xfId="0" applyNumberFormat="1" applyFont="1" applyFill="1" applyBorder="1" applyAlignment="1">
      <alignment horizontal="center"/>
    </xf>
    <xf numFmtId="164" fontId="6" fillId="3" borderId="11" xfId="0" applyNumberFormat="1" applyFont="1" applyFill="1" applyBorder="1" applyAlignment="1">
      <alignment horizontal="center"/>
    </xf>
    <xf numFmtId="49" fontId="6" fillId="4" borderId="0" xfId="0" applyNumberFormat="1" applyFont="1" applyFill="1" applyAlignment="1">
      <alignment horizontal="center"/>
    </xf>
    <xf numFmtId="17" fontId="7" fillId="0" borderId="0" xfId="0" applyNumberFormat="1" applyFont="1" applyAlignment="1">
      <alignment horizontal="center" wrapText="1"/>
    </xf>
    <xf numFmtId="0" fontId="6" fillId="0" borderId="0" xfId="0" applyFont="1" applyAlignment="1">
      <alignment horizontal="center" wrapText="1"/>
    </xf>
    <xf numFmtId="0" fontId="4" fillId="0" borderId="0" xfId="0" applyFont="1" applyAlignment="1">
      <alignment horizontal="right" wrapText="1"/>
    </xf>
    <xf numFmtId="0" fontId="4" fillId="0" borderId="0" xfId="1" applyFont="1" applyAlignment="1">
      <alignment horizontal="center"/>
    </xf>
    <xf numFmtId="49" fontId="4" fillId="3" borderId="5" xfId="0" applyNumberFormat="1" applyFont="1" applyFill="1" applyBorder="1" applyAlignment="1">
      <alignment horizontal="right" wrapText="1"/>
    </xf>
    <xf numFmtId="0" fontId="6" fillId="0" borderId="0" xfId="0" applyFont="1" applyAlignment="1">
      <alignment horizontal="right" wrapText="1"/>
    </xf>
    <xf numFmtId="4" fontId="7" fillId="0" borderId="0" xfId="0" applyNumberFormat="1" applyFont="1" applyAlignment="1">
      <alignment horizontal="right" wrapText="1"/>
    </xf>
    <xf numFmtId="49" fontId="6" fillId="4" borderId="0" xfId="0" applyNumberFormat="1" applyFont="1" applyFill="1" applyAlignment="1">
      <alignment horizontal="right"/>
    </xf>
    <xf numFmtId="164" fontId="7" fillId="0" borderId="0" xfId="0" applyNumberFormat="1" applyFont="1" applyAlignment="1">
      <alignment horizontal="right"/>
    </xf>
    <xf numFmtId="0" fontId="2" fillId="0" borderId="0" xfId="0" applyFont="1" applyAlignment="1">
      <alignment horizontal="right"/>
    </xf>
    <xf numFmtId="164" fontId="6" fillId="3" borderId="1" xfId="0" applyNumberFormat="1" applyFont="1" applyFill="1" applyBorder="1" applyAlignment="1">
      <alignment horizontal="center" wrapText="1"/>
    </xf>
    <xf numFmtId="164" fontId="6" fillId="0" borderId="0" xfId="0" applyNumberFormat="1" applyFont="1" applyAlignment="1">
      <alignment horizontal="center"/>
    </xf>
    <xf numFmtId="165" fontId="6" fillId="0" borderId="0" xfId="0" applyNumberFormat="1" applyFont="1" applyAlignment="1" applyProtection="1">
      <protection locked="0"/>
    </xf>
    <xf numFmtId="165" fontId="6" fillId="0" borderId="0" xfId="0" applyNumberFormat="1" applyFont="1" applyAlignment="1" applyProtection="1">
      <alignment wrapText="1"/>
      <protection locked="0"/>
    </xf>
    <xf numFmtId="49" fontId="0" fillId="0" borderId="0" xfId="0" applyNumberFormat="1" applyAlignment="1">
      <alignment horizontal="center" vertical="top"/>
    </xf>
    <xf numFmtId="0" fontId="0" fillId="0" borderId="0" xfId="0" applyAlignment="1">
      <alignment horizontal="left" vertical="top" wrapText="1"/>
    </xf>
    <xf numFmtId="4" fontId="0" fillId="0" borderId="0" xfId="0" applyNumberFormat="1" applyAlignment="1">
      <alignment horizontal="right" vertical="top" wrapText="1" indent="1"/>
    </xf>
    <xf numFmtId="165" fontId="0" fillId="0" borderId="0" xfId="0" applyNumberFormat="1" applyAlignment="1">
      <alignment horizontal="right" vertical="top"/>
    </xf>
    <xf numFmtId="165" fontId="0" fillId="0" borderId="0" xfId="0" applyNumberFormat="1" applyAlignment="1">
      <alignment horizontal="right" vertical="top" wrapText="1" indent="1"/>
    </xf>
    <xf numFmtId="0" fontId="12" fillId="0" borderId="0" xfId="0" applyFont="1" applyAlignment="1">
      <alignment horizontal="left" vertical="top" wrapText="1"/>
    </xf>
    <xf numFmtId="0" fontId="6" fillId="0" borderId="0" xfId="0" applyFont="1" applyAlignment="1" applyProtection="1">
      <alignment horizontal="left"/>
    </xf>
    <xf numFmtId="49" fontId="2" fillId="0" borderId="0" xfId="0" applyNumberFormat="1" applyFont="1" applyAlignment="1" applyProtection="1">
      <alignment horizontal="center"/>
    </xf>
    <xf numFmtId="0" fontId="2" fillId="0" borderId="0" xfId="0" applyFont="1" applyAlignment="1" applyProtection="1">
      <alignment horizontal="left" vertical="top" wrapText="1"/>
    </xf>
    <xf numFmtId="4" fontId="2" fillId="0" borderId="0" xfId="0" applyNumberFormat="1" applyFont="1" applyAlignment="1" applyProtection="1">
      <alignment wrapText="1"/>
    </xf>
    <xf numFmtId="165" fontId="2" fillId="0" borderId="0" xfId="0" applyNumberFormat="1" applyFont="1" applyAlignment="1" applyProtection="1"/>
    <xf numFmtId="165" fontId="2" fillId="0" borderId="0" xfId="0" applyNumberFormat="1" applyFont="1" applyAlignment="1" applyProtection="1">
      <alignment wrapText="1"/>
    </xf>
    <xf numFmtId="0" fontId="2" fillId="0" borderId="0" xfId="0" applyFont="1" applyAlignment="1" applyProtection="1">
      <alignment horizontal="center" vertical="top"/>
    </xf>
    <xf numFmtId="49" fontId="4" fillId="0" borderId="0" xfId="0" applyNumberFormat="1" applyFont="1" applyAlignment="1" applyProtection="1">
      <alignment horizontal="left"/>
    </xf>
    <xf numFmtId="49" fontId="6" fillId="0" borderId="0" xfId="0" applyNumberFormat="1" applyFont="1" applyAlignment="1" applyProtection="1">
      <alignment horizontal="left"/>
    </xf>
    <xf numFmtId="0" fontId="2" fillId="0" borderId="0" xfId="0" applyFont="1" applyAlignment="1" applyProtection="1">
      <alignment horizontal="left" vertical="top"/>
    </xf>
    <xf numFmtId="0" fontId="6" fillId="0" borderId="0" xfId="0" applyFont="1" applyAlignment="1" applyProtection="1">
      <alignment horizontal="left" vertical="top" wrapText="1"/>
    </xf>
    <xf numFmtId="4" fontId="6" fillId="0" borderId="0" xfId="0" applyNumberFormat="1" applyFont="1" applyAlignment="1" applyProtection="1">
      <alignment wrapText="1"/>
    </xf>
    <xf numFmtId="165" fontId="6" fillId="0" borderId="0" xfId="0" applyNumberFormat="1" applyFont="1" applyAlignment="1" applyProtection="1"/>
    <xf numFmtId="165" fontId="6" fillId="0" borderId="0" xfId="0" applyNumberFormat="1" applyFont="1" applyAlignment="1" applyProtection="1">
      <alignment wrapText="1"/>
    </xf>
    <xf numFmtId="0" fontId="6" fillId="0" borderId="0" xfId="0" applyFont="1" applyAlignment="1" applyProtection="1">
      <alignment horizontal="center" vertical="top"/>
    </xf>
    <xf numFmtId="49" fontId="4" fillId="2" borderId="5" xfId="0" applyNumberFormat="1" applyFont="1" applyFill="1" applyBorder="1" applyAlignment="1" applyProtection="1">
      <alignment horizontal="center" wrapText="1"/>
    </xf>
    <xf numFmtId="0" fontId="4" fillId="2" borderId="5" xfId="0" applyFont="1" applyFill="1" applyBorder="1" applyAlignment="1" applyProtection="1">
      <alignment horizontal="center" vertical="center" wrapText="1"/>
    </xf>
    <xf numFmtId="4" fontId="4" fillId="2" borderId="5" xfId="0" applyNumberFormat="1" applyFont="1" applyFill="1" applyBorder="1" applyAlignment="1" applyProtection="1">
      <alignment wrapText="1"/>
    </xf>
    <xf numFmtId="165" fontId="4" fillId="2" borderId="5" xfId="0" applyNumberFormat="1" applyFont="1" applyFill="1" applyBorder="1" applyAlignment="1" applyProtection="1">
      <alignment wrapText="1"/>
    </xf>
    <xf numFmtId="0" fontId="4" fillId="0" borderId="0" xfId="0" applyFont="1" applyAlignment="1" applyProtection="1">
      <alignment horizontal="center" vertical="center" wrapText="1"/>
    </xf>
    <xf numFmtId="49" fontId="4" fillId="0" borderId="0" xfId="0" applyNumberFormat="1" applyFont="1" applyAlignment="1" applyProtection="1">
      <alignment horizontal="center"/>
    </xf>
    <xf numFmtId="0" fontId="4" fillId="0" borderId="0" xfId="0" applyFont="1" applyAlignment="1" applyProtection="1">
      <alignment horizontal="left" vertical="top" wrapText="1"/>
    </xf>
    <xf numFmtId="4" fontId="4" fillId="0" borderId="0" xfId="0" applyNumberFormat="1" applyFont="1" applyAlignment="1" applyProtection="1">
      <alignment wrapText="1"/>
    </xf>
    <xf numFmtId="165" fontId="4" fillId="0" borderId="0" xfId="0" applyNumberFormat="1" applyFont="1" applyAlignment="1" applyProtection="1">
      <alignment wrapText="1"/>
    </xf>
    <xf numFmtId="0" fontId="4" fillId="0" borderId="0" xfId="0" applyFont="1" applyAlignment="1" applyProtection="1">
      <alignment horizontal="center" vertical="top"/>
    </xf>
    <xf numFmtId="0" fontId="9" fillId="0" borderId="0" xfId="0" applyFont="1" applyAlignment="1" applyProtection="1">
      <alignment horizontal="left" vertical="top" wrapText="1"/>
    </xf>
    <xf numFmtId="0" fontId="10" fillId="0" borderId="0" xfId="0" applyFont="1" applyAlignment="1" applyProtection="1">
      <alignment horizontal="center" vertical="top"/>
    </xf>
    <xf numFmtId="0" fontId="6" fillId="0" borderId="1" xfId="0" applyFont="1" applyBorder="1" applyAlignment="1" applyProtection="1">
      <alignment horizontal="left" vertical="center" wrapText="1"/>
    </xf>
    <xf numFmtId="166" fontId="6" fillId="0" borderId="1" xfId="0" applyNumberFormat="1" applyFont="1" applyBorder="1" applyAlignment="1" applyProtection="1">
      <alignment horizontal="center"/>
    </xf>
    <xf numFmtId="165" fontId="2" fillId="0" borderId="0" xfId="0" applyNumberFormat="1" applyFont="1" applyAlignment="1" applyProtection="1">
      <alignment horizontal="right" vertical="top" wrapText="1" indent="1"/>
    </xf>
    <xf numFmtId="165" fontId="3" fillId="0" borderId="1" xfId="0" applyNumberFormat="1" applyFont="1" applyBorder="1" applyAlignment="1" applyProtection="1">
      <alignment horizontal="center" wrapText="1"/>
    </xf>
    <xf numFmtId="0" fontId="6" fillId="0" borderId="1" xfId="0" applyFont="1" applyBorder="1" applyAlignment="1" applyProtection="1">
      <alignment horizontal="left" vertical="center"/>
    </xf>
    <xf numFmtId="0" fontId="6" fillId="0" borderId="0" xfId="0" applyFont="1" applyAlignment="1" applyProtection="1">
      <alignment horizontal="left" vertical="center"/>
    </xf>
    <xf numFmtId="166" fontId="6" fillId="0" borderId="0" xfId="0" applyNumberFormat="1" applyFont="1" applyAlignment="1" applyProtection="1">
      <alignment horizontal="center"/>
    </xf>
    <xf numFmtId="49" fontId="6" fillId="0" borderId="0" xfId="0" applyNumberFormat="1" applyFont="1" applyAlignment="1" applyProtection="1">
      <alignment horizontal="center"/>
    </xf>
    <xf numFmtId="49" fontId="6" fillId="0" borderId="0" xfId="0" applyNumberFormat="1" applyFont="1" applyAlignment="1">
      <alignment horizontal="center"/>
    </xf>
    <xf numFmtId="49" fontId="6" fillId="0" borderId="0" xfId="0" applyNumberFormat="1" applyFont="1" applyAlignment="1">
      <alignment horizontal="left" vertical="top"/>
    </xf>
    <xf numFmtId="49" fontId="6" fillId="0" borderId="0" xfId="0" applyNumberFormat="1" applyFont="1" applyAlignment="1" applyProtection="1">
      <alignment horizontal="center"/>
    </xf>
    <xf numFmtId="49" fontId="6" fillId="0" borderId="0" xfId="0" applyNumberFormat="1" applyFont="1" applyAlignment="1">
      <alignment horizontal="center"/>
    </xf>
    <xf numFmtId="164" fontId="6" fillId="3" borderId="11" xfId="0" applyNumberFormat="1" applyFont="1" applyFill="1" applyBorder="1" applyAlignment="1">
      <alignment horizontal="right"/>
    </xf>
    <xf numFmtId="49" fontId="6" fillId="0" borderId="0" xfId="0" applyNumberFormat="1" applyFont="1" applyAlignment="1">
      <alignment horizontal="left" vertical="top" wrapText="1"/>
    </xf>
    <xf numFmtId="49" fontId="6" fillId="0" borderId="0" xfId="0" applyNumberFormat="1" applyFont="1" applyAlignment="1">
      <alignment horizontal="left" vertical="top"/>
    </xf>
    <xf numFmtId="0" fontId="5" fillId="0" borderId="0" xfId="0" applyFont="1" applyAlignment="1">
      <alignment horizontal="center" vertical="center" wrapText="1"/>
    </xf>
    <xf numFmtId="0" fontId="3" fillId="0" borderId="0" xfId="0" applyFont="1" applyProtection="1"/>
    <xf numFmtId="164" fontId="3" fillId="0" borderId="0" xfId="0" applyNumberFormat="1" applyFont="1" applyAlignment="1" applyProtection="1">
      <alignment wrapText="1"/>
    </xf>
    <xf numFmtId="0" fontId="2" fillId="0" borderId="0" xfId="0" applyFont="1" applyProtection="1"/>
    <xf numFmtId="164" fontId="2" fillId="0" borderId="0" xfId="0" applyNumberFormat="1" applyFont="1" applyProtection="1"/>
    <xf numFmtId="0" fontId="3" fillId="0" borderId="14" xfId="0" applyFont="1" applyBorder="1" applyAlignment="1" applyProtection="1"/>
    <xf numFmtId="0" fontId="0" fillId="0" borderId="13" xfId="0" applyBorder="1" applyAlignment="1" applyProtection="1"/>
    <xf numFmtId="164" fontId="3" fillId="0" borderId="6" xfId="0" applyNumberFormat="1" applyFont="1" applyBorder="1" applyAlignment="1" applyProtection="1">
      <alignment horizontal="center"/>
    </xf>
    <xf numFmtId="0" fontId="3" fillId="0" borderId="15" xfId="0" applyFont="1" applyBorder="1" applyAlignment="1" applyProtection="1"/>
    <xf numFmtId="0" fontId="0" fillId="0" borderId="16" xfId="0" applyBorder="1" applyAlignment="1" applyProtection="1"/>
    <xf numFmtId="164" fontId="2" fillId="0" borderId="22" xfId="0" applyNumberFormat="1" applyFont="1" applyBorder="1" applyProtection="1"/>
    <xf numFmtId="0" fontId="2" fillId="0" borderId="17" xfId="0" applyFont="1" applyBorder="1" applyAlignment="1" applyProtection="1"/>
    <xf numFmtId="0" fontId="0" fillId="0" borderId="12" xfId="0" applyBorder="1" applyAlignment="1" applyProtection="1"/>
    <xf numFmtId="164" fontId="2" fillId="0" borderId="23" xfId="0" applyNumberFormat="1" applyFont="1" applyBorder="1" applyProtection="1"/>
    <xf numFmtId="0" fontId="2" fillId="0" borderId="18" xfId="0" applyFont="1" applyBorder="1" applyAlignment="1" applyProtection="1"/>
    <xf numFmtId="0" fontId="0" fillId="0" borderId="19" xfId="0" applyBorder="1" applyAlignment="1" applyProtection="1"/>
    <xf numFmtId="164" fontId="2" fillId="0" borderId="24" xfId="0" applyNumberFormat="1" applyFont="1" applyBorder="1" applyProtection="1"/>
    <xf numFmtId="164" fontId="14" fillId="0" borderId="25" xfId="0" applyNumberFormat="1" applyFont="1" applyBorder="1" applyProtection="1"/>
    <xf numFmtId="164" fontId="2" fillId="0" borderId="26" xfId="0" applyNumberFormat="1" applyFont="1" applyBorder="1" applyProtection="1"/>
    <xf numFmtId="164" fontId="2" fillId="0" borderId="25" xfId="0" applyNumberFormat="1" applyFont="1" applyBorder="1" applyProtection="1"/>
    <xf numFmtId="164" fontId="13" fillId="5" borderId="28" xfId="2" applyNumberFormat="1" applyBorder="1" applyProtection="1"/>
    <xf numFmtId="0" fontId="14" fillId="0" borderId="18" xfId="0" applyFont="1" applyBorder="1" applyAlignment="1" applyProtection="1">
      <alignment horizontal="right"/>
    </xf>
    <xf numFmtId="0" fontId="0" fillId="0" borderId="19" xfId="0" applyFont="1" applyBorder="1" applyAlignment="1" applyProtection="1">
      <alignment horizontal="right"/>
    </xf>
    <xf numFmtId="0" fontId="2" fillId="0" borderId="17" xfId="0" applyFont="1" applyBorder="1" applyAlignment="1" applyProtection="1">
      <alignment horizontal="right"/>
    </xf>
    <xf numFmtId="0" fontId="2" fillId="0" borderId="20" xfId="0" applyFont="1" applyBorder="1" applyAlignment="1" applyProtection="1">
      <alignment horizontal="right"/>
      <protection locked="0"/>
    </xf>
    <xf numFmtId="0" fontId="2" fillId="0" borderId="4" xfId="0" applyFont="1" applyBorder="1" applyAlignment="1" applyProtection="1">
      <alignment horizontal="right" wrapText="1"/>
    </xf>
    <xf numFmtId="0" fontId="0" fillId="0" borderId="21" xfId="0" applyBorder="1" applyAlignment="1" applyProtection="1">
      <alignment horizontal="right" wrapText="1"/>
    </xf>
    <xf numFmtId="0" fontId="2" fillId="0" borderId="27" xfId="0" applyFont="1" applyBorder="1" applyAlignment="1" applyProtection="1">
      <alignment horizontal="right"/>
    </xf>
    <xf numFmtId="0" fontId="0" fillId="0" borderId="9" xfId="0" applyBorder="1" applyAlignment="1" applyProtection="1">
      <alignment horizontal="right"/>
    </xf>
    <xf numFmtId="0" fontId="13" fillId="5" borderId="2" xfId="2" applyBorder="1" applyAlignment="1" applyProtection="1">
      <alignment horizontal="right"/>
    </xf>
    <xf numFmtId="0" fontId="13" fillId="5" borderId="3" xfId="2" applyBorder="1" applyAlignment="1" applyProtection="1">
      <alignment horizontal="right"/>
    </xf>
    <xf numFmtId="165" fontId="4" fillId="2" borderId="7" xfId="0" applyNumberFormat="1" applyFont="1" applyFill="1" applyBorder="1" applyAlignment="1" applyProtection="1">
      <alignment wrapText="1"/>
      <protection locked="0"/>
    </xf>
    <xf numFmtId="165" fontId="4" fillId="0" borderId="0" xfId="0" applyNumberFormat="1" applyFont="1" applyAlignment="1" applyProtection="1">
      <protection locked="0"/>
    </xf>
    <xf numFmtId="165" fontId="4" fillId="2" borderId="5" xfId="0" applyNumberFormat="1" applyFont="1" applyFill="1" applyBorder="1" applyAlignment="1" applyProtection="1">
      <alignment horizontal="right" wrapText="1"/>
    </xf>
    <xf numFmtId="165" fontId="4" fillId="0" borderId="0" xfId="0" applyNumberFormat="1" applyFont="1" applyAlignment="1" applyProtection="1">
      <alignment horizontal="right" wrapText="1"/>
    </xf>
    <xf numFmtId="165" fontId="6" fillId="0" borderId="0" xfId="0" applyNumberFormat="1" applyFont="1" applyAlignment="1" applyProtection="1">
      <alignment horizontal="right" wrapText="1"/>
    </xf>
    <xf numFmtId="165" fontId="2" fillId="0" borderId="0" xfId="0" applyNumberFormat="1" applyFont="1" applyAlignment="1" applyProtection="1">
      <alignment horizontal="right" wrapText="1"/>
    </xf>
    <xf numFmtId="165" fontId="0" fillId="0" borderId="0" xfId="0" applyNumberFormat="1" applyAlignment="1" applyProtection="1">
      <alignment horizontal="right" vertical="top" wrapText="1" indent="1"/>
    </xf>
    <xf numFmtId="165" fontId="4" fillId="2" borderId="7" xfId="0" applyNumberFormat="1" applyFont="1" applyFill="1" applyBorder="1" applyAlignment="1" applyProtection="1">
      <alignment horizontal="right" wrapText="1"/>
      <protection locked="0"/>
    </xf>
    <xf numFmtId="165" fontId="4" fillId="0" borderId="0" xfId="0" applyNumberFormat="1" applyFont="1" applyAlignment="1" applyProtection="1">
      <alignment horizontal="right"/>
      <protection locked="0"/>
    </xf>
    <xf numFmtId="165" fontId="0" fillId="0" borderId="0" xfId="0" applyNumberFormat="1" applyAlignment="1" applyProtection="1">
      <alignment horizontal="right" vertical="top"/>
      <protection locked="0"/>
    </xf>
    <xf numFmtId="49" fontId="4" fillId="3" borderId="5" xfId="0" applyNumberFormat="1" applyFont="1" applyFill="1" applyBorder="1" applyAlignment="1" applyProtection="1">
      <alignment horizontal="right" wrapText="1"/>
    </xf>
    <xf numFmtId="49" fontId="4" fillId="3" borderId="5" xfId="0" applyNumberFormat="1" applyFont="1" applyFill="1" applyBorder="1" applyAlignment="1" applyProtection="1">
      <alignment horizontal="center" vertical="center" wrapText="1"/>
    </xf>
    <xf numFmtId="0" fontId="6" fillId="0" borderId="0" xfId="0" applyFont="1" applyAlignment="1" applyProtection="1">
      <alignment horizontal="right" wrapText="1"/>
    </xf>
    <xf numFmtId="0" fontId="7" fillId="0" borderId="0" xfId="0" applyFont="1" applyAlignment="1" applyProtection="1">
      <alignment vertical="top" wrapText="1"/>
    </xf>
    <xf numFmtId="164" fontId="6" fillId="3" borderId="11" xfId="0" applyNumberFormat="1" applyFont="1" applyFill="1" applyBorder="1" applyAlignment="1" applyProtection="1">
      <alignment horizontal="right"/>
    </xf>
    <xf numFmtId="164" fontId="6" fillId="3" borderId="12" xfId="0" applyNumberFormat="1" applyFont="1" applyFill="1" applyBorder="1" applyAlignment="1" applyProtection="1">
      <alignment horizontal="left" vertical="top"/>
    </xf>
    <xf numFmtId="4" fontId="7" fillId="0" borderId="0" xfId="0" applyNumberFormat="1" applyFont="1" applyAlignment="1" applyProtection="1">
      <alignment horizontal="right" wrapText="1"/>
    </xf>
    <xf numFmtId="0" fontId="7" fillId="0" borderId="0" xfId="0" applyFont="1" applyAlignment="1" applyProtection="1">
      <alignment horizontal="center" vertical="top" wrapText="1"/>
    </xf>
    <xf numFmtId="49" fontId="6" fillId="4" borderId="0" xfId="0" applyNumberFormat="1" applyFont="1" applyFill="1" applyAlignment="1" applyProtection="1">
      <alignment horizontal="right"/>
    </xf>
    <xf numFmtId="49" fontId="6" fillId="4" borderId="0" xfId="0" applyNumberFormat="1" applyFont="1" applyFill="1" applyAlignment="1" applyProtection="1">
      <alignment horizontal="center" vertical="top"/>
    </xf>
    <xf numFmtId="164" fontId="7" fillId="0" borderId="0" xfId="0" applyNumberFormat="1" applyFont="1" applyAlignment="1" applyProtection="1">
      <alignment horizontal="right"/>
    </xf>
    <xf numFmtId="164" fontId="6" fillId="3" borderId="12" xfId="0" applyNumberFormat="1" applyFont="1" applyFill="1" applyBorder="1" applyAlignment="1" applyProtection="1">
      <alignment horizontal="center" vertical="top"/>
    </xf>
    <xf numFmtId="0" fontId="7" fillId="0" borderId="0" xfId="0" applyFont="1" applyAlignment="1" applyProtection="1">
      <alignment wrapText="1"/>
    </xf>
    <xf numFmtId="0" fontId="7" fillId="0" borderId="0" xfId="0" applyFont="1" applyAlignment="1" applyProtection="1">
      <alignment horizontal="right" wrapText="1"/>
    </xf>
    <xf numFmtId="0" fontId="2" fillId="0" borderId="0" xfId="0" applyFont="1" applyAlignment="1" applyProtection="1">
      <alignment horizontal="right"/>
    </xf>
    <xf numFmtId="4" fontId="7" fillId="0" borderId="0" xfId="0" applyNumberFormat="1" applyFont="1" applyAlignment="1" applyProtection="1">
      <alignment wrapText="1"/>
    </xf>
    <xf numFmtId="4" fontId="7" fillId="0" borderId="0" xfId="0" applyNumberFormat="1" applyFont="1" applyAlignment="1" applyProtection="1">
      <alignment horizontal="right" wrapText="1"/>
      <protection locked="0"/>
    </xf>
    <xf numFmtId="49" fontId="6" fillId="4" borderId="0" xfId="0" applyNumberFormat="1" applyFont="1" applyFill="1" applyAlignment="1" applyProtection="1">
      <alignment horizontal="right"/>
      <protection locked="0"/>
    </xf>
    <xf numFmtId="164" fontId="7" fillId="0" borderId="0" xfId="0" applyNumberFormat="1" applyFont="1" applyAlignment="1" applyProtection="1">
      <alignment horizontal="right"/>
      <protection locked="0"/>
    </xf>
    <xf numFmtId="0" fontId="7" fillId="0" borderId="0" xfId="0" applyFont="1" applyAlignment="1" applyProtection="1">
      <alignment horizontal="right" wrapText="1"/>
      <protection locked="0"/>
    </xf>
    <xf numFmtId="0" fontId="2" fillId="0" borderId="0" xfId="0" applyFont="1" applyAlignment="1" applyProtection="1">
      <alignment horizontal="right"/>
      <protection locked="0"/>
    </xf>
  </cellXfs>
  <cellStyles count="3">
    <cellStyle name="60 % – Poudarek6" xfId="2" builtinId="52"/>
    <cellStyle name="Navadno" xfId="0" builtinId="0"/>
    <cellStyle name="Navadno 2 2" xfId="1" xr:uid="{9CC89580-7256-4B13-B6AE-D9A607C0A2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18"/>
  <sheetViews>
    <sheetView tabSelected="1" zoomScale="115" zoomScaleNormal="115" workbookViewId="0">
      <selection activeCell="B13" sqref="B13:C13"/>
    </sheetView>
  </sheetViews>
  <sheetFormatPr defaultRowHeight="15.75" x14ac:dyDescent="0.25"/>
  <cols>
    <col min="1" max="1" width="2.7109375" style="1" bestFit="1" customWidth="1"/>
    <col min="2" max="2" width="37.7109375" style="1" bestFit="1" customWidth="1"/>
    <col min="3" max="3" width="15.28515625" style="1" customWidth="1"/>
    <col min="4" max="4" width="22.85546875" style="2" customWidth="1"/>
    <col min="5" max="16384" width="9.140625" style="1"/>
  </cols>
  <sheetData>
    <row r="2" spans="1:4" x14ac:dyDescent="0.25">
      <c r="B2" s="153" t="s">
        <v>296</v>
      </c>
      <c r="C2" s="153"/>
      <c r="D2" s="154"/>
    </row>
    <row r="3" spans="1:4" x14ac:dyDescent="0.25">
      <c r="B3" s="153" t="s">
        <v>297</v>
      </c>
      <c r="C3" s="153"/>
      <c r="D3" s="154"/>
    </row>
    <row r="4" spans="1:4" ht="16.5" thickBot="1" x14ac:dyDescent="0.3">
      <c r="B4" s="155"/>
      <c r="C4" s="155"/>
      <c r="D4" s="156"/>
    </row>
    <row r="5" spans="1:4" ht="16.5" thickBot="1" x14ac:dyDescent="0.3">
      <c r="B5" s="157" t="s">
        <v>0</v>
      </c>
      <c r="C5" s="158"/>
      <c r="D5" s="159" t="s">
        <v>304</v>
      </c>
    </row>
    <row r="6" spans="1:4" x14ac:dyDescent="0.25">
      <c r="B6" s="160" t="s">
        <v>274</v>
      </c>
      <c r="C6" s="161"/>
      <c r="D6" s="162"/>
    </row>
    <row r="7" spans="1:4" x14ac:dyDescent="0.25">
      <c r="A7" s="64" t="s">
        <v>282</v>
      </c>
      <c r="B7" s="163" t="s">
        <v>271</v>
      </c>
      <c r="C7" s="164"/>
      <c r="D7" s="165">
        <f>+'Pločnik-1'!D99</f>
        <v>0</v>
      </c>
    </row>
    <row r="8" spans="1:4" x14ac:dyDescent="0.25">
      <c r="A8" s="64" t="s">
        <v>283</v>
      </c>
      <c r="B8" s="163" t="s">
        <v>272</v>
      </c>
      <c r="C8" s="164"/>
      <c r="D8" s="165">
        <f>+'PROM-1 P'!D37</f>
        <v>0</v>
      </c>
    </row>
    <row r="9" spans="1:4" x14ac:dyDescent="0.25">
      <c r="A9" s="65" t="s">
        <v>284</v>
      </c>
      <c r="B9" s="163" t="s">
        <v>292</v>
      </c>
      <c r="C9" s="164"/>
      <c r="D9" s="165">
        <f>+'MET-1-P'!D119</f>
        <v>0</v>
      </c>
    </row>
    <row r="10" spans="1:4" x14ac:dyDescent="0.25">
      <c r="A10" s="64" t="s">
        <v>285</v>
      </c>
      <c r="B10" s="163" t="s">
        <v>1</v>
      </c>
      <c r="C10" s="164"/>
      <c r="D10" s="165">
        <f>+'JR-1'!D48</f>
        <v>0</v>
      </c>
    </row>
    <row r="11" spans="1:4" x14ac:dyDescent="0.25">
      <c r="A11" s="64" t="s">
        <v>286</v>
      </c>
      <c r="B11" s="163" t="s">
        <v>288</v>
      </c>
      <c r="C11" s="164"/>
      <c r="D11" s="165">
        <f>+(D7+D8+D10+D9)*0.1</f>
        <v>0</v>
      </c>
    </row>
    <row r="12" spans="1:4" x14ac:dyDescent="0.25">
      <c r="B12" s="166"/>
      <c r="C12" s="167"/>
      <c r="D12" s="168"/>
    </row>
    <row r="13" spans="1:4" ht="16.5" thickBot="1" x14ac:dyDescent="0.3">
      <c r="B13" s="173" t="s">
        <v>2</v>
      </c>
      <c r="C13" s="174"/>
      <c r="D13" s="169">
        <f>SUM(D6:D12)</f>
        <v>0</v>
      </c>
    </row>
    <row r="14" spans="1:4" ht="16.5" thickBot="1" x14ac:dyDescent="0.3">
      <c r="B14" s="175" t="s">
        <v>306</v>
      </c>
      <c r="C14" s="176"/>
      <c r="D14" s="170">
        <f>D13*C14/100</f>
        <v>0</v>
      </c>
    </row>
    <row r="15" spans="1:4" x14ac:dyDescent="0.25">
      <c r="B15" s="177" t="s">
        <v>307</v>
      </c>
      <c r="C15" s="178"/>
      <c r="D15" s="165">
        <f>D13-D14</f>
        <v>0</v>
      </c>
    </row>
    <row r="16" spans="1:4" ht="16.5" thickBot="1" x14ac:dyDescent="0.3">
      <c r="B16" s="179" t="s">
        <v>308</v>
      </c>
      <c r="C16" s="180"/>
      <c r="D16" s="171">
        <f>D15*0.22</f>
        <v>0</v>
      </c>
    </row>
    <row r="17" spans="2:4" ht="16.5" thickBot="1" x14ac:dyDescent="0.3">
      <c r="B17" s="181" t="s">
        <v>309</v>
      </c>
      <c r="C17" s="182"/>
      <c r="D17" s="172">
        <f>D15+D16</f>
        <v>0</v>
      </c>
    </row>
    <row r="18" spans="2:4" x14ac:dyDescent="0.25">
      <c r="B18" s="155"/>
      <c r="C18" s="155"/>
      <c r="D18" s="156"/>
    </row>
  </sheetData>
  <sheetProtection algorithmName="SHA-512" hashValue="FKiKswVz9/rt/9m9UaD+j1iuqkfEcJj+NJtoHn9YM7ZqEj+lR5rkJEw8syn9TzCQk/A7NDPv62rpLAs20YSRsA==" saltValue="ag9GtMRUTx78S1ihCkq5cQ==" spinCount="100000" sheet="1" objects="1" scenarios="1"/>
  <mergeCells count="12">
    <mergeCell ref="B11:C11"/>
    <mergeCell ref="B12:C12"/>
    <mergeCell ref="B13:C13"/>
    <mergeCell ref="B15:C15"/>
    <mergeCell ref="B16:C16"/>
    <mergeCell ref="B17:C17"/>
    <mergeCell ref="B5:C5"/>
    <mergeCell ref="B6:C6"/>
    <mergeCell ref="B7:C7"/>
    <mergeCell ref="B8:C8"/>
    <mergeCell ref="B9:C9"/>
    <mergeCell ref="B10:C10"/>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81242-7EA2-4190-88DD-B85CCC96C24A}">
  <sheetPr>
    <pageSetUpPr fitToPage="1"/>
  </sheetPr>
  <dimension ref="A1:I99"/>
  <sheetViews>
    <sheetView topLeftCell="A10" zoomScale="115" zoomScaleNormal="115" workbookViewId="0">
      <selection activeCell="F18" sqref="F18"/>
    </sheetView>
  </sheetViews>
  <sheetFormatPr defaultRowHeight="15.75" x14ac:dyDescent="0.25"/>
  <cols>
    <col min="1" max="2" width="10.7109375" style="111" customWidth="1"/>
    <col min="3" max="3" width="47.7109375" style="112" customWidth="1"/>
    <col min="4" max="4" width="15" style="111" bestFit="1" customWidth="1"/>
    <col min="5" max="5" width="8.28515625" style="113" customWidth="1"/>
    <col min="6" max="6" width="12.28515625" style="114" customWidth="1"/>
    <col min="7" max="7" width="12.28515625" style="115" bestFit="1" customWidth="1"/>
    <col min="8" max="249" width="9.140625" style="116"/>
    <col min="250" max="251" width="10.7109375" style="116" customWidth="1"/>
    <col min="252" max="252" width="47.7109375" style="116" customWidth="1"/>
    <col min="253" max="253" width="14.7109375" style="116" customWidth="1"/>
    <col min="254" max="254" width="12.7109375" style="116" customWidth="1"/>
    <col min="255" max="256" width="15.7109375" style="116" customWidth="1"/>
    <col min="257" max="505" width="9.140625" style="116"/>
    <col min="506" max="507" width="10.7109375" style="116" customWidth="1"/>
    <col min="508" max="508" width="47.7109375" style="116" customWidth="1"/>
    <col min="509" max="509" width="14.7109375" style="116" customWidth="1"/>
    <col min="510" max="510" width="12.7109375" style="116" customWidth="1"/>
    <col min="511" max="512" width="15.7109375" style="116" customWidth="1"/>
    <col min="513" max="761" width="9.140625" style="116"/>
    <col min="762" max="763" width="10.7109375" style="116" customWidth="1"/>
    <col min="764" max="764" width="47.7109375" style="116" customWidth="1"/>
    <col min="765" max="765" width="14.7109375" style="116" customWidth="1"/>
    <col min="766" max="766" width="12.7109375" style="116" customWidth="1"/>
    <col min="767" max="768" width="15.7109375" style="116" customWidth="1"/>
    <col min="769" max="1017" width="9.140625" style="116"/>
    <col min="1018" max="1019" width="10.7109375" style="116" customWidth="1"/>
    <col min="1020" max="1020" width="47.7109375" style="116" customWidth="1"/>
    <col min="1021" max="1021" width="14.7109375" style="116" customWidth="1"/>
    <col min="1022" max="1022" width="12.7109375" style="116" customWidth="1"/>
    <col min="1023" max="1024" width="15.7109375" style="116" customWidth="1"/>
    <col min="1025" max="1273" width="9.140625" style="116"/>
    <col min="1274" max="1275" width="10.7109375" style="116" customWidth="1"/>
    <col min="1276" max="1276" width="47.7109375" style="116" customWidth="1"/>
    <col min="1277" max="1277" width="14.7109375" style="116" customWidth="1"/>
    <col min="1278" max="1278" width="12.7109375" style="116" customWidth="1"/>
    <col min="1279" max="1280" width="15.7109375" style="116" customWidth="1"/>
    <col min="1281" max="1529" width="9.140625" style="116"/>
    <col min="1530" max="1531" width="10.7109375" style="116" customWidth="1"/>
    <col min="1532" max="1532" width="47.7109375" style="116" customWidth="1"/>
    <col min="1533" max="1533" width="14.7109375" style="116" customWidth="1"/>
    <col min="1534" max="1534" width="12.7109375" style="116" customWidth="1"/>
    <col min="1535" max="1536" width="15.7109375" style="116" customWidth="1"/>
    <col min="1537" max="1785" width="9.140625" style="116"/>
    <col min="1786" max="1787" width="10.7109375" style="116" customWidth="1"/>
    <col min="1788" max="1788" width="47.7109375" style="116" customWidth="1"/>
    <col min="1789" max="1789" width="14.7109375" style="116" customWidth="1"/>
    <col min="1790" max="1790" width="12.7109375" style="116" customWidth="1"/>
    <col min="1791" max="1792" width="15.7109375" style="116" customWidth="1"/>
    <col min="1793" max="2041" width="9.140625" style="116"/>
    <col min="2042" max="2043" width="10.7109375" style="116" customWidth="1"/>
    <col min="2044" max="2044" width="47.7109375" style="116" customWidth="1"/>
    <col min="2045" max="2045" width="14.7109375" style="116" customWidth="1"/>
    <col min="2046" max="2046" width="12.7109375" style="116" customWidth="1"/>
    <col min="2047" max="2048" width="15.7109375" style="116" customWidth="1"/>
    <col min="2049" max="2297" width="9.140625" style="116"/>
    <col min="2298" max="2299" width="10.7109375" style="116" customWidth="1"/>
    <col min="2300" max="2300" width="47.7109375" style="116" customWidth="1"/>
    <col min="2301" max="2301" width="14.7109375" style="116" customWidth="1"/>
    <col min="2302" max="2302" width="12.7109375" style="116" customWidth="1"/>
    <col min="2303" max="2304" width="15.7109375" style="116" customWidth="1"/>
    <col min="2305" max="2553" width="9.140625" style="116"/>
    <col min="2554" max="2555" width="10.7109375" style="116" customWidth="1"/>
    <col min="2556" max="2556" width="47.7109375" style="116" customWidth="1"/>
    <col min="2557" max="2557" width="14.7109375" style="116" customWidth="1"/>
    <col min="2558" max="2558" width="12.7109375" style="116" customWidth="1"/>
    <col min="2559" max="2560" width="15.7109375" style="116" customWidth="1"/>
    <col min="2561" max="2809" width="9.140625" style="116"/>
    <col min="2810" max="2811" width="10.7109375" style="116" customWidth="1"/>
    <col min="2812" max="2812" width="47.7109375" style="116" customWidth="1"/>
    <col min="2813" max="2813" width="14.7109375" style="116" customWidth="1"/>
    <col min="2814" max="2814" width="12.7109375" style="116" customWidth="1"/>
    <col min="2815" max="2816" width="15.7109375" style="116" customWidth="1"/>
    <col min="2817" max="3065" width="9.140625" style="116"/>
    <col min="3066" max="3067" width="10.7109375" style="116" customWidth="1"/>
    <col min="3068" max="3068" width="47.7109375" style="116" customWidth="1"/>
    <col min="3069" max="3069" width="14.7109375" style="116" customWidth="1"/>
    <col min="3070" max="3070" width="12.7109375" style="116" customWidth="1"/>
    <col min="3071" max="3072" width="15.7109375" style="116" customWidth="1"/>
    <col min="3073" max="3321" width="9.140625" style="116"/>
    <col min="3322" max="3323" width="10.7109375" style="116" customWidth="1"/>
    <col min="3324" max="3324" width="47.7109375" style="116" customWidth="1"/>
    <col min="3325" max="3325" width="14.7109375" style="116" customWidth="1"/>
    <col min="3326" max="3326" width="12.7109375" style="116" customWidth="1"/>
    <col min="3327" max="3328" width="15.7109375" style="116" customWidth="1"/>
    <col min="3329" max="3577" width="9.140625" style="116"/>
    <col min="3578" max="3579" width="10.7109375" style="116" customWidth="1"/>
    <col min="3580" max="3580" width="47.7109375" style="116" customWidth="1"/>
    <col min="3581" max="3581" width="14.7109375" style="116" customWidth="1"/>
    <col min="3582" max="3582" width="12.7109375" style="116" customWidth="1"/>
    <col min="3583" max="3584" width="15.7109375" style="116" customWidth="1"/>
    <col min="3585" max="3833" width="9.140625" style="116"/>
    <col min="3834" max="3835" width="10.7109375" style="116" customWidth="1"/>
    <col min="3836" max="3836" width="47.7109375" style="116" customWidth="1"/>
    <col min="3837" max="3837" width="14.7109375" style="116" customWidth="1"/>
    <col min="3838" max="3838" width="12.7109375" style="116" customWidth="1"/>
    <col min="3839" max="3840" width="15.7109375" style="116" customWidth="1"/>
    <col min="3841" max="4089" width="9.140625" style="116"/>
    <col min="4090" max="4091" width="10.7109375" style="116" customWidth="1"/>
    <col min="4092" max="4092" width="47.7109375" style="116" customWidth="1"/>
    <col min="4093" max="4093" width="14.7109375" style="116" customWidth="1"/>
    <col min="4094" max="4094" width="12.7109375" style="116" customWidth="1"/>
    <col min="4095" max="4096" width="15.7109375" style="116" customWidth="1"/>
    <col min="4097" max="4345" width="9.140625" style="116"/>
    <col min="4346" max="4347" width="10.7109375" style="116" customWidth="1"/>
    <col min="4348" max="4348" width="47.7109375" style="116" customWidth="1"/>
    <col min="4349" max="4349" width="14.7109375" style="116" customWidth="1"/>
    <col min="4350" max="4350" width="12.7109375" style="116" customWidth="1"/>
    <col min="4351" max="4352" width="15.7109375" style="116" customWidth="1"/>
    <col min="4353" max="4601" width="9.140625" style="116"/>
    <col min="4602" max="4603" width="10.7109375" style="116" customWidth="1"/>
    <col min="4604" max="4604" width="47.7109375" style="116" customWidth="1"/>
    <col min="4605" max="4605" width="14.7109375" style="116" customWidth="1"/>
    <col min="4606" max="4606" width="12.7109375" style="116" customWidth="1"/>
    <col min="4607" max="4608" width="15.7109375" style="116" customWidth="1"/>
    <col min="4609" max="4857" width="9.140625" style="116"/>
    <col min="4858" max="4859" width="10.7109375" style="116" customWidth="1"/>
    <col min="4860" max="4860" width="47.7109375" style="116" customWidth="1"/>
    <col min="4861" max="4861" width="14.7109375" style="116" customWidth="1"/>
    <col min="4862" max="4862" width="12.7109375" style="116" customWidth="1"/>
    <col min="4863" max="4864" width="15.7109375" style="116" customWidth="1"/>
    <col min="4865" max="5113" width="9.140625" style="116"/>
    <col min="5114" max="5115" width="10.7109375" style="116" customWidth="1"/>
    <col min="5116" max="5116" width="47.7109375" style="116" customWidth="1"/>
    <col min="5117" max="5117" width="14.7109375" style="116" customWidth="1"/>
    <col min="5118" max="5118" width="12.7109375" style="116" customWidth="1"/>
    <col min="5119" max="5120" width="15.7109375" style="116" customWidth="1"/>
    <col min="5121" max="5369" width="9.140625" style="116"/>
    <col min="5370" max="5371" width="10.7109375" style="116" customWidth="1"/>
    <col min="5372" max="5372" width="47.7109375" style="116" customWidth="1"/>
    <col min="5373" max="5373" width="14.7109375" style="116" customWidth="1"/>
    <col min="5374" max="5374" width="12.7109375" style="116" customWidth="1"/>
    <col min="5375" max="5376" width="15.7109375" style="116" customWidth="1"/>
    <col min="5377" max="5625" width="9.140625" style="116"/>
    <col min="5626" max="5627" width="10.7109375" style="116" customWidth="1"/>
    <col min="5628" max="5628" width="47.7109375" style="116" customWidth="1"/>
    <col min="5629" max="5629" width="14.7109375" style="116" customWidth="1"/>
    <col min="5630" max="5630" width="12.7109375" style="116" customWidth="1"/>
    <col min="5631" max="5632" width="15.7109375" style="116" customWidth="1"/>
    <col min="5633" max="5881" width="9.140625" style="116"/>
    <col min="5882" max="5883" width="10.7109375" style="116" customWidth="1"/>
    <col min="5884" max="5884" width="47.7109375" style="116" customWidth="1"/>
    <col min="5885" max="5885" width="14.7109375" style="116" customWidth="1"/>
    <col min="5886" max="5886" width="12.7109375" style="116" customWidth="1"/>
    <col min="5887" max="5888" width="15.7109375" style="116" customWidth="1"/>
    <col min="5889" max="6137" width="9.140625" style="116"/>
    <col min="6138" max="6139" width="10.7109375" style="116" customWidth="1"/>
    <col min="6140" max="6140" width="47.7109375" style="116" customWidth="1"/>
    <col min="6141" max="6141" width="14.7109375" style="116" customWidth="1"/>
    <col min="6142" max="6142" width="12.7109375" style="116" customWidth="1"/>
    <col min="6143" max="6144" width="15.7109375" style="116" customWidth="1"/>
    <col min="6145" max="6393" width="9.140625" style="116"/>
    <col min="6394" max="6395" width="10.7109375" style="116" customWidth="1"/>
    <col min="6396" max="6396" width="47.7109375" style="116" customWidth="1"/>
    <col min="6397" max="6397" width="14.7109375" style="116" customWidth="1"/>
    <col min="6398" max="6398" width="12.7109375" style="116" customWidth="1"/>
    <col min="6399" max="6400" width="15.7109375" style="116" customWidth="1"/>
    <col min="6401" max="6649" width="9.140625" style="116"/>
    <col min="6650" max="6651" width="10.7109375" style="116" customWidth="1"/>
    <col min="6652" max="6652" width="47.7109375" style="116" customWidth="1"/>
    <col min="6653" max="6653" width="14.7109375" style="116" customWidth="1"/>
    <col min="6654" max="6654" width="12.7109375" style="116" customWidth="1"/>
    <col min="6655" max="6656" width="15.7109375" style="116" customWidth="1"/>
    <col min="6657" max="6905" width="9.140625" style="116"/>
    <col min="6906" max="6907" width="10.7109375" style="116" customWidth="1"/>
    <col min="6908" max="6908" width="47.7109375" style="116" customWidth="1"/>
    <col min="6909" max="6909" width="14.7109375" style="116" customWidth="1"/>
    <col min="6910" max="6910" width="12.7109375" style="116" customWidth="1"/>
    <col min="6911" max="6912" width="15.7109375" style="116" customWidth="1"/>
    <col min="6913" max="7161" width="9.140625" style="116"/>
    <col min="7162" max="7163" width="10.7109375" style="116" customWidth="1"/>
    <col min="7164" max="7164" width="47.7109375" style="116" customWidth="1"/>
    <col min="7165" max="7165" width="14.7109375" style="116" customWidth="1"/>
    <col min="7166" max="7166" width="12.7109375" style="116" customWidth="1"/>
    <col min="7167" max="7168" width="15.7109375" style="116" customWidth="1"/>
    <col min="7169" max="7417" width="9.140625" style="116"/>
    <col min="7418" max="7419" width="10.7109375" style="116" customWidth="1"/>
    <col min="7420" max="7420" width="47.7109375" style="116" customWidth="1"/>
    <col min="7421" max="7421" width="14.7109375" style="116" customWidth="1"/>
    <col min="7422" max="7422" width="12.7109375" style="116" customWidth="1"/>
    <col min="7423" max="7424" width="15.7109375" style="116" customWidth="1"/>
    <col min="7425" max="7673" width="9.140625" style="116"/>
    <col min="7674" max="7675" width="10.7109375" style="116" customWidth="1"/>
    <col min="7676" max="7676" width="47.7109375" style="116" customWidth="1"/>
    <col min="7677" max="7677" width="14.7109375" style="116" customWidth="1"/>
    <col min="7678" max="7678" width="12.7109375" style="116" customWidth="1"/>
    <col min="7679" max="7680" width="15.7109375" style="116" customWidth="1"/>
    <col min="7681" max="7929" width="9.140625" style="116"/>
    <col min="7930" max="7931" width="10.7109375" style="116" customWidth="1"/>
    <col min="7932" max="7932" width="47.7109375" style="116" customWidth="1"/>
    <col min="7933" max="7933" width="14.7109375" style="116" customWidth="1"/>
    <col min="7934" max="7934" width="12.7109375" style="116" customWidth="1"/>
    <col min="7935" max="7936" width="15.7109375" style="116" customWidth="1"/>
    <col min="7937" max="8185" width="9.140625" style="116"/>
    <col min="8186" max="8187" width="10.7109375" style="116" customWidth="1"/>
    <col min="8188" max="8188" width="47.7109375" style="116" customWidth="1"/>
    <col min="8189" max="8189" width="14.7109375" style="116" customWidth="1"/>
    <col min="8190" max="8190" width="12.7109375" style="116" customWidth="1"/>
    <col min="8191" max="8192" width="15.7109375" style="116" customWidth="1"/>
    <col min="8193" max="8441" width="9.140625" style="116"/>
    <col min="8442" max="8443" width="10.7109375" style="116" customWidth="1"/>
    <col min="8444" max="8444" width="47.7109375" style="116" customWidth="1"/>
    <col min="8445" max="8445" width="14.7109375" style="116" customWidth="1"/>
    <col min="8446" max="8446" width="12.7109375" style="116" customWidth="1"/>
    <col min="8447" max="8448" width="15.7109375" style="116" customWidth="1"/>
    <col min="8449" max="8697" width="9.140625" style="116"/>
    <col min="8698" max="8699" width="10.7109375" style="116" customWidth="1"/>
    <col min="8700" max="8700" width="47.7109375" style="116" customWidth="1"/>
    <col min="8701" max="8701" width="14.7109375" style="116" customWidth="1"/>
    <col min="8702" max="8702" width="12.7109375" style="116" customWidth="1"/>
    <col min="8703" max="8704" width="15.7109375" style="116" customWidth="1"/>
    <col min="8705" max="8953" width="9.140625" style="116"/>
    <col min="8954" max="8955" width="10.7109375" style="116" customWidth="1"/>
    <col min="8956" max="8956" width="47.7109375" style="116" customWidth="1"/>
    <col min="8957" max="8957" width="14.7109375" style="116" customWidth="1"/>
    <col min="8958" max="8958" width="12.7109375" style="116" customWidth="1"/>
    <col min="8959" max="8960" width="15.7109375" style="116" customWidth="1"/>
    <col min="8961" max="9209" width="9.140625" style="116"/>
    <col min="9210" max="9211" width="10.7109375" style="116" customWidth="1"/>
    <col min="9212" max="9212" width="47.7109375" style="116" customWidth="1"/>
    <col min="9213" max="9213" width="14.7109375" style="116" customWidth="1"/>
    <col min="9214" max="9214" width="12.7109375" style="116" customWidth="1"/>
    <col min="9215" max="9216" width="15.7109375" style="116" customWidth="1"/>
    <col min="9217" max="9465" width="9.140625" style="116"/>
    <col min="9466" max="9467" width="10.7109375" style="116" customWidth="1"/>
    <col min="9468" max="9468" width="47.7109375" style="116" customWidth="1"/>
    <col min="9469" max="9469" width="14.7109375" style="116" customWidth="1"/>
    <col min="9470" max="9470" width="12.7109375" style="116" customWidth="1"/>
    <col min="9471" max="9472" width="15.7109375" style="116" customWidth="1"/>
    <col min="9473" max="9721" width="9.140625" style="116"/>
    <col min="9722" max="9723" width="10.7109375" style="116" customWidth="1"/>
    <col min="9724" max="9724" width="47.7109375" style="116" customWidth="1"/>
    <col min="9725" max="9725" width="14.7109375" style="116" customWidth="1"/>
    <col min="9726" max="9726" width="12.7109375" style="116" customWidth="1"/>
    <col min="9727" max="9728" width="15.7109375" style="116" customWidth="1"/>
    <col min="9729" max="9977" width="9.140625" style="116"/>
    <col min="9978" max="9979" width="10.7109375" style="116" customWidth="1"/>
    <col min="9980" max="9980" width="47.7109375" style="116" customWidth="1"/>
    <col min="9981" max="9981" width="14.7109375" style="116" customWidth="1"/>
    <col min="9982" max="9982" width="12.7109375" style="116" customWidth="1"/>
    <col min="9983" max="9984" width="15.7109375" style="116" customWidth="1"/>
    <col min="9985" max="10233" width="9.140625" style="116"/>
    <col min="10234" max="10235" width="10.7109375" style="116" customWidth="1"/>
    <col min="10236" max="10236" width="47.7109375" style="116" customWidth="1"/>
    <col min="10237" max="10237" width="14.7109375" style="116" customWidth="1"/>
    <col min="10238" max="10238" width="12.7109375" style="116" customWidth="1"/>
    <col min="10239" max="10240" width="15.7109375" style="116" customWidth="1"/>
    <col min="10241" max="10489" width="9.140625" style="116"/>
    <col min="10490" max="10491" width="10.7109375" style="116" customWidth="1"/>
    <col min="10492" max="10492" width="47.7109375" style="116" customWidth="1"/>
    <col min="10493" max="10493" width="14.7109375" style="116" customWidth="1"/>
    <col min="10494" max="10494" width="12.7109375" style="116" customWidth="1"/>
    <col min="10495" max="10496" width="15.7109375" style="116" customWidth="1"/>
    <col min="10497" max="10745" width="9.140625" style="116"/>
    <col min="10746" max="10747" width="10.7109375" style="116" customWidth="1"/>
    <col min="10748" max="10748" width="47.7109375" style="116" customWidth="1"/>
    <col min="10749" max="10749" width="14.7109375" style="116" customWidth="1"/>
    <col min="10750" max="10750" width="12.7109375" style="116" customWidth="1"/>
    <col min="10751" max="10752" width="15.7109375" style="116" customWidth="1"/>
    <col min="10753" max="11001" width="9.140625" style="116"/>
    <col min="11002" max="11003" width="10.7109375" style="116" customWidth="1"/>
    <col min="11004" max="11004" width="47.7109375" style="116" customWidth="1"/>
    <col min="11005" max="11005" width="14.7109375" style="116" customWidth="1"/>
    <col min="11006" max="11006" width="12.7109375" style="116" customWidth="1"/>
    <col min="11007" max="11008" width="15.7109375" style="116" customWidth="1"/>
    <col min="11009" max="11257" width="9.140625" style="116"/>
    <col min="11258" max="11259" width="10.7109375" style="116" customWidth="1"/>
    <col min="11260" max="11260" width="47.7109375" style="116" customWidth="1"/>
    <col min="11261" max="11261" width="14.7109375" style="116" customWidth="1"/>
    <col min="11262" max="11262" width="12.7109375" style="116" customWidth="1"/>
    <col min="11263" max="11264" width="15.7109375" style="116" customWidth="1"/>
    <col min="11265" max="11513" width="9.140625" style="116"/>
    <col min="11514" max="11515" width="10.7109375" style="116" customWidth="1"/>
    <col min="11516" max="11516" width="47.7109375" style="116" customWidth="1"/>
    <col min="11517" max="11517" width="14.7109375" style="116" customWidth="1"/>
    <col min="11518" max="11518" width="12.7109375" style="116" customWidth="1"/>
    <col min="11519" max="11520" width="15.7109375" style="116" customWidth="1"/>
    <col min="11521" max="11769" width="9.140625" style="116"/>
    <col min="11770" max="11771" width="10.7109375" style="116" customWidth="1"/>
    <col min="11772" max="11772" width="47.7109375" style="116" customWidth="1"/>
    <col min="11773" max="11773" width="14.7109375" style="116" customWidth="1"/>
    <col min="11774" max="11774" width="12.7109375" style="116" customWidth="1"/>
    <col min="11775" max="11776" width="15.7109375" style="116" customWidth="1"/>
    <col min="11777" max="12025" width="9.140625" style="116"/>
    <col min="12026" max="12027" width="10.7109375" style="116" customWidth="1"/>
    <col min="12028" max="12028" width="47.7109375" style="116" customWidth="1"/>
    <col min="12029" max="12029" width="14.7109375" style="116" customWidth="1"/>
    <col min="12030" max="12030" width="12.7109375" style="116" customWidth="1"/>
    <col min="12031" max="12032" width="15.7109375" style="116" customWidth="1"/>
    <col min="12033" max="12281" width="9.140625" style="116"/>
    <col min="12282" max="12283" width="10.7109375" style="116" customWidth="1"/>
    <col min="12284" max="12284" width="47.7109375" style="116" customWidth="1"/>
    <col min="12285" max="12285" width="14.7109375" style="116" customWidth="1"/>
    <col min="12286" max="12286" width="12.7109375" style="116" customWidth="1"/>
    <col min="12287" max="12288" width="15.7109375" style="116" customWidth="1"/>
    <col min="12289" max="12537" width="9.140625" style="116"/>
    <col min="12538" max="12539" width="10.7109375" style="116" customWidth="1"/>
    <col min="12540" max="12540" width="47.7109375" style="116" customWidth="1"/>
    <col min="12541" max="12541" width="14.7109375" style="116" customWidth="1"/>
    <col min="12542" max="12542" width="12.7109375" style="116" customWidth="1"/>
    <col min="12543" max="12544" width="15.7109375" style="116" customWidth="1"/>
    <col min="12545" max="12793" width="9.140625" style="116"/>
    <col min="12794" max="12795" width="10.7109375" style="116" customWidth="1"/>
    <col min="12796" max="12796" width="47.7109375" style="116" customWidth="1"/>
    <col min="12797" max="12797" width="14.7109375" style="116" customWidth="1"/>
    <col min="12798" max="12798" width="12.7109375" style="116" customWidth="1"/>
    <col min="12799" max="12800" width="15.7109375" style="116" customWidth="1"/>
    <col min="12801" max="13049" width="9.140625" style="116"/>
    <col min="13050" max="13051" width="10.7109375" style="116" customWidth="1"/>
    <col min="13052" max="13052" width="47.7109375" style="116" customWidth="1"/>
    <col min="13053" max="13053" width="14.7109375" style="116" customWidth="1"/>
    <col min="13054" max="13054" width="12.7109375" style="116" customWidth="1"/>
    <col min="13055" max="13056" width="15.7109375" style="116" customWidth="1"/>
    <col min="13057" max="13305" width="9.140625" style="116"/>
    <col min="13306" max="13307" width="10.7109375" style="116" customWidth="1"/>
    <col min="13308" max="13308" width="47.7109375" style="116" customWidth="1"/>
    <col min="13309" max="13309" width="14.7109375" style="116" customWidth="1"/>
    <col min="13310" max="13310" width="12.7109375" style="116" customWidth="1"/>
    <col min="13311" max="13312" width="15.7109375" style="116" customWidth="1"/>
    <col min="13313" max="13561" width="9.140625" style="116"/>
    <col min="13562" max="13563" width="10.7109375" style="116" customWidth="1"/>
    <col min="13564" max="13564" width="47.7109375" style="116" customWidth="1"/>
    <col min="13565" max="13565" width="14.7109375" style="116" customWidth="1"/>
    <col min="13566" max="13566" width="12.7109375" style="116" customWidth="1"/>
    <col min="13567" max="13568" width="15.7109375" style="116" customWidth="1"/>
    <col min="13569" max="13817" width="9.140625" style="116"/>
    <col min="13818" max="13819" width="10.7109375" style="116" customWidth="1"/>
    <col min="13820" max="13820" width="47.7109375" style="116" customWidth="1"/>
    <col min="13821" max="13821" width="14.7109375" style="116" customWidth="1"/>
    <col min="13822" max="13822" width="12.7109375" style="116" customWidth="1"/>
    <col min="13823" max="13824" width="15.7109375" style="116" customWidth="1"/>
    <col min="13825" max="14073" width="9.140625" style="116"/>
    <col min="14074" max="14075" width="10.7109375" style="116" customWidth="1"/>
    <col min="14076" max="14076" width="47.7109375" style="116" customWidth="1"/>
    <col min="14077" max="14077" width="14.7109375" style="116" customWidth="1"/>
    <col min="14078" max="14078" width="12.7109375" style="116" customWidth="1"/>
    <col min="14079" max="14080" width="15.7109375" style="116" customWidth="1"/>
    <col min="14081" max="14329" width="9.140625" style="116"/>
    <col min="14330" max="14331" width="10.7109375" style="116" customWidth="1"/>
    <col min="14332" max="14332" width="47.7109375" style="116" customWidth="1"/>
    <col min="14333" max="14333" width="14.7109375" style="116" customWidth="1"/>
    <col min="14334" max="14334" width="12.7109375" style="116" customWidth="1"/>
    <col min="14335" max="14336" width="15.7109375" style="116" customWidth="1"/>
    <col min="14337" max="14585" width="9.140625" style="116"/>
    <col min="14586" max="14587" width="10.7109375" style="116" customWidth="1"/>
    <col min="14588" max="14588" width="47.7109375" style="116" customWidth="1"/>
    <col min="14589" max="14589" width="14.7109375" style="116" customWidth="1"/>
    <col min="14590" max="14590" width="12.7109375" style="116" customWidth="1"/>
    <col min="14591" max="14592" width="15.7109375" style="116" customWidth="1"/>
    <col min="14593" max="14841" width="9.140625" style="116"/>
    <col min="14842" max="14843" width="10.7109375" style="116" customWidth="1"/>
    <col min="14844" max="14844" width="47.7109375" style="116" customWidth="1"/>
    <col min="14845" max="14845" width="14.7109375" style="116" customWidth="1"/>
    <col min="14846" max="14846" width="12.7109375" style="116" customWidth="1"/>
    <col min="14847" max="14848" width="15.7109375" style="116" customWidth="1"/>
    <col min="14849" max="15097" width="9.140625" style="116"/>
    <col min="15098" max="15099" width="10.7109375" style="116" customWidth="1"/>
    <col min="15100" max="15100" width="47.7109375" style="116" customWidth="1"/>
    <col min="15101" max="15101" width="14.7109375" style="116" customWidth="1"/>
    <col min="15102" max="15102" width="12.7109375" style="116" customWidth="1"/>
    <col min="15103" max="15104" width="15.7109375" style="116" customWidth="1"/>
    <col min="15105" max="15353" width="9.140625" style="116"/>
    <col min="15354" max="15355" width="10.7109375" style="116" customWidth="1"/>
    <col min="15356" max="15356" width="47.7109375" style="116" customWidth="1"/>
    <col min="15357" max="15357" width="14.7109375" style="116" customWidth="1"/>
    <col min="15358" max="15358" width="12.7109375" style="116" customWidth="1"/>
    <col min="15359" max="15360" width="15.7109375" style="116" customWidth="1"/>
    <col min="15361" max="15609" width="9.140625" style="116"/>
    <col min="15610" max="15611" width="10.7109375" style="116" customWidth="1"/>
    <col min="15612" max="15612" width="47.7109375" style="116" customWidth="1"/>
    <col min="15613" max="15613" width="14.7109375" style="116" customWidth="1"/>
    <col min="15614" max="15614" width="12.7109375" style="116" customWidth="1"/>
    <col min="15615" max="15616" width="15.7109375" style="116" customWidth="1"/>
    <col min="15617" max="15865" width="9.140625" style="116"/>
    <col min="15866" max="15867" width="10.7109375" style="116" customWidth="1"/>
    <col min="15868" max="15868" width="47.7109375" style="116" customWidth="1"/>
    <col min="15869" max="15869" width="14.7109375" style="116" customWidth="1"/>
    <col min="15870" max="15870" width="12.7109375" style="116" customWidth="1"/>
    <col min="15871" max="15872" width="15.7109375" style="116" customWidth="1"/>
    <col min="15873" max="16121" width="9.140625" style="116"/>
    <col min="16122" max="16123" width="10.7109375" style="116" customWidth="1"/>
    <col min="16124" max="16124" width="47.7109375" style="116" customWidth="1"/>
    <col min="16125" max="16125" width="14.7109375" style="116" customWidth="1"/>
    <col min="16126" max="16126" width="12.7109375" style="116" customWidth="1"/>
    <col min="16127" max="16128" width="15.7109375" style="116" customWidth="1"/>
    <col min="16129" max="16384" width="9.140625" style="116"/>
  </cols>
  <sheetData>
    <row r="1" spans="1:7" ht="20.100000000000001" customHeight="1" x14ac:dyDescent="0.25">
      <c r="A1" s="110" t="s">
        <v>3</v>
      </c>
    </row>
    <row r="2" spans="1:7" s="119" customFormat="1" ht="15" customHeight="1" x14ac:dyDescent="0.25">
      <c r="A2" s="117" t="s">
        <v>4</v>
      </c>
      <c r="B2" s="118" t="s">
        <v>5</v>
      </c>
      <c r="D2" s="111"/>
      <c r="E2" s="113"/>
      <c r="F2" s="114"/>
      <c r="G2" s="115"/>
    </row>
    <row r="3" spans="1:7" s="119" customFormat="1" ht="15" customHeight="1" x14ac:dyDescent="0.25">
      <c r="A3" s="117" t="s">
        <v>6</v>
      </c>
      <c r="B3" s="118" t="s">
        <v>7</v>
      </c>
      <c r="D3" s="111"/>
      <c r="E3" s="113"/>
      <c r="F3" s="114"/>
      <c r="G3" s="115"/>
    </row>
    <row r="4" spans="1:7" s="119" customFormat="1" ht="15" customHeight="1" x14ac:dyDescent="0.25">
      <c r="A4" s="117" t="s">
        <v>8</v>
      </c>
      <c r="B4" s="118" t="s">
        <v>9</v>
      </c>
      <c r="D4" s="111"/>
      <c r="E4" s="113"/>
      <c r="F4" s="114"/>
      <c r="G4" s="115"/>
    </row>
    <row r="5" spans="1:7" s="119" customFormat="1" ht="20.100000000000001" customHeight="1" x14ac:dyDescent="0.25">
      <c r="A5" s="117" t="s">
        <v>10</v>
      </c>
      <c r="B5" s="118" t="s">
        <v>289</v>
      </c>
      <c r="C5" s="147" t="s">
        <v>266</v>
      </c>
      <c r="D5" s="147"/>
      <c r="E5" s="147"/>
      <c r="F5" s="147"/>
      <c r="G5" s="147"/>
    </row>
    <row r="6" spans="1:7" s="124" customFormat="1" ht="9.9499999999999993" customHeight="1" x14ac:dyDescent="0.25">
      <c r="A6" s="144"/>
      <c r="B6" s="144"/>
      <c r="C6" s="120"/>
      <c r="D6" s="144"/>
      <c r="E6" s="121"/>
      <c r="F6" s="122"/>
      <c r="G6" s="123"/>
    </row>
    <row r="7" spans="1:7" s="129" customFormat="1" ht="32.1" customHeight="1" thickBot="1" x14ac:dyDescent="0.3">
      <c r="A7" s="125" t="s">
        <v>12</v>
      </c>
      <c r="B7" s="125" t="s">
        <v>13</v>
      </c>
      <c r="C7" s="126" t="s">
        <v>14</v>
      </c>
      <c r="D7" s="125" t="s">
        <v>15</v>
      </c>
      <c r="E7" s="127" t="s">
        <v>16</v>
      </c>
      <c r="F7" s="183" t="s">
        <v>17</v>
      </c>
      <c r="G7" s="128" t="s">
        <v>18</v>
      </c>
    </row>
    <row r="8" spans="1:7" s="134" customFormat="1" ht="9.9499999999999993" customHeight="1" x14ac:dyDescent="0.25">
      <c r="A8" s="130"/>
      <c r="B8" s="130"/>
      <c r="C8" s="131"/>
      <c r="D8" s="130"/>
      <c r="E8" s="132"/>
      <c r="F8" s="184"/>
      <c r="G8" s="133"/>
    </row>
    <row r="9" spans="1:7" ht="31.5" x14ac:dyDescent="0.25">
      <c r="C9" s="120" t="s">
        <v>19</v>
      </c>
      <c r="F9" s="103" t="s">
        <v>20</v>
      </c>
      <c r="G9" s="123">
        <f>+SUM(G10:G24)</f>
        <v>0</v>
      </c>
    </row>
    <row r="10" spans="1:7" x14ac:dyDescent="0.25">
      <c r="C10" s="120"/>
      <c r="F10" s="102"/>
      <c r="G10" s="123"/>
    </row>
    <row r="11" spans="1:7" x14ac:dyDescent="0.25">
      <c r="C11" s="120" t="s">
        <v>21</v>
      </c>
      <c r="F11" s="79"/>
    </row>
    <row r="12" spans="1:7" ht="31.5" x14ac:dyDescent="0.25">
      <c r="A12" s="111" t="s">
        <v>22</v>
      </c>
      <c r="B12" s="111" t="s">
        <v>23</v>
      </c>
      <c r="C12" s="112" t="s">
        <v>24</v>
      </c>
      <c r="D12" s="111" t="s">
        <v>25</v>
      </c>
      <c r="E12" s="113">
        <v>10</v>
      </c>
      <c r="F12" s="79"/>
      <c r="G12" s="115">
        <f>ROUND(E12*F12,2)</f>
        <v>0</v>
      </c>
    </row>
    <row r="13" spans="1:7" ht="31.5" x14ac:dyDescent="0.25">
      <c r="A13" s="111" t="s">
        <v>26</v>
      </c>
      <c r="B13" s="111" t="s">
        <v>27</v>
      </c>
      <c r="C13" s="112" t="s">
        <v>28</v>
      </c>
      <c r="D13" s="111" t="s">
        <v>29</v>
      </c>
      <c r="E13" s="113">
        <v>0.2</v>
      </c>
      <c r="F13" s="79"/>
      <c r="G13" s="115">
        <f>ROUND(E13*F13,2)</f>
        <v>0</v>
      </c>
    </row>
    <row r="14" spans="1:7" x14ac:dyDescent="0.25">
      <c r="F14" s="79"/>
    </row>
    <row r="15" spans="1:7" x14ac:dyDescent="0.25">
      <c r="C15" s="120" t="s">
        <v>30</v>
      </c>
      <c r="F15" s="79"/>
    </row>
    <row r="16" spans="1:7" ht="31.5" x14ac:dyDescent="0.25">
      <c r="A16" s="111" t="s">
        <v>22</v>
      </c>
      <c r="B16" s="111" t="s">
        <v>41</v>
      </c>
      <c r="C16" s="112" t="s">
        <v>42</v>
      </c>
      <c r="D16" s="111" t="s">
        <v>43</v>
      </c>
      <c r="E16" s="113">
        <v>189</v>
      </c>
      <c r="F16" s="79"/>
      <c r="G16" s="115">
        <f t="shared" ref="G16:G18" si="0">ROUND(E16*F16,2)</f>
        <v>0</v>
      </c>
    </row>
    <row r="17" spans="1:7" ht="47.25" x14ac:dyDescent="0.25">
      <c r="C17" s="135" t="s">
        <v>264</v>
      </c>
      <c r="F17" s="79"/>
    </row>
    <row r="18" spans="1:7" ht="31.5" x14ac:dyDescent="0.25">
      <c r="A18" s="111" t="s">
        <v>26</v>
      </c>
      <c r="B18" s="111" t="s">
        <v>48</v>
      </c>
      <c r="C18" s="112" t="s">
        <v>49</v>
      </c>
      <c r="D18" s="111" t="s">
        <v>31</v>
      </c>
      <c r="E18" s="113">
        <v>48</v>
      </c>
      <c r="F18" s="79"/>
      <c r="G18" s="115">
        <f t="shared" si="0"/>
        <v>0</v>
      </c>
    </row>
    <row r="19" spans="1:7" ht="47.25" x14ac:dyDescent="0.25">
      <c r="C19" s="135" t="s">
        <v>264</v>
      </c>
      <c r="F19" s="79"/>
    </row>
    <row r="20" spans="1:7" ht="31.5" x14ac:dyDescent="0.25">
      <c r="A20" s="111" t="s">
        <v>33</v>
      </c>
      <c r="B20" s="111" t="s">
        <v>35</v>
      </c>
      <c r="C20" s="112" t="s">
        <v>36</v>
      </c>
      <c r="D20" s="111" t="s">
        <v>32</v>
      </c>
      <c r="E20" s="113">
        <v>1</v>
      </c>
      <c r="F20" s="79"/>
      <c r="G20" s="115">
        <f t="shared" ref="G20:G22" si="1">ROUND(E20*F20,2)</f>
        <v>0</v>
      </c>
    </row>
    <row r="21" spans="1:7" ht="31.5" x14ac:dyDescent="0.25">
      <c r="A21" s="111" t="s">
        <v>34</v>
      </c>
      <c r="B21" s="111" t="s">
        <v>45</v>
      </c>
      <c r="C21" s="112" t="s">
        <v>298</v>
      </c>
      <c r="D21" s="111" t="s">
        <v>31</v>
      </c>
      <c r="E21" s="113">
        <v>100</v>
      </c>
      <c r="F21" s="79"/>
      <c r="G21" s="115">
        <f t="shared" si="1"/>
        <v>0</v>
      </c>
    </row>
    <row r="22" spans="1:7" ht="31.5" x14ac:dyDescent="0.25">
      <c r="A22" s="111" t="s">
        <v>37</v>
      </c>
      <c r="B22" s="111" t="s">
        <v>51</v>
      </c>
      <c r="C22" s="112" t="s">
        <v>52</v>
      </c>
      <c r="D22" s="111" t="s">
        <v>53</v>
      </c>
      <c r="E22" s="113">
        <v>160</v>
      </c>
      <c r="F22" s="79"/>
      <c r="G22" s="115">
        <f t="shared" si="1"/>
        <v>0</v>
      </c>
    </row>
    <row r="23" spans="1:7" ht="63" x14ac:dyDescent="0.25">
      <c r="C23" s="135" t="s">
        <v>54</v>
      </c>
      <c r="F23" s="79"/>
    </row>
    <row r="24" spans="1:7" x14ac:dyDescent="0.25">
      <c r="F24" s="79"/>
    </row>
    <row r="25" spans="1:7" ht="47.25" x14ac:dyDescent="0.25">
      <c r="C25" s="120" t="s">
        <v>59</v>
      </c>
      <c r="F25" s="103" t="s">
        <v>60</v>
      </c>
      <c r="G25" s="123">
        <f>+SUM(G26:G53)</f>
        <v>0</v>
      </c>
    </row>
    <row r="26" spans="1:7" x14ac:dyDescent="0.25">
      <c r="C26" s="120"/>
      <c r="F26" s="102"/>
      <c r="G26" s="123"/>
    </row>
    <row r="27" spans="1:7" x14ac:dyDescent="0.25">
      <c r="C27" s="120" t="s">
        <v>61</v>
      </c>
      <c r="F27" s="79"/>
    </row>
    <row r="28" spans="1:7" ht="31.5" x14ac:dyDescent="0.25">
      <c r="A28" s="111" t="s">
        <v>22</v>
      </c>
      <c r="B28" s="111" t="s">
        <v>62</v>
      </c>
      <c r="C28" s="112" t="s">
        <v>63</v>
      </c>
      <c r="D28" s="111" t="s">
        <v>53</v>
      </c>
      <c r="E28" s="113">
        <v>28.6</v>
      </c>
      <c r="F28" s="79"/>
      <c r="G28" s="115">
        <f>ROUND(E28*F28,2)</f>
        <v>0</v>
      </c>
    </row>
    <row r="29" spans="1:7" ht="31.5" x14ac:dyDescent="0.25">
      <c r="A29" s="111" t="s">
        <v>26</v>
      </c>
      <c r="B29" s="111" t="s">
        <v>64</v>
      </c>
      <c r="C29" s="112" t="s">
        <v>65</v>
      </c>
      <c r="D29" s="111" t="s">
        <v>53</v>
      </c>
      <c r="E29" s="113">
        <v>284</v>
      </c>
      <c r="F29" s="79"/>
      <c r="G29" s="115">
        <f>ROUND(E29*F29,2)</f>
        <v>0</v>
      </c>
    </row>
    <row r="30" spans="1:7" x14ac:dyDescent="0.25">
      <c r="F30" s="79"/>
    </row>
    <row r="31" spans="1:7" x14ac:dyDescent="0.25">
      <c r="C31" s="120" t="s">
        <v>66</v>
      </c>
      <c r="F31" s="79"/>
    </row>
    <row r="32" spans="1:7" ht="31.5" x14ac:dyDescent="0.25">
      <c r="A32" s="111" t="s">
        <v>22</v>
      </c>
      <c r="B32" s="111" t="s">
        <v>67</v>
      </c>
      <c r="C32" s="112" t="s">
        <v>68</v>
      </c>
      <c r="D32" s="111" t="s">
        <v>31</v>
      </c>
      <c r="E32" s="113">
        <v>95</v>
      </c>
      <c r="F32" s="79"/>
      <c r="G32" s="115">
        <f>ROUND(E32*F32,2)</f>
        <v>0</v>
      </c>
    </row>
    <row r="33" spans="1:7" x14ac:dyDescent="0.25">
      <c r="F33" s="79"/>
    </row>
    <row r="34" spans="1:7" ht="31.5" x14ac:dyDescent="0.25">
      <c r="C34" s="120" t="s">
        <v>69</v>
      </c>
      <c r="F34" s="79"/>
    </row>
    <row r="35" spans="1:7" ht="47.25" x14ac:dyDescent="0.25">
      <c r="A35" s="111" t="s">
        <v>22</v>
      </c>
      <c r="B35" s="111" t="s">
        <v>70</v>
      </c>
      <c r="C35" s="112" t="s">
        <v>71</v>
      </c>
      <c r="D35" s="111" t="s">
        <v>31</v>
      </c>
      <c r="E35" s="113">
        <v>95</v>
      </c>
      <c r="F35" s="79"/>
      <c r="G35" s="115">
        <f>ROUND(E35*F35,2)</f>
        <v>0</v>
      </c>
    </row>
    <row r="36" spans="1:7" x14ac:dyDescent="0.25">
      <c r="F36" s="79"/>
    </row>
    <row r="37" spans="1:7" ht="31.5" x14ac:dyDescent="0.25">
      <c r="C37" s="120" t="s">
        <v>72</v>
      </c>
      <c r="F37" s="79"/>
    </row>
    <row r="38" spans="1:7" ht="47.25" x14ac:dyDescent="0.25">
      <c r="A38" s="111" t="s">
        <v>22</v>
      </c>
      <c r="B38" s="111" t="s">
        <v>73</v>
      </c>
      <c r="C38" s="112" t="s">
        <v>74</v>
      </c>
      <c r="D38" s="111" t="s">
        <v>53</v>
      </c>
      <c r="E38" s="113">
        <v>29</v>
      </c>
      <c r="F38" s="79"/>
      <c r="G38" s="115">
        <f>ROUND(E38*F38,2)</f>
        <v>0</v>
      </c>
    </row>
    <row r="39" spans="1:7" ht="47.25" x14ac:dyDescent="0.25">
      <c r="C39" s="135" t="s">
        <v>264</v>
      </c>
      <c r="F39" s="79"/>
    </row>
    <row r="40" spans="1:7" ht="47.25" x14ac:dyDescent="0.25">
      <c r="A40" s="111" t="s">
        <v>26</v>
      </c>
      <c r="B40" s="111" t="s">
        <v>75</v>
      </c>
      <c r="C40" s="112" t="s">
        <v>76</v>
      </c>
      <c r="D40" s="111" t="s">
        <v>53</v>
      </c>
      <c r="E40" s="113">
        <v>75</v>
      </c>
      <c r="F40" s="79"/>
      <c r="G40" s="115">
        <f>ROUND(E40*F40,2)</f>
        <v>0</v>
      </c>
    </row>
    <row r="41" spans="1:7" x14ac:dyDescent="0.25">
      <c r="A41" s="111" t="s">
        <v>33</v>
      </c>
      <c r="B41" s="111" t="s">
        <v>77</v>
      </c>
      <c r="C41" s="112" t="s">
        <v>78</v>
      </c>
      <c r="D41" s="111" t="s">
        <v>53</v>
      </c>
      <c r="E41" s="113">
        <v>2.1</v>
      </c>
      <c r="F41" s="79"/>
      <c r="G41" s="115">
        <f>ROUND(E41*F41,2)</f>
        <v>0</v>
      </c>
    </row>
    <row r="42" spans="1:7" ht="31.5" x14ac:dyDescent="0.25">
      <c r="C42" s="135" t="s">
        <v>79</v>
      </c>
      <c r="F42" s="79"/>
    </row>
    <row r="43" spans="1:7" x14ac:dyDescent="0.25">
      <c r="F43" s="79"/>
    </row>
    <row r="44" spans="1:7" x14ac:dyDescent="0.25">
      <c r="C44" s="120" t="s">
        <v>80</v>
      </c>
      <c r="F44" s="79"/>
    </row>
    <row r="45" spans="1:7" x14ac:dyDescent="0.25">
      <c r="A45" s="111" t="s">
        <v>22</v>
      </c>
      <c r="B45" s="111" t="s">
        <v>81</v>
      </c>
      <c r="C45" s="112" t="s">
        <v>82</v>
      </c>
      <c r="D45" s="111" t="s">
        <v>31</v>
      </c>
      <c r="E45" s="113">
        <v>53</v>
      </c>
      <c r="F45" s="79"/>
      <c r="G45" s="115">
        <f>ROUND(E45*F45,2)</f>
        <v>0</v>
      </c>
    </row>
    <row r="46" spans="1:7" ht="31.5" x14ac:dyDescent="0.25">
      <c r="A46" s="111" t="s">
        <v>26</v>
      </c>
      <c r="B46" s="111" t="s">
        <v>83</v>
      </c>
      <c r="C46" s="112" t="s">
        <v>84</v>
      </c>
      <c r="D46" s="111" t="s">
        <v>53</v>
      </c>
      <c r="E46" s="113">
        <v>40</v>
      </c>
      <c r="F46" s="79"/>
      <c r="G46" s="115">
        <f>ROUND(E46*F46,2)</f>
        <v>0</v>
      </c>
    </row>
    <row r="47" spans="1:7" ht="31.5" x14ac:dyDescent="0.25">
      <c r="A47" s="111" t="s">
        <v>33</v>
      </c>
      <c r="B47" s="111" t="s">
        <v>85</v>
      </c>
      <c r="C47" s="112" t="s">
        <v>86</v>
      </c>
      <c r="D47" s="111" t="s">
        <v>31</v>
      </c>
      <c r="E47" s="113">
        <v>53</v>
      </c>
      <c r="F47" s="79"/>
      <c r="G47" s="115">
        <f>ROUND(E47*F47,2)</f>
        <v>0</v>
      </c>
    </row>
    <row r="48" spans="1:7" ht="31.5" x14ac:dyDescent="0.25">
      <c r="A48" s="111" t="s">
        <v>34</v>
      </c>
      <c r="B48" s="111" t="s">
        <v>87</v>
      </c>
      <c r="C48" s="112" t="s">
        <v>88</v>
      </c>
      <c r="D48" s="111" t="s">
        <v>31</v>
      </c>
      <c r="E48" s="113">
        <v>53</v>
      </c>
      <c r="F48" s="79"/>
      <c r="G48" s="115">
        <f>ROUND(E48*F48,2)</f>
        <v>0</v>
      </c>
    </row>
    <row r="49" spans="1:7" ht="31.5" x14ac:dyDescent="0.25">
      <c r="C49" s="135" t="s">
        <v>89</v>
      </c>
      <c r="F49" s="79"/>
    </row>
    <row r="50" spans="1:7" x14ac:dyDescent="0.25">
      <c r="F50" s="79"/>
    </row>
    <row r="51" spans="1:7" ht="31.5" x14ac:dyDescent="0.25">
      <c r="C51" s="120" t="s">
        <v>90</v>
      </c>
      <c r="F51" s="79"/>
    </row>
    <row r="52" spans="1:7" ht="31.5" x14ac:dyDescent="0.25">
      <c r="A52" s="111" t="s">
        <v>22</v>
      </c>
      <c r="B52" s="111" t="s">
        <v>91</v>
      </c>
      <c r="C52" s="112" t="s">
        <v>92</v>
      </c>
      <c r="D52" s="111" t="s">
        <v>53</v>
      </c>
      <c r="E52" s="113">
        <v>281.89999999999998</v>
      </c>
      <c r="F52" s="79"/>
      <c r="G52" s="115">
        <f>ROUND(E52*F52,2)</f>
        <v>0</v>
      </c>
    </row>
    <row r="53" spans="1:7" x14ac:dyDescent="0.25">
      <c r="F53" s="79"/>
    </row>
    <row r="54" spans="1:7" ht="63" x14ac:dyDescent="0.25">
      <c r="C54" s="120" t="s">
        <v>93</v>
      </c>
      <c r="F54" s="103" t="s">
        <v>94</v>
      </c>
      <c r="G54" s="123">
        <f>+SUM(G55:G75)</f>
        <v>0</v>
      </c>
    </row>
    <row r="55" spans="1:7" x14ac:dyDescent="0.25">
      <c r="C55" s="120"/>
      <c r="F55" s="102"/>
      <c r="G55" s="123"/>
    </row>
    <row r="56" spans="1:7" x14ac:dyDescent="0.25">
      <c r="C56" s="120" t="s">
        <v>95</v>
      </c>
      <c r="F56" s="79"/>
    </row>
    <row r="57" spans="1:7" ht="47.25" x14ac:dyDescent="0.25">
      <c r="A57" s="111" t="s">
        <v>22</v>
      </c>
      <c r="B57" s="111" t="s">
        <v>96</v>
      </c>
      <c r="C57" s="112" t="s">
        <v>97</v>
      </c>
      <c r="D57" s="111" t="s">
        <v>53</v>
      </c>
      <c r="E57" s="113">
        <v>19</v>
      </c>
      <c r="F57" s="79"/>
      <c r="G57" s="115">
        <f>ROUND(E57*F57,2)</f>
        <v>0</v>
      </c>
    </row>
    <row r="58" spans="1:7" ht="63" x14ac:dyDescent="0.25">
      <c r="C58" s="135" t="s">
        <v>265</v>
      </c>
      <c r="F58" s="79"/>
    </row>
    <row r="59" spans="1:7" ht="47.25" x14ac:dyDescent="0.25">
      <c r="A59" s="111" t="s">
        <v>26</v>
      </c>
      <c r="B59" s="111" t="s">
        <v>99</v>
      </c>
      <c r="C59" s="112" t="s">
        <v>100</v>
      </c>
      <c r="D59" s="111" t="s">
        <v>53</v>
      </c>
      <c r="E59" s="113">
        <v>205</v>
      </c>
      <c r="F59" s="79"/>
      <c r="G59" s="115">
        <f>ROUND(E59*F59,2)</f>
        <v>0</v>
      </c>
    </row>
    <row r="60" spans="1:7" ht="31.5" x14ac:dyDescent="0.25">
      <c r="C60" s="135" t="s">
        <v>98</v>
      </c>
      <c r="F60" s="79"/>
    </row>
    <row r="61" spans="1:7" ht="31.5" x14ac:dyDescent="0.25">
      <c r="A61" s="111" t="s">
        <v>33</v>
      </c>
      <c r="B61" s="111" t="s">
        <v>101</v>
      </c>
      <c r="C61" s="112" t="s">
        <v>102</v>
      </c>
      <c r="D61" s="111" t="s">
        <v>31</v>
      </c>
      <c r="E61" s="113">
        <v>48</v>
      </c>
      <c r="F61" s="79"/>
      <c r="G61" s="115">
        <f>ROUND(E61*F61,2)</f>
        <v>0</v>
      </c>
    </row>
    <row r="62" spans="1:7" ht="47.25" x14ac:dyDescent="0.25">
      <c r="C62" s="135" t="s">
        <v>264</v>
      </c>
      <c r="F62" s="79"/>
    </row>
    <row r="63" spans="1:7" ht="31.5" x14ac:dyDescent="0.25">
      <c r="A63" s="111" t="s">
        <v>34</v>
      </c>
      <c r="B63" s="111" t="s">
        <v>103</v>
      </c>
      <c r="C63" s="112" t="s">
        <v>104</v>
      </c>
      <c r="D63" s="111" t="s">
        <v>31</v>
      </c>
      <c r="E63" s="113">
        <v>35</v>
      </c>
      <c r="F63" s="79"/>
      <c r="G63" s="115">
        <f>ROUND(E63*F63,2)</f>
        <v>0</v>
      </c>
    </row>
    <row r="64" spans="1:7" x14ac:dyDescent="0.25">
      <c r="F64" s="79"/>
    </row>
    <row r="65" spans="1:7" x14ac:dyDescent="0.25">
      <c r="C65" s="120" t="s">
        <v>105</v>
      </c>
      <c r="F65" s="79"/>
    </row>
    <row r="66" spans="1:7" ht="31.5" x14ac:dyDescent="0.25">
      <c r="A66" s="111" t="s">
        <v>22</v>
      </c>
      <c r="B66" s="111" t="s">
        <v>106</v>
      </c>
      <c r="C66" s="112" t="s">
        <v>107</v>
      </c>
      <c r="D66" s="111" t="s">
        <v>31</v>
      </c>
      <c r="E66" s="113">
        <v>95</v>
      </c>
      <c r="F66" s="79"/>
      <c r="G66" s="115">
        <f>ROUND(E66*F66,2)</f>
        <v>0</v>
      </c>
    </row>
    <row r="67" spans="1:7" ht="47.25" x14ac:dyDescent="0.25">
      <c r="C67" s="135" t="s">
        <v>264</v>
      </c>
      <c r="F67" s="79"/>
    </row>
    <row r="68" spans="1:7" ht="31.5" x14ac:dyDescent="0.25">
      <c r="A68" s="111" t="s">
        <v>26</v>
      </c>
      <c r="B68" s="111" t="s">
        <v>108</v>
      </c>
      <c r="C68" s="112" t="s">
        <v>109</v>
      </c>
      <c r="D68" s="111" t="s">
        <v>31</v>
      </c>
      <c r="E68" s="113">
        <v>430</v>
      </c>
      <c r="F68" s="79"/>
      <c r="G68" s="115">
        <f>ROUND(E68*F68,2)</f>
        <v>0</v>
      </c>
    </row>
    <row r="69" spans="1:7" x14ac:dyDescent="0.25">
      <c r="F69" s="79"/>
    </row>
    <row r="70" spans="1:7" x14ac:dyDescent="0.25">
      <c r="C70" s="120" t="s">
        <v>110</v>
      </c>
      <c r="F70" s="79"/>
    </row>
    <row r="71" spans="1:7" ht="47.25" x14ac:dyDescent="0.25">
      <c r="A71" s="111" t="s">
        <v>22</v>
      </c>
      <c r="B71" s="111" t="s">
        <v>111</v>
      </c>
      <c r="C71" s="112" t="s">
        <v>112</v>
      </c>
      <c r="D71" s="111" t="s">
        <v>43</v>
      </c>
      <c r="E71" s="113">
        <v>127</v>
      </c>
      <c r="F71" s="79"/>
      <c r="G71" s="115">
        <f>ROUND(E71*F71,2)</f>
        <v>0</v>
      </c>
    </row>
    <row r="72" spans="1:7" ht="47.25" x14ac:dyDescent="0.25">
      <c r="A72" s="111" t="s">
        <v>26</v>
      </c>
      <c r="B72" s="111" t="s">
        <v>113</v>
      </c>
      <c r="C72" s="112" t="s">
        <v>114</v>
      </c>
      <c r="D72" s="111" t="s">
        <v>43</v>
      </c>
      <c r="E72" s="113">
        <v>80</v>
      </c>
      <c r="F72" s="79"/>
      <c r="G72" s="115">
        <f>ROUND(E72*F72,2)</f>
        <v>0</v>
      </c>
    </row>
    <row r="73" spans="1:7" ht="31.5" x14ac:dyDescent="0.25">
      <c r="C73" s="135" t="s">
        <v>115</v>
      </c>
      <c r="F73" s="79"/>
    </row>
    <row r="74" spans="1:7" ht="47.25" x14ac:dyDescent="0.25">
      <c r="A74" s="111" t="s">
        <v>33</v>
      </c>
      <c r="B74" s="111" t="s">
        <v>116</v>
      </c>
      <c r="C74" s="112" t="s">
        <v>117</v>
      </c>
      <c r="D74" s="111" t="s">
        <v>43</v>
      </c>
      <c r="E74" s="113">
        <v>5</v>
      </c>
      <c r="F74" s="79"/>
      <c r="G74" s="115">
        <f>ROUND(E74*F74,2)</f>
        <v>0</v>
      </c>
    </row>
    <row r="75" spans="1:7" ht="47.25" x14ac:dyDescent="0.25">
      <c r="A75" s="111" t="s">
        <v>34</v>
      </c>
      <c r="B75" s="111" t="s">
        <v>118</v>
      </c>
      <c r="C75" s="112" t="s">
        <v>119</v>
      </c>
      <c r="D75" s="111" t="s">
        <v>43</v>
      </c>
      <c r="E75" s="113">
        <v>60</v>
      </c>
      <c r="F75" s="79"/>
      <c r="G75" s="115">
        <f>ROUND(E75*F75,2)</f>
        <v>0</v>
      </c>
    </row>
    <row r="76" spans="1:7" x14ac:dyDescent="0.25">
      <c r="F76" s="79"/>
    </row>
    <row r="77" spans="1:7" ht="78.75" x14ac:dyDescent="0.25">
      <c r="C77" s="120" t="s">
        <v>120</v>
      </c>
      <c r="F77" s="103" t="s">
        <v>121</v>
      </c>
      <c r="G77" s="123">
        <f>+SUM(G78:G84)</f>
        <v>0</v>
      </c>
    </row>
    <row r="78" spans="1:7" x14ac:dyDescent="0.25">
      <c r="C78" s="120"/>
      <c r="F78" s="79"/>
      <c r="G78" s="123"/>
    </row>
    <row r="79" spans="1:7" x14ac:dyDescent="0.25">
      <c r="C79" s="120" t="s">
        <v>122</v>
      </c>
      <c r="F79" s="79"/>
    </row>
    <row r="80" spans="1:7" ht="126" x14ac:dyDescent="0.25">
      <c r="A80" s="111" t="s">
        <v>22</v>
      </c>
      <c r="B80" s="111" t="s">
        <v>123</v>
      </c>
      <c r="C80" s="112" t="s">
        <v>295</v>
      </c>
      <c r="D80" s="111" t="s">
        <v>43</v>
      </c>
      <c r="E80" s="113">
        <v>41</v>
      </c>
      <c r="F80" s="79"/>
      <c r="G80" s="115">
        <f>ROUND(E80*F80,2)</f>
        <v>0</v>
      </c>
    </row>
    <row r="81" spans="1:9" x14ac:dyDescent="0.25">
      <c r="C81" s="112" t="s">
        <v>293</v>
      </c>
      <c r="D81" s="111" t="s">
        <v>43</v>
      </c>
      <c r="E81" s="113">
        <v>41</v>
      </c>
      <c r="F81" s="79"/>
      <c r="G81" s="115">
        <f>ROUND(E81*F81,2)</f>
        <v>0</v>
      </c>
    </row>
    <row r="82" spans="1:9" s="136" customFormat="1" ht="126" x14ac:dyDescent="0.25">
      <c r="A82" s="130" t="s">
        <v>26</v>
      </c>
      <c r="B82" s="130" t="s">
        <v>123</v>
      </c>
      <c r="C82" s="131" t="s">
        <v>294</v>
      </c>
      <c r="D82" s="130" t="s">
        <v>43</v>
      </c>
      <c r="E82" s="132">
        <v>32</v>
      </c>
      <c r="F82" s="184"/>
      <c r="G82" s="133">
        <f>ROUND(E82*F82,2)</f>
        <v>0</v>
      </c>
    </row>
    <row r="83" spans="1:9" ht="47.25" x14ac:dyDescent="0.25">
      <c r="A83" s="111" t="s">
        <v>33</v>
      </c>
      <c r="B83" s="111" t="s">
        <v>273</v>
      </c>
      <c r="C83" s="112" t="s">
        <v>275</v>
      </c>
      <c r="D83" s="111" t="s">
        <v>53</v>
      </c>
      <c r="E83" s="113">
        <v>12</v>
      </c>
      <c r="F83" s="79"/>
      <c r="G83" s="115">
        <f>ROUND(E83*F83,2)</f>
        <v>0</v>
      </c>
    </row>
    <row r="84" spans="1:9" x14ac:dyDescent="0.25">
      <c r="F84" s="79"/>
    </row>
    <row r="85" spans="1:9" ht="47.25" x14ac:dyDescent="0.25">
      <c r="C85" s="120" t="s">
        <v>124</v>
      </c>
      <c r="F85" s="103" t="s">
        <v>125</v>
      </c>
      <c r="G85" s="123">
        <f>+SUM(G86:G93)</f>
        <v>0</v>
      </c>
    </row>
    <row r="86" spans="1:9" x14ac:dyDescent="0.25">
      <c r="C86" s="120"/>
      <c r="F86" s="102"/>
      <c r="G86" s="123"/>
    </row>
    <row r="87" spans="1:9" ht="31.5" x14ac:dyDescent="0.25">
      <c r="C87" s="120" t="s">
        <v>126</v>
      </c>
      <c r="F87" s="79"/>
    </row>
    <row r="88" spans="1:9" ht="63" x14ac:dyDescent="0.25">
      <c r="A88" s="111" t="s">
        <v>34</v>
      </c>
      <c r="B88" s="111" t="s">
        <v>127</v>
      </c>
      <c r="C88" s="112" t="s">
        <v>305</v>
      </c>
      <c r="D88" s="111" t="s">
        <v>129</v>
      </c>
      <c r="E88" s="113">
        <v>10</v>
      </c>
      <c r="F88" s="79"/>
      <c r="G88" s="115">
        <f>ROUND(E88*F88,2)</f>
        <v>0</v>
      </c>
    </row>
    <row r="89" spans="1:9" ht="31.5" x14ac:dyDescent="0.25">
      <c r="A89" s="111" t="s">
        <v>37</v>
      </c>
      <c r="B89" s="111" t="s">
        <v>130</v>
      </c>
      <c r="C89" s="112" t="s">
        <v>131</v>
      </c>
      <c r="D89" s="111" t="s">
        <v>43</v>
      </c>
      <c r="E89" s="113">
        <v>135</v>
      </c>
      <c r="F89" s="79"/>
      <c r="G89" s="115">
        <f>ROUND(E89*F89,2)</f>
        <v>0</v>
      </c>
    </row>
    <row r="90" spans="1:9" x14ac:dyDescent="0.25">
      <c r="F90" s="79"/>
    </row>
    <row r="91" spans="1:9" ht="55.5" customHeight="1" x14ac:dyDescent="0.25">
      <c r="A91" s="111" t="s">
        <v>38</v>
      </c>
      <c r="C91" s="112" t="s">
        <v>287</v>
      </c>
      <c r="D91" s="111" t="s">
        <v>159</v>
      </c>
      <c r="E91" s="113">
        <v>1</v>
      </c>
      <c r="F91" s="79"/>
      <c r="G91" s="115">
        <f>E91*F91</f>
        <v>0</v>
      </c>
    </row>
    <row r="94" spans="1:9" s="139" customFormat="1" ht="17.45" customHeight="1" x14ac:dyDescent="0.25">
      <c r="A94" s="111"/>
      <c r="B94" s="111"/>
      <c r="C94" s="137" t="str">
        <f>C9</f>
        <v>1 PREDDELA</v>
      </c>
      <c r="D94" s="138">
        <f>+G9</f>
        <v>0</v>
      </c>
      <c r="E94" s="113"/>
      <c r="F94" s="114"/>
      <c r="G94" s="115"/>
      <c r="H94" s="116"/>
      <c r="I94" s="116"/>
    </row>
    <row r="95" spans="1:9" s="139" customFormat="1" ht="17.45" customHeight="1" x14ac:dyDescent="0.25">
      <c r="A95" s="111"/>
      <c r="B95" s="111"/>
      <c r="C95" s="137" t="str">
        <f>C25</f>
        <v>2 ZEMELJSKA DELA</v>
      </c>
      <c r="D95" s="138">
        <f>+G25</f>
        <v>0</v>
      </c>
      <c r="E95" s="113"/>
      <c r="F95" s="114"/>
      <c r="G95" s="115"/>
      <c r="H95" s="116"/>
      <c r="I95" s="116"/>
    </row>
    <row r="96" spans="1:9" s="139" customFormat="1" ht="17.45" customHeight="1" x14ac:dyDescent="0.25">
      <c r="A96" s="111"/>
      <c r="B96" s="111"/>
      <c r="C96" s="137" t="str">
        <f>C54</f>
        <v>3 VOZIŠČNE KONSTRUKCIJE</v>
      </c>
      <c r="D96" s="138">
        <f>+G54</f>
        <v>0</v>
      </c>
      <c r="E96" s="113"/>
      <c r="F96" s="114"/>
      <c r="G96" s="115"/>
      <c r="H96" s="116"/>
      <c r="I96" s="116"/>
    </row>
    <row r="97" spans="1:9" s="139" customFormat="1" ht="17.45" customHeight="1" x14ac:dyDescent="0.25">
      <c r="A97" s="111"/>
      <c r="B97" s="111"/>
      <c r="C97" s="137" t="s">
        <v>290</v>
      </c>
      <c r="D97" s="140">
        <f>+G77</f>
        <v>0</v>
      </c>
      <c r="E97" s="113"/>
      <c r="F97" s="114"/>
      <c r="G97" s="115"/>
      <c r="H97" s="116"/>
      <c r="I97" s="116"/>
    </row>
    <row r="98" spans="1:9" s="139" customFormat="1" ht="17.45" customHeight="1" x14ac:dyDescent="0.25">
      <c r="A98" s="111"/>
      <c r="B98" s="111"/>
      <c r="C98" s="141" t="str">
        <f>C85</f>
        <v>6 TUJE STORITVE</v>
      </c>
      <c r="D98" s="138">
        <f>+G85</f>
        <v>0</v>
      </c>
      <c r="E98" s="113"/>
      <c r="F98" s="114"/>
      <c r="G98" s="115"/>
      <c r="H98" s="116"/>
      <c r="I98" s="116"/>
    </row>
    <row r="99" spans="1:9" s="139" customFormat="1" ht="17.45" customHeight="1" x14ac:dyDescent="0.25">
      <c r="A99" s="111"/>
      <c r="B99" s="111"/>
      <c r="C99" s="142" t="s">
        <v>132</v>
      </c>
      <c r="D99" s="143">
        <f>+SUM(D94:D98)</f>
        <v>0</v>
      </c>
      <c r="E99" s="113"/>
      <c r="F99" s="122"/>
      <c r="G99" s="115"/>
      <c r="H99" s="116"/>
      <c r="I99" s="116"/>
    </row>
  </sheetData>
  <sheetProtection algorithmName="SHA-512" hashValue="6Ov/VT2ifQMV1pAJTYpl0Iq+rRUsBiNyqnF+ejO7HjyO/VKid0mVdo1QQeFNDD6FQzezk2++oMZAZeqeeaYMjw==" saltValue="fyvujxZ/cicSSrz5xb04Tg==" spinCount="100000" sheet="1" objects="1" scenarios="1"/>
  <mergeCells count="1">
    <mergeCell ref="C5:G5"/>
  </mergeCells>
  <pageMargins left="0.7" right="0.7" top="0.75" bottom="0.75" header="0.3" footer="0.3"/>
  <pageSetup paperSize="9" scale="7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B767-E28B-4643-8CCD-647BD6DFACF8}">
  <sheetPr>
    <pageSetUpPr fitToPage="1"/>
  </sheetPr>
  <dimension ref="A1:G39"/>
  <sheetViews>
    <sheetView topLeftCell="A36" zoomScaleNormal="100" workbookViewId="0">
      <selection activeCell="D18" sqref="D18"/>
    </sheetView>
  </sheetViews>
  <sheetFormatPr defaultRowHeight="15.75" x14ac:dyDescent="0.25"/>
  <cols>
    <col min="1" max="1" width="9.85546875" style="46" customWidth="1"/>
    <col min="2" max="2" width="10.7109375" style="46" customWidth="1"/>
    <col min="3" max="3" width="47.7109375" style="24" customWidth="1"/>
    <col min="4" max="4" width="13" style="46" customWidth="1"/>
    <col min="5" max="5" width="8.28515625" style="48" bestFit="1" customWidth="1"/>
    <col min="6" max="6" width="14" style="49" customWidth="1"/>
    <col min="7" max="7" width="12.28515625" style="50" bestFit="1" customWidth="1"/>
    <col min="8" max="249" width="9.140625" style="34"/>
    <col min="250" max="251" width="10.7109375" style="34" customWidth="1"/>
    <col min="252" max="252" width="47.7109375" style="34" customWidth="1"/>
    <col min="253" max="253" width="14.7109375" style="34" customWidth="1"/>
    <col min="254" max="254" width="12.7109375" style="34" customWidth="1"/>
    <col min="255" max="256" width="15.7109375" style="34" customWidth="1"/>
    <col min="257" max="505" width="9.140625" style="34"/>
    <col min="506" max="507" width="10.7109375" style="34" customWidth="1"/>
    <col min="508" max="508" width="47.7109375" style="34" customWidth="1"/>
    <col min="509" max="509" width="14.7109375" style="34" customWidth="1"/>
    <col min="510" max="510" width="12.7109375" style="34" customWidth="1"/>
    <col min="511" max="512" width="15.7109375" style="34" customWidth="1"/>
    <col min="513" max="761" width="9.140625" style="34"/>
    <col min="762" max="763" width="10.7109375" style="34" customWidth="1"/>
    <col min="764" max="764" width="47.7109375" style="34" customWidth="1"/>
    <col min="765" max="765" width="14.7109375" style="34" customWidth="1"/>
    <col min="766" max="766" width="12.7109375" style="34" customWidth="1"/>
    <col min="767" max="768" width="15.7109375" style="34" customWidth="1"/>
    <col min="769" max="1017" width="9.140625" style="34"/>
    <col min="1018" max="1019" width="10.7109375" style="34" customWidth="1"/>
    <col min="1020" max="1020" width="47.7109375" style="34" customWidth="1"/>
    <col min="1021" max="1021" width="14.7109375" style="34" customWidth="1"/>
    <col min="1022" max="1022" width="12.7109375" style="34" customWidth="1"/>
    <col min="1023" max="1024" width="15.7109375" style="34" customWidth="1"/>
    <col min="1025" max="1273" width="9.140625" style="34"/>
    <col min="1274" max="1275" width="10.7109375" style="34" customWidth="1"/>
    <col min="1276" max="1276" width="47.7109375" style="34" customWidth="1"/>
    <col min="1277" max="1277" width="14.7109375" style="34" customWidth="1"/>
    <col min="1278" max="1278" width="12.7109375" style="34" customWidth="1"/>
    <col min="1279" max="1280" width="15.7109375" style="34" customWidth="1"/>
    <col min="1281" max="1529" width="9.140625" style="34"/>
    <col min="1530" max="1531" width="10.7109375" style="34" customWidth="1"/>
    <col min="1532" max="1532" width="47.7109375" style="34" customWidth="1"/>
    <col min="1533" max="1533" width="14.7109375" style="34" customWidth="1"/>
    <col min="1534" max="1534" width="12.7109375" style="34" customWidth="1"/>
    <col min="1535" max="1536" width="15.7109375" style="34" customWidth="1"/>
    <col min="1537" max="1785" width="9.140625" style="34"/>
    <col min="1786" max="1787" width="10.7109375" style="34" customWidth="1"/>
    <col min="1788" max="1788" width="47.7109375" style="34" customWidth="1"/>
    <col min="1789" max="1789" width="14.7109375" style="34" customWidth="1"/>
    <col min="1790" max="1790" width="12.7109375" style="34" customWidth="1"/>
    <col min="1791" max="1792" width="15.7109375" style="34" customWidth="1"/>
    <col min="1793" max="2041" width="9.140625" style="34"/>
    <col min="2042" max="2043" width="10.7109375" style="34" customWidth="1"/>
    <col min="2044" max="2044" width="47.7109375" style="34" customWidth="1"/>
    <col min="2045" max="2045" width="14.7109375" style="34" customWidth="1"/>
    <col min="2046" max="2046" width="12.7109375" style="34" customWidth="1"/>
    <col min="2047" max="2048" width="15.7109375" style="34" customWidth="1"/>
    <col min="2049" max="2297" width="9.140625" style="34"/>
    <col min="2298" max="2299" width="10.7109375" style="34" customWidth="1"/>
    <col min="2300" max="2300" width="47.7109375" style="34" customWidth="1"/>
    <col min="2301" max="2301" width="14.7109375" style="34" customWidth="1"/>
    <col min="2302" max="2302" width="12.7109375" style="34" customWidth="1"/>
    <col min="2303" max="2304" width="15.7109375" style="34" customWidth="1"/>
    <col min="2305" max="2553" width="9.140625" style="34"/>
    <col min="2554" max="2555" width="10.7109375" style="34" customWidth="1"/>
    <col min="2556" max="2556" width="47.7109375" style="34" customWidth="1"/>
    <col min="2557" max="2557" width="14.7109375" style="34" customWidth="1"/>
    <col min="2558" max="2558" width="12.7109375" style="34" customWidth="1"/>
    <col min="2559" max="2560" width="15.7109375" style="34" customWidth="1"/>
    <col min="2561" max="2809" width="9.140625" style="34"/>
    <col min="2810" max="2811" width="10.7109375" style="34" customWidth="1"/>
    <col min="2812" max="2812" width="47.7109375" style="34" customWidth="1"/>
    <col min="2813" max="2813" width="14.7109375" style="34" customWidth="1"/>
    <col min="2814" max="2814" width="12.7109375" style="34" customWidth="1"/>
    <col min="2815" max="2816" width="15.7109375" style="34" customWidth="1"/>
    <col min="2817" max="3065" width="9.140625" style="34"/>
    <col min="3066" max="3067" width="10.7109375" style="34" customWidth="1"/>
    <col min="3068" max="3068" width="47.7109375" style="34" customWidth="1"/>
    <col min="3069" max="3069" width="14.7109375" style="34" customWidth="1"/>
    <col min="3070" max="3070" width="12.7109375" style="34" customWidth="1"/>
    <col min="3071" max="3072" width="15.7109375" style="34" customWidth="1"/>
    <col min="3073" max="3321" width="9.140625" style="34"/>
    <col min="3322" max="3323" width="10.7109375" style="34" customWidth="1"/>
    <col min="3324" max="3324" width="47.7109375" style="34" customWidth="1"/>
    <col min="3325" max="3325" width="14.7109375" style="34" customWidth="1"/>
    <col min="3326" max="3326" width="12.7109375" style="34" customWidth="1"/>
    <col min="3327" max="3328" width="15.7109375" style="34" customWidth="1"/>
    <col min="3329" max="3577" width="9.140625" style="34"/>
    <col min="3578" max="3579" width="10.7109375" style="34" customWidth="1"/>
    <col min="3580" max="3580" width="47.7109375" style="34" customWidth="1"/>
    <col min="3581" max="3581" width="14.7109375" style="34" customWidth="1"/>
    <col min="3582" max="3582" width="12.7109375" style="34" customWidth="1"/>
    <col min="3583" max="3584" width="15.7109375" style="34" customWidth="1"/>
    <col min="3585" max="3833" width="9.140625" style="34"/>
    <col min="3834" max="3835" width="10.7109375" style="34" customWidth="1"/>
    <col min="3836" max="3836" width="47.7109375" style="34" customWidth="1"/>
    <col min="3837" max="3837" width="14.7109375" style="34" customWidth="1"/>
    <col min="3838" max="3838" width="12.7109375" style="34" customWidth="1"/>
    <col min="3839" max="3840" width="15.7109375" style="34" customWidth="1"/>
    <col min="3841" max="4089" width="9.140625" style="34"/>
    <col min="4090" max="4091" width="10.7109375" style="34" customWidth="1"/>
    <col min="4092" max="4092" width="47.7109375" style="34" customWidth="1"/>
    <col min="4093" max="4093" width="14.7109375" style="34" customWidth="1"/>
    <col min="4094" max="4094" width="12.7109375" style="34" customWidth="1"/>
    <col min="4095" max="4096" width="15.7109375" style="34" customWidth="1"/>
    <col min="4097" max="4345" width="9.140625" style="34"/>
    <col min="4346" max="4347" width="10.7109375" style="34" customWidth="1"/>
    <col min="4348" max="4348" width="47.7109375" style="34" customWidth="1"/>
    <col min="4349" max="4349" width="14.7109375" style="34" customWidth="1"/>
    <col min="4350" max="4350" width="12.7109375" style="34" customWidth="1"/>
    <col min="4351" max="4352" width="15.7109375" style="34" customWidth="1"/>
    <col min="4353" max="4601" width="9.140625" style="34"/>
    <col min="4602" max="4603" width="10.7109375" style="34" customWidth="1"/>
    <col min="4604" max="4604" width="47.7109375" style="34" customWidth="1"/>
    <col min="4605" max="4605" width="14.7109375" style="34" customWidth="1"/>
    <col min="4606" max="4606" width="12.7109375" style="34" customWidth="1"/>
    <col min="4607" max="4608" width="15.7109375" style="34" customWidth="1"/>
    <col min="4609" max="4857" width="9.140625" style="34"/>
    <col min="4858" max="4859" width="10.7109375" style="34" customWidth="1"/>
    <col min="4860" max="4860" width="47.7109375" style="34" customWidth="1"/>
    <col min="4861" max="4861" width="14.7109375" style="34" customWidth="1"/>
    <col min="4862" max="4862" width="12.7109375" style="34" customWidth="1"/>
    <col min="4863" max="4864" width="15.7109375" style="34" customWidth="1"/>
    <col min="4865" max="5113" width="9.140625" style="34"/>
    <col min="5114" max="5115" width="10.7109375" style="34" customWidth="1"/>
    <col min="5116" max="5116" width="47.7109375" style="34" customWidth="1"/>
    <col min="5117" max="5117" width="14.7109375" style="34" customWidth="1"/>
    <col min="5118" max="5118" width="12.7109375" style="34" customWidth="1"/>
    <col min="5119" max="5120" width="15.7109375" style="34" customWidth="1"/>
    <col min="5121" max="5369" width="9.140625" style="34"/>
    <col min="5370" max="5371" width="10.7109375" style="34" customWidth="1"/>
    <col min="5372" max="5372" width="47.7109375" style="34" customWidth="1"/>
    <col min="5373" max="5373" width="14.7109375" style="34" customWidth="1"/>
    <col min="5374" max="5374" width="12.7109375" style="34" customWidth="1"/>
    <col min="5375" max="5376" width="15.7109375" style="34" customWidth="1"/>
    <col min="5377" max="5625" width="9.140625" style="34"/>
    <col min="5626" max="5627" width="10.7109375" style="34" customWidth="1"/>
    <col min="5628" max="5628" width="47.7109375" style="34" customWidth="1"/>
    <col min="5629" max="5629" width="14.7109375" style="34" customWidth="1"/>
    <col min="5630" max="5630" width="12.7109375" style="34" customWidth="1"/>
    <col min="5631" max="5632" width="15.7109375" style="34" customWidth="1"/>
    <col min="5633" max="5881" width="9.140625" style="34"/>
    <col min="5882" max="5883" width="10.7109375" style="34" customWidth="1"/>
    <col min="5884" max="5884" width="47.7109375" style="34" customWidth="1"/>
    <col min="5885" max="5885" width="14.7109375" style="34" customWidth="1"/>
    <col min="5886" max="5886" width="12.7109375" style="34" customWidth="1"/>
    <col min="5887" max="5888" width="15.7109375" style="34" customWidth="1"/>
    <col min="5889" max="6137" width="9.140625" style="34"/>
    <col min="6138" max="6139" width="10.7109375" style="34" customWidth="1"/>
    <col min="6140" max="6140" width="47.7109375" style="34" customWidth="1"/>
    <col min="6141" max="6141" width="14.7109375" style="34" customWidth="1"/>
    <col min="6142" max="6142" width="12.7109375" style="34" customWidth="1"/>
    <col min="6143" max="6144" width="15.7109375" style="34" customWidth="1"/>
    <col min="6145" max="6393" width="9.140625" style="34"/>
    <col min="6394" max="6395" width="10.7109375" style="34" customWidth="1"/>
    <col min="6396" max="6396" width="47.7109375" style="34" customWidth="1"/>
    <col min="6397" max="6397" width="14.7109375" style="34" customWidth="1"/>
    <col min="6398" max="6398" width="12.7109375" style="34" customWidth="1"/>
    <col min="6399" max="6400" width="15.7109375" style="34" customWidth="1"/>
    <col min="6401" max="6649" width="9.140625" style="34"/>
    <col min="6650" max="6651" width="10.7109375" style="34" customWidth="1"/>
    <col min="6652" max="6652" width="47.7109375" style="34" customWidth="1"/>
    <col min="6653" max="6653" width="14.7109375" style="34" customWidth="1"/>
    <col min="6654" max="6654" width="12.7109375" style="34" customWidth="1"/>
    <col min="6655" max="6656" width="15.7109375" style="34" customWidth="1"/>
    <col min="6657" max="6905" width="9.140625" style="34"/>
    <col min="6906" max="6907" width="10.7109375" style="34" customWidth="1"/>
    <col min="6908" max="6908" width="47.7109375" style="34" customWidth="1"/>
    <col min="6909" max="6909" width="14.7109375" style="34" customWidth="1"/>
    <col min="6910" max="6910" width="12.7109375" style="34" customWidth="1"/>
    <col min="6911" max="6912" width="15.7109375" style="34" customWidth="1"/>
    <col min="6913" max="7161" width="9.140625" style="34"/>
    <col min="7162" max="7163" width="10.7109375" style="34" customWidth="1"/>
    <col min="7164" max="7164" width="47.7109375" style="34" customWidth="1"/>
    <col min="7165" max="7165" width="14.7109375" style="34" customWidth="1"/>
    <col min="7166" max="7166" width="12.7109375" style="34" customWidth="1"/>
    <col min="7167" max="7168" width="15.7109375" style="34" customWidth="1"/>
    <col min="7169" max="7417" width="9.140625" style="34"/>
    <col min="7418" max="7419" width="10.7109375" style="34" customWidth="1"/>
    <col min="7420" max="7420" width="47.7109375" style="34" customWidth="1"/>
    <col min="7421" max="7421" width="14.7109375" style="34" customWidth="1"/>
    <col min="7422" max="7422" width="12.7109375" style="34" customWidth="1"/>
    <col min="7423" max="7424" width="15.7109375" style="34" customWidth="1"/>
    <col min="7425" max="7673" width="9.140625" style="34"/>
    <col min="7674" max="7675" width="10.7109375" style="34" customWidth="1"/>
    <col min="7676" max="7676" width="47.7109375" style="34" customWidth="1"/>
    <col min="7677" max="7677" width="14.7109375" style="34" customWidth="1"/>
    <col min="7678" max="7678" width="12.7109375" style="34" customWidth="1"/>
    <col min="7679" max="7680" width="15.7109375" style="34" customWidth="1"/>
    <col min="7681" max="7929" width="9.140625" style="34"/>
    <col min="7930" max="7931" width="10.7109375" style="34" customWidth="1"/>
    <col min="7932" max="7932" width="47.7109375" style="34" customWidth="1"/>
    <col min="7933" max="7933" width="14.7109375" style="34" customWidth="1"/>
    <col min="7934" max="7934" width="12.7109375" style="34" customWidth="1"/>
    <col min="7935" max="7936" width="15.7109375" style="34" customWidth="1"/>
    <col min="7937" max="8185" width="9.140625" style="34"/>
    <col min="8186" max="8187" width="10.7109375" style="34" customWidth="1"/>
    <col min="8188" max="8188" width="47.7109375" style="34" customWidth="1"/>
    <col min="8189" max="8189" width="14.7109375" style="34" customWidth="1"/>
    <col min="8190" max="8190" width="12.7109375" style="34" customWidth="1"/>
    <col min="8191" max="8192" width="15.7109375" style="34" customWidth="1"/>
    <col min="8193" max="8441" width="9.140625" style="34"/>
    <col min="8442" max="8443" width="10.7109375" style="34" customWidth="1"/>
    <col min="8444" max="8444" width="47.7109375" style="34" customWidth="1"/>
    <col min="8445" max="8445" width="14.7109375" style="34" customWidth="1"/>
    <col min="8446" max="8446" width="12.7109375" style="34" customWidth="1"/>
    <col min="8447" max="8448" width="15.7109375" style="34" customWidth="1"/>
    <col min="8449" max="8697" width="9.140625" style="34"/>
    <col min="8698" max="8699" width="10.7109375" style="34" customWidth="1"/>
    <col min="8700" max="8700" width="47.7109375" style="34" customWidth="1"/>
    <col min="8701" max="8701" width="14.7109375" style="34" customWidth="1"/>
    <col min="8702" max="8702" width="12.7109375" style="34" customWidth="1"/>
    <col min="8703" max="8704" width="15.7109375" style="34" customWidth="1"/>
    <col min="8705" max="8953" width="9.140625" style="34"/>
    <col min="8954" max="8955" width="10.7109375" style="34" customWidth="1"/>
    <col min="8956" max="8956" width="47.7109375" style="34" customWidth="1"/>
    <col min="8957" max="8957" width="14.7109375" style="34" customWidth="1"/>
    <col min="8958" max="8958" width="12.7109375" style="34" customWidth="1"/>
    <col min="8959" max="8960" width="15.7109375" style="34" customWidth="1"/>
    <col min="8961" max="9209" width="9.140625" style="34"/>
    <col min="9210" max="9211" width="10.7109375" style="34" customWidth="1"/>
    <col min="9212" max="9212" width="47.7109375" style="34" customWidth="1"/>
    <col min="9213" max="9213" width="14.7109375" style="34" customWidth="1"/>
    <col min="9214" max="9214" width="12.7109375" style="34" customWidth="1"/>
    <col min="9215" max="9216" width="15.7109375" style="34" customWidth="1"/>
    <col min="9217" max="9465" width="9.140625" style="34"/>
    <col min="9466" max="9467" width="10.7109375" style="34" customWidth="1"/>
    <col min="9468" max="9468" width="47.7109375" style="34" customWidth="1"/>
    <col min="9469" max="9469" width="14.7109375" style="34" customWidth="1"/>
    <col min="9470" max="9470" width="12.7109375" style="34" customWidth="1"/>
    <col min="9471" max="9472" width="15.7109375" style="34" customWidth="1"/>
    <col min="9473" max="9721" width="9.140625" style="34"/>
    <col min="9722" max="9723" width="10.7109375" style="34" customWidth="1"/>
    <col min="9724" max="9724" width="47.7109375" style="34" customWidth="1"/>
    <col min="9725" max="9725" width="14.7109375" style="34" customWidth="1"/>
    <col min="9726" max="9726" width="12.7109375" style="34" customWidth="1"/>
    <col min="9727" max="9728" width="15.7109375" style="34" customWidth="1"/>
    <col min="9729" max="9977" width="9.140625" style="34"/>
    <col min="9978" max="9979" width="10.7109375" style="34" customWidth="1"/>
    <col min="9980" max="9980" width="47.7109375" style="34" customWidth="1"/>
    <col min="9981" max="9981" width="14.7109375" style="34" customWidth="1"/>
    <col min="9982" max="9982" width="12.7109375" style="34" customWidth="1"/>
    <col min="9983" max="9984" width="15.7109375" style="34" customWidth="1"/>
    <col min="9985" max="10233" width="9.140625" style="34"/>
    <col min="10234" max="10235" width="10.7109375" style="34" customWidth="1"/>
    <col min="10236" max="10236" width="47.7109375" style="34" customWidth="1"/>
    <col min="10237" max="10237" width="14.7109375" style="34" customWidth="1"/>
    <col min="10238" max="10238" width="12.7109375" style="34" customWidth="1"/>
    <col min="10239" max="10240" width="15.7109375" style="34" customWidth="1"/>
    <col min="10241" max="10489" width="9.140625" style="34"/>
    <col min="10490" max="10491" width="10.7109375" style="34" customWidth="1"/>
    <col min="10492" max="10492" width="47.7109375" style="34" customWidth="1"/>
    <col min="10493" max="10493" width="14.7109375" style="34" customWidth="1"/>
    <col min="10494" max="10494" width="12.7109375" style="34" customWidth="1"/>
    <col min="10495" max="10496" width="15.7109375" style="34" customWidth="1"/>
    <col min="10497" max="10745" width="9.140625" style="34"/>
    <col min="10746" max="10747" width="10.7109375" style="34" customWidth="1"/>
    <col min="10748" max="10748" width="47.7109375" style="34" customWidth="1"/>
    <col min="10749" max="10749" width="14.7109375" style="34" customWidth="1"/>
    <col min="10750" max="10750" width="12.7109375" style="34" customWidth="1"/>
    <col min="10751" max="10752" width="15.7109375" style="34" customWidth="1"/>
    <col min="10753" max="11001" width="9.140625" style="34"/>
    <col min="11002" max="11003" width="10.7109375" style="34" customWidth="1"/>
    <col min="11004" max="11004" width="47.7109375" style="34" customWidth="1"/>
    <col min="11005" max="11005" width="14.7109375" style="34" customWidth="1"/>
    <col min="11006" max="11006" width="12.7109375" style="34" customWidth="1"/>
    <col min="11007" max="11008" width="15.7109375" style="34" customWidth="1"/>
    <col min="11009" max="11257" width="9.140625" style="34"/>
    <col min="11258" max="11259" width="10.7109375" style="34" customWidth="1"/>
    <col min="11260" max="11260" width="47.7109375" style="34" customWidth="1"/>
    <col min="11261" max="11261" width="14.7109375" style="34" customWidth="1"/>
    <col min="11262" max="11262" width="12.7109375" style="34" customWidth="1"/>
    <col min="11263" max="11264" width="15.7109375" style="34" customWidth="1"/>
    <col min="11265" max="11513" width="9.140625" style="34"/>
    <col min="11514" max="11515" width="10.7109375" style="34" customWidth="1"/>
    <col min="11516" max="11516" width="47.7109375" style="34" customWidth="1"/>
    <col min="11517" max="11517" width="14.7109375" style="34" customWidth="1"/>
    <col min="11518" max="11518" width="12.7109375" style="34" customWidth="1"/>
    <col min="11519" max="11520" width="15.7109375" style="34" customWidth="1"/>
    <col min="11521" max="11769" width="9.140625" style="34"/>
    <col min="11770" max="11771" width="10.7109375" style="34" customWidth="1"/>
    <col min="11772" max="11772" width="47.7109375" style="34" customWidth="1"/>
    <col min="11773" max="11773" width="14.7109375" style="34" customWidth="1"/>
    <col min="11774" max="11774" width="12.7109375" style="34" customWidth="1"/>
    <col min="11775" max="11776" width="15.7109375" style="34" customWidth="1"/>
    <col min="11777" max="12025" width="9.140625" style="34"/>
    <col min="12026" max="12027" width="10.7109375" style="34" customWidth="1"/>
    <col min="12028" max="12028" width="47.7109375" style="34" customWidth="1"/>
    <col min="12029" max="12029" width="14.7109375" style="34" customWidth="1"/>
    <col min="12030" max="12030" width="12.7109375" style="34" customWidth="1"/>
    <col min="12031" max="12032" width="15.7109375" style="34" customWidth="1"/>
    <col min="12033" max="12281" width="9.140625" style="34"/>
    <col min="12282" max="12283" width="10.7109375" style="34" customWidth="1"/>
    <col min="12284" max="12284" width="47.7109375" style="34" customWidth="1"/>
    <col min="12285" max="12285" width="14.7109375" style="34" customWidth="1"/>
    <col min="12286" max="12286" width="12.7109375" style="34" customWidth="1"/>
    <col min="12287" max="12288" width="15.7109375" style="34" customWidth="1"/>
    <col min="12289" max="12537" width="9.140625" style="34"/>
    <col min="12538" max="12539" width="10.7109375" style="34" customWidth="1"/>
    <col min="12540" max="12540" width="47.7109375" style="34" customWidth="1"/>
    <col min="12541" max="12541" width="14.7109375" style="34" customWidth="1"/>
    <col min="12542" max="12542" width="12.7109375" style="34" customWidth="1"/>
    <col min="12543" max="12544" width="15.7109375" style="34" customWidth="1"/>
    <col min="12545" max="12793" width="9.140625" style="34"/>
    <col min="12794" max="12795" width="10.7109375" style="34" customWidth="1"/>
    <col min="12796" max="12796" width="47.7109375" style="34" customWidth="1"/>
    <col min="12797" max="12797" width="14.7109375" style="34" customWidth="1"/>
    <col min="12798" max="12798" width="12.7109375" style="34" customWidth="1"/>
    <col min="12799" max="12800" width="15.7109375" style="34" customWidth="1"/>
    <col min="12801" max="13049" width="9.140625" style="34"/>
    <col min="13050" max="13051" width="10.7109375" style="34" customWidth="1"/>
    <col min="13052" max="13052" width="47.7109375" style="34" customWidth="1"/>
    <col min="13053" max="13053" width="14.7109375" style="34" customWidth="1"/>
    <col min="13054" max="13054" width="12.7109375" style="34" customWidth="1"/>
    <col min="13055" max="13056" width="15.7109375" style="34" customWidth="1"/>
    <col min="13057" max="13305" width="9.140625" style="34"/>
    <col min="13306" max="13307" width="10.7109375" style="34" customWidth="1"/>
    <col min="13308" max="13308" width="47.7109375" style="34" customWidth="1"/>
    <col min="13309" max="13309" width="14.7109375" style="34" customWidth="1"/>
    <col min="13310" max="13310" width="12.7109375" style="34" customWidth="1"/>
    <col min="13311" max="13312" width="15.7109375" style="34" customWidth="1"/>
    <col min="13313" max="13561" width="9.140625" style="34"/>
    <col min="13562" max="13563" width="10.7109375" style="34" customWidth="1"/>
    <col min="13564" max="13564" width="47.7109375" style="34" customWidth="1"/>
    <col min="13565" max="13565" width="14.7109375" style="34" customWidth="1"/>
    <col min="13566" max="13566" width="12.7109375" style="34" customWidth="1"/>
    <col min="13567" max="13568" width="15.7109375" style="34" customWidth="1"/>
    <col min="13569" max="13817" width="9.140625" style="34"/>
    <col min="13818" max="13819" width="10.7109375" style="34" customWidth="1"/>
    <col min="13820" max="13820" width="47.7109375" style="34" customWidth="1"/>
    <col min="13821" max="13821" width="14.7109375" style="34" customWidth="1"/>
    <col min="13822" max="13822" width="12.7109375" style="34" customWidth="1"/>
    <col min="13823" max="13824" width="15.7109375" style="34" customWidth="1"/>
    <col min="13825" max="14073" width="9.140625" style="34"/>
    <col min="14074" max="14075" width="10.7109375" style="34" customWidth="1"/>
    <col min="14076" max="14076" width="47.7109375" style="34" customWidth="1"/>
    <col min="14077" max="14077" width="14.7109375" style="34" customWidth="1"/>
    <col min="14078" max="14078" width="12.7109375" style="34" customWidth="1"/>
    <col min="14079" max="14080" width="15.7109375" style="34" customWidth="1"/>
    <col min="14081" max="14329" width="9.140625" style="34"/>
    <col min="14330" max="14331" width="10.7109375" style="34" customWidth="1"/>
    <col min="14332" max="14332" width="47.7109375" style="34" customWidth="1"/>
    <col min="14333" max="14333" width="14.7109375" style="34" customWidth="1"/>
    <col min="14334" max="14334" width="12.7109375" style="34" customWidth="1"/>
    <col min="14335" max="14336" width="15.7109375" style="34" customWidth="1"/>
    <col min="14337" max="14585" width="9.140625" style="34"/>
    <col min="14586" max="14587" width="10.7109375" style="34" customWidth="1"/>
    <col min="14588" max="14588" width="47.7109375" style="34" customWidth="1"/>
    <col min="14589" max="14589" width="14.7109375" style="34" customWidth="1"/>
    <col min="14590" max="14590" width="12.7109375" style="34" customWidth="1"/>
    <col min="14591" max="14592" width="15.7109375" style="34" customWidth="1"/>
    <col min="14593" max="14841" width="9.140625" style="34"/>
    <col min="14842" max="14843" width="10.7109375" style="34" customWidth="1"/>
    <col min="14844" max="14844" width="47.7109375" style="34" customWidth="1"/>
    <col min="14845" max="14845" width="14.7109375" style="34" customWidth="1"/>
    <col min="14846" max="14846" width="12.7109375" style="34" customWidth="1"/>
    <col min="14847" max="14848" width="15.7109375" style="34" customWidth="1"/>
    <col min="14849" max="15097" width="9.140625" style="34"/>
    <col min="15098" max="15099" width="10.7109375" style="34" customWidth="1"/>
    <col min="15100" max="15100" width="47.7109375" style="34" customWidth="1"/>
    <col min="15101" max="15101" width="14.7109375" style="34" customWidth="1"/>
    <col min="15102" max="15102" width="12.7109375" style="34" customWidth="1"/>
    <col min="15103" max="15104" width="15.7109375" style="34" customWidth="1"/>
    <col min="15105" max="15353" width="9.140625" style="34"/>
    <col min="15354" max="15355" width="10.7109375" style="34" customWidth="1"/>
    <col min="15356" max="15356" width="47.7109375" style="34" customWidth="1"/>
    <col min="15357" max="15357" width="14.7109375" style="34" customWidth="1"/>
    <col min="15358" max="15358" width="12.7109375" style="34" customWidth="1"/>
    <col min="15359" max="15360" width="15.7109375" style="34" customWidth="1"/>
    <col min="15361" max="15609" width="9.140625" style="34"/>
    <col min="15610" max="15611" width="10.7109375" style="34" customWidth="1"/>
    <col min="15612" max="15612" width="47.7109375" style="34" customWidth="1"/>
    <col min="15613" max="15613" width="14.7109375" style="34" customWidth="1"/>
    <col min="15614" max="15614" width="12.7109375" style="34" customWidth="1"/>
    <col min="15615" max="15616" width="15.7109375" style="34" customWidth="1"/>
    <col min="15617" max="15865" width="9.140625" style="34"/>
    <col min="15866" max="15867" width="10.7109375" style="34" customWidth="1"/>
    <col min="15868" max="15868" width="47.7109375" style="34" customWidth="1"/>
    <col min="15869" max="15869" width="14.7109375" style="34" customWidth="1"/>
    <col min="15870" max="15870" width="12.7109375" style="34" customWidth="1"/>
    <col min="15871" max="15872" width="15.7109375" style="34" customWidth="1"/>
    <col min="15873" max="16121" width="9.140625" style="34"/>
    <col min="16122" max="16123" width="10.7109375" style="34" customWidth="1"/>
    <col min="16124" max="16124" width="47.7109375" style="34" customWidth="1"/>
    <col min="16125" max="16125" width="14.7109375" style="34" customWidth="1"/>
    <col min="16126" max="16126" width="12.7109375" style="34" customWidth="1"/>
    <col min="16127" max="16128" width="15.7109375" style="34" customWidth="1"/>
    <col min="16129" max="16384" width="9.140625" style="34"/>
  </cols>
  <sheetData>
    <row r="1" spans="1:7" ht="20.100000000000001" customHeight="1" x14ac:dyDescent="0.25">
      <c r="A1" s="45" t="s">
        <v>133</v>
      </c>
    </row>
    <row r="2" spans="1:7" s="4" customFormat="1" ht="15" customHeight="1" x14ac:dyDescent="0.25">
      <c r="A2" s="52" t="s">
        <v>4</v>
      </c>
      <c r="B2" s="53" t="s">
        <v>5</v>
      </c>
      <c r="D2" s="46"/>
      <c r="E2" s="48"/>
      <c r="F2" s="49"/>
      <c r="G2" s="50"/>
    </row>
    <row r="3" spans="1:7" s="4" customFormat="1" ht="15" customHeight="1" x14ac:dyDescent="0.25">
      <c r="A3" s="52" t="s">
        <v>6</v>
      </c>
      <c r="B3" s="53"/>
      <c r="D3" s="46"/>
      <c r="E3" s="48"/>
      <c r="F3" s="49"/>
      <c r="G3" s="50"/>
    </row>
    <row r="4" spans="1:7" s="4" customFormat="1" ht="15" customHeight="1" x14ac:dyDescent="0.25">
      <c r="A4" s="52" t="s">
        <v>8</v>
      </c>
      <c r="B4" s="53"/>
      <c r="D4" s="46"/>
      <c r="E4" s="48"/>
      <c r="F4" s="49"/>
      <c r="G4" s="50"/>
    </row>
    <row r="5" spans="1:7" s="4" customFormat="1" ht="20.100000000000001" customHeight="1" x14ac:dyDescent="0.25">
      <c r="A5" s="52" t="s">
        <v>10</v>
      </c>
      <c r="B5" s="53" t="s">
        <v>263</v>
      </c>
      <c r="C5" s="148" t="s">
        <v>267</v>
      </c>
      <c r="D5" s="148"/>
      <c r="E5" s="148"/>
      <c r="F5" s="148"/>
      <c r="G5" s="148"/>
    </row>
    <row r="6" spans="1:7" s="35" customFormat="1" ht="9.9499999999999993" customHeight="1" x14ac:dyDescent="0.25">
      <c r="A6" s="145"/>
      <c r="B6" s="145"/>
      <c r="C6" s="26"/>
      <c r="D6" s="145"/>
      <c r="E6" s="56"/>
      <c r="F6" s="57"/>
      <c r="G6" s="58"/>
    </row>
    <row r="7" spans="1:7" s="31" customFormat="1" ht="32.1" customHeight="1" thickBot="1" x14ac:dyDescent="0.3">
      <c r="A7" s="38" t="s">
        <v>12</v>
      </c>
      <c r="B7" s="38" t="s">
        <v>13</v>
      </c>
      <c r="C7" s="30" t="s">
        <v>14</v>
      </c>
      <c r="D7" s="38" t="s">
        <v>15</v>
      </c>
      <c r="E7" s="68" t="s">
        <v>16</v>
      </c>
      <c r="F7" s="190" t="s">
        <v>17</v>
      </c>
      <c r="G7" s="185" t="s">
        <v>18</v>
      </c>
    </row>
    <row r="8" spans="1:7" s="32" customFormat="1" ht="9.9499999999999993" customHeight="1" x14ac:dyDescent="0.25">
      <c r="A8" s="41"/>
      <c r="B8" s="41"/>
      <c r="C8" s="19"/>
      <c r="D8" s="41"/>
      <c r="E8" s="43"/>
      <c r="F8" s="191"/>
      <c r="G8" s="186"/>
    </row>
    <row r="9" spans="1:7" x14ac:dyDescent="0.25">
      <c r="C9" s="26" t="s">
        <v>59</v>
      </c>
      <c r="F9" s="61" t="s">
        <v>60</v>
      </c>
      <c r="G9" s="187">
        <f>+SUM(G10:G14)</f>
        <v>0</v>
      </c>
    </row>
    <row r="10" spans="1:7" x14ac:dyDescent="0.25">
      <c r="C10" s="26"/>
      <c r="F10" s="61"/>
      <c r="G10" s="187"/>
    </row>
    <row r="11" spans="1:7" x14ac:dyDescent="0.25">
      <c r="C11" s="26" t="s">
        <v>66</v>
      </c>
      <c r="F11" s="60"/>
      <c r="G11" s="188"/>
    </row>
    <row r="12" spans="1:7" x14ac:dyDescent="0.25">
      <c r="A12" s="46" t="s">
        <v>22</v>
      </c>
      <c r="B12" s="46" t="s">
        <v>134</v>
      </c>
      <c r="C12" s="24" t="s">
        <v>135</v>
      </c>
      <c r="D12" s="46" t="s">
        <v>31</v>
      </c>
      <c r="E12" s="48">
        <v>29</v>
      </c>
      <c r="F12" s="60"/>
      <c r="G12" s="188">
        <f>ROUND(E12*F12,2)</f>
        <v>0</v>
      </c>
    </row>
    <row r="13" spans="1:7" ht="31.5" x14ac:dyDescent="0.25">
      <c r="C13" s="23" t="s">
        <v>136</v>
      </c>
      <c r="F13" s="60"/>
      <c r="G13" s="188"/>
    </row>
    <row r="14" spans="1:7" x14ac:dyDescent="0.25">
      <c r="F14" s="60"/>
      <c r="G14" s="188"/>
    </row>
    <row r="15" spans="1:7" x14ac:dyDescent="0.25">
      <c r="C15" s="26" t="s">
        <v>93</v>
      </c>
      <c r="F15" s="61" t="s">
        <v>94</v>
      </c>
      <c r="G15" s="187">
        <f>+SUM(G16:G24)</f>
        <v>0</v>
      </c>
    </row>
    <row r="16" spans="1:7" x14ac:dyDescent="0.25">
      <c r="C16" s="26"/>
      <c r="F16" s="61"/>
      <c r="G16" s="187"/>
    </row>
    <row r="17" spans="1:7" x14ac:dyDescent="0.25">
      <c r="C17" s="26" t="s">
        <v>137</v>
      </c>
      <c r="F17" s="60"/>
      <c r="G17" s="188"/>
    </row>
    <row r="18" spans="1:7" ht="94.5" x14ac:dyDescent="0.25">
      <c r="A18" s="46" t="s">
        <v>22</v>
      </c>
      <c r="B18" s="46" t="s">
        <v>138</v>
      </c>
      <c r="C18" s="24" t="s">
        <v>139</v>
      </c>
      <c r="D18" s="46" t="s">
        <v>31</v>
      </c>
      <c r="E18" s="48">
        <v>11.43</v>
      </c>
      <c r="F18" s="60"/>
      <c r="G18" s="188">
        <f>ROUND(E18*F18,2)</f>
        <v>0</v>
      </c>
    </row>
    <row r="19" spans="1:7" ht="78.75" x14ac:dyDescent="0.25">
      <c r="A19" s="46" t="s">
        <v>26</v>
      </c>
      <c r="B19" s="46" t="s">
        <v>140</v>
      </c>
      <c r="C19" s="24" t="s">
        <v>141</v>
      </c>
      <c r="D19" s="46" t="s">
        <v>31</v>
      </c>
      <c r="E19" s="48">
        <v>0.9</v>
      </c>
      <c r="F19" s="60"/>
      <c r="G19" s="188">
        <f>ROUND(E19*F19,2)</f>
        <v>0</v>
      </c>
    </row>
    <row r="20" spans="1:7" ht="31.5" x14ac:dyDescent="0.25">
      <c r="A20" s="46" t="s">
        <v>33</v>
      </c>
      <c r="B20" s="46" t="s">
        <v>142</v>
      </c>
      <c r="C20" s="24" t="s">
        <v>143</v>
      </c>
      <c r="D20" s="46" t="s">
        <v>43</v>
      </c>
      <c r="E20" s="48">
        <v>49</v>
      </c>
      <c r="F20" s="60"/>
      <c r="G20" s="188">
        <f>ROUND(E20*F20,2)</f>
        <v>0</v>
      </c>
    </row>
    <row r="21" spans="1:7" ht="31.5" x14ac:dyDescent="0.25">
      <c r="C21" s="23" t="s">
        <v>136</v>
      </c>
      <c r="F21" s="60"/>
      <c r="G21" s="188"/>
    </row>
    <row r="22" spans="1:7" ht="31.5" x14ac:dyDescent="0.25">
      <c r="A22" s="46" t="s">
        <v>34</v>
      </c>
      <c r="B22" s="46" t="s">
        <v>144</v>
      </c>
      <c r="C22" s="24" t="s">
        <v>145</v>
      </c>
      <c r="D22" s="46" t="s">
        <v>31</v>
      </c>
      <c r="E22" s="48">
        <v>29</v>
      </c>
      <c r="F22" s="60"/>
      <c r="G22" s="188">
        <f>ROUND(E22*F22,2)</f>
        <v>0</v>
      </c>
    </row>
    <row r="23" spans="1:7" ht="47.25" x14ac:dyDescent="0.25">
      <c r="C23" s="23" t="s">
        <v>146</v>
      </c>
      <c r="F23" s="60"/>
      <c r="G23" s="188"/>
    </row>
    <row r="24" spans="1:7" x14ac:dyDescent="0.25">
      <c r="C24" s="23"/>
      <c r="F24" s="60"/>
      <c r="G24" s="188"/>
    </row>
    <row r="25" spans="1:7" x14ac:dyDescent="0.25">
      <c r="C25" s="26" t="s">
        <v>147</v>
      </c>
      <c r="F25" s="61" t="s">
        <v>125</v>
      </c>
      <c r="G25" s="187">
        <f>+SUM(G26:G33)</f>
        <v>0</v>
      </c>
    </row>
    <row r="26" spans="1:7" x14ac:dyDescent="0.25">
      <c r="C26" s="26"/>
      <c r="F26" s="61"/>
      <c r="G26" s="187"/>
    </row>
    <row r="27" spans="1:7" ht="31.5" x14ac:dyDescent="0.25">
      <c r="C27" s="26" t="s">
        <v>148</v>
      </c>
      <c r="F27" s="60"/>
      <c r="G27" s="188"/>
    </row>
    <row r="28" spans="1:7" ht="94.5" x14ac:dyDescent="0.25">
      <c r="A28" s="46" t="s">
        <v>22</v>
      </c>
      <c r="B28" s="46" t="s">
        <v>127</v>
      </c>
      <c r="C28" s="24" t="s">
        <v>128</v>
      </c>
      <c r="D28" s="46" t="s">
        <v>129</v>
      </c>
      <c r="E28" s="48">
        <v>1</v>
      </c>
      <c r="F28" s="60"/>
      <c r="G28" s="188">
        <f>ROUND(E28*F28,2)</f>
        <v>0</v>
      </c>
    </row>
    <row r="29" spans="1:7" ht="31.5" x14ac:dyDescent="0.25">
      <c r="A29" s="46" t="s">
        <v>26</v>
      </c>
      <c r="B29" s="46" t="s">
        <v>149</v>
      </c>
      <c r="C29" s="24" t="s">
        <v>150</v>
      </c>
      <c r="D29" s="46" t="s">
        <v>25</v>
      </c>
      <c r="E29" s="48">
        <v>1</v>
      </c>
      <c r="F29" s="60"/>
      <c r="G29" s="188">
        <f>ROUND(E29*F29,2)</f>
        <v>0</v>
      </c>
    </row>
    <row r="30" spans="1:7" ht="47.25" x14ac:dyDescent="0.25">
      <c r="C30" s="23" t="s">
        <v>301</v>
      </c>
      <c r="F30" s="60"/>
      <c r="G30" s="188"/>
    </row>
    <row r="31" spans="1:7" ht="30" x14ac:dyDescent="0.25">
      <c r="A31" s="104" t="s">
        <v>26</v>
      </c>
      <c r="B31" s="104" t="s">
        <v>300</v>
      </c>
      <c r="C31" s="105" t="s">
        <v>303</v>
      </c>
      <c r="D31" s="104" t="s">
        <v>302</v>
      </c>
      <c r="E31" s="106">
        <v>1</v>
      </c>
      <c r="F31" s="192"/>
      <c r="G31" s="189">
        <f>ROUND(E31*F31,2)</f>
        <v>0</v>
      </c>
    </row>
    <row r="32" spans="1:7" x14ac:dyDescent="0.25">
      <c r="A32" s="104"/>
      <c r="B32" s="104"/>
      <c r="C32" s="109"/>
      <c r="D32" s="104"/>
      <c r="E32" s="106"/>
      <c r="F32" s="107"/>
      <c r="G32" s="108"/>
    </row>
    <row r="33" spans="3:6" ht="17.45" customHeight="1" x14ac:dyDescent="0.25"/>
    <row r="34" spans="3:6" ht="17.45" customHeight="1" x14ac:dyDescent="0.25">
      <c r="C34" s="36" t="str">
        <f>C9</f>
        <v>2 ZEMELJSKA DELA</v>
      </c>
      <c r="D34" s="83">
        <f>G9</f>
        <v>0</v>
      </c>
    </row>
    <row r="35" spans="3:6" ht="17.45" customHeight="1" x14ac:dyDescent="0.25">
      <c r="C35" s="36" t="str">
        <f>C15</f>
        <v>3 VOZIŠČNE KONSTRUKCIJE</v>
      </c>
      <c r="D35" s="83">
        <f>G15</f>
        <v>0</v>
      </c>
    </row>
    <row r="36" spans="3:6" x14ac:dyDescent="0.25">
      <c r="C36" s="37" t="str">
        <f>C25</f>
        <v>7 TUJE STORITVE</v>
      </c>
      <c r="D36" s="81">
        <f>G25</f>
        <v>0</v>
      </c>
    </row>
    <row r="37" spans="3:6" ht="17.45" customHeight="1" x14ac:dyDescent="0.25">
      <c r="C37" s="33" t="s">
        <v>132</v>
      </c>
      <c r="D37" s="82">
        <f>+SUM(D34:D36)</f>
        <v>0</v>
      </c>
    </row>
    <row r="39" spans="3:6" x14ac:dyDescent="0.25">
      <c r="F39" s="57"/>
    </row>
  </sheetData>
  <sheetProtection algorithmName="SHA-512" hashValue="06mCtuY+og3mI6gtxxWArdMKRZxchIledwUjojv4MhSNq7MsAbwYTHkWoyZ6qPHp/wa3nIRKI+f3rw/n3Bbk3Q==" saltValue="eoFrfQUeFCLe0keDtt1pmg==" spinCount="100000" sheet="1" objects="1" scenarios="1"/>
  <mergeCells count="1">
    <mergeCell ref="C5:G5"/>
  </mergeCells>
  <pageMargins left="0.7" right="0.7" top="0.75" bottom="0.75" header="0.3" footer="0.3"/>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35DC7-9D04-4810-876A-938FA3956215}">
  <sheetPr>
    <pageSetUpPr fitToPage="1"/>
  </sheetPr>
  <dimension ref="A2:Q120"/>
  <sheetViews>
    <sheetView topLeftCell="A98" zoomScaleNormal="100" workbookViewId="0">
      <selection activeCell="I106" sqref="I106"/>
    </sheetView>
  </sheetViews>
  <sheetFormatPr defaultColWidth="34.42578125" defaultRowHeight="15.75" x14ac:dyDescent="0.25"/>
  <cols>
    <col min="1" max="1" width="11.85546875" style="18" customWidth="1"/>
    <col min="2" max="2" width="16.5703125" style="18" customWidth="1"/>
    <col min="3" max="3" width="57.85546875" style="8" customWidth="1"/>
    <col min="4" max="4" width="11.85546875" style="18" bestFit="1" customWidth="1"/>
    <col min="5" max="5" width="8.28515625" style="12" bestFit="1" customWidth="1"/>
    <col min="6" max="6" width="14.28515625" style="12" bestFit="1" customWidth="1"/>
    <col min="7" max="7" width="12.28515625" style="12" bestFit="1" customWidth="1"/>
    <col min="8" max="8" width="21.7109375" style="6" customWidth="1"/>
    <col min="9" max="247" width="34.42578125" style="6"/>
    <col min="248" max="248" width="7.5703125" style="6" customWidth="1"/>
    <col min="249" max="250" width="10.7109375" style="6" customWidth="1"/>
    <col min="251" max="251" width="50.140625" style="6" customWidth="1"/>
    <col min="252" max="253" width="12.7109375" style="6" customWidth="1"/>
    <col min="254" max="255" width="15.7109375" style="6" customWidth="1"/>
    <col min="256" max="256" width="21.7109375" style="6" customWidth="1"/>
    <col min="257" max="503" width="34.42578125" style="6"/>
    <col min="504" max="504" width="7.5703125" style="6" customWidth="1"/>
    <col min="505" max="506" width="10.7109375" style="6" customWidth="1"/>
    <col min="507" max="507" width="50.140625" style="6" customWidth="1"/>
    <col min="508" max="509" width="12.7109375" style="6" customWidth="1"/>
    <col min="510" max="511" width="15.7109375" style="6" customWidth="1"/>
    <col min="512" max="512" width="21.7109375" style="6" customWidth="1"/>
    <col min="513" max="759" width="34.42578125" style="6"/>
    <col min="760" max="760" width="7.5703125" style="6" customWidth="1"/>
    <col min="761" max="762" width="10.7109375" style="6" customWidth="1"/>
    <col min="763" max="763" width="50.140625" style="6" customWidth="1"/>
    <col min="764" max="765" width="12.7109375" style="6" customWidth="1"/>
    <col min="766" max="767" width="15.7109375" style="6" customWidth="1"/>
    <col min="768" max="768" width="21.7109375" style="6" customWidth="1"/>
    <col min="769" max="1015" width="34.42578125" style="6"/>
    <col min="1016" max="1016" width="7.5703125" style="6" customWidth="1"/>
    <col min="1017" max="1018" width="10.7109375" style="6" customWidth="1"/>
    <col min="1019" max="1019" width="50.140625" style="6" customWidth="1"/>
    <col min="1020" max="1021" width="12.7109375" style="6" customWidth="1"/>
    <col min="1022" max="1023" width="15.7109375" style="6" customWidth="1"/>
    <col min="1024" max="1024" width="21.7109375" style="6" customWidth="1"/>
    <col min="1025" max="1271" width="34.42578125" style="6"/>
    <col min="1272" max="1272" width="7.5703125" style="6" customWidth="1"/>
    <col min="1273" max="1274" width="10.7109375" style="6" customWidth="1"/>
    <col min="1275" max="1275" width="50.140625" style="6" customWidth="1"/>
    <col min="1276" max="1277" width="12.7109375" style="6" customWidth="1"/>
    <col min="1278" max="1279" width="15.7109375" style="6" customWidth="1"/>
    <col min="1280" max="1280" width="21.7109375" style="6" customWidth="1"/>
    <col min="1281" max="1527" width="34.42578125" style="6"/>
    <col min="1528" max="1528" width="7.5703125" style="6" customWidth="1"/>
    <col min="1529" max="1530" width="10.7109375" style="6" customWidth="1"/>
    <col min="1531" max="1531" width="50.140625" style="6" customWidth="1"/>
    <col min="1532" max="1533" width="12.7109375" style="6" customWidth="1"/>
    <col min="1534" max="1535" width="15.7109375" style="6" customWidth="1"/>
    <col min="1536" max="1536" width="21.7109375" style="6" customWidth="1"/>
    <col min="1537" max="1783" width="34.42578125" style="6"/>
    <col min="1784" max="1784" width="7.5703125" style="6" customWidth="1"/>
    <col min="1785" max="1786" width="10.7109375" style="6" customWidth="1"/>
    <col min="1787" max="1787" width="50.140625" style="6" customWidth="1"/>
    <col min="1788" max="1789" width="12.7109375" style="6" customWidth="1"/>
    <col min="1790" max="1791" width="15.7109375" style="6" customWidth="1"/>
    <col min="1792" max="1792" width="21.7109375" style="6" customWidth="1"/>
    <col min="1793" max="2039" width="34.42578125" style="6"/>
    <col min="2040" max="2040" width="7.5703125" style="6" customWidth="1"/>
    <col min="2041" max="2042" width="10.7109375" style="6" customWidth="1"/>
    <col min="2043" max="2043" width="50.140625" style="6" customWidth="1"/>
    <col min="2044" max="2045" width="12.7109375" style="6" customWidth="1"/>
    <col min="2046" max="2047" width="15.7109375" style="6" customWidth="1"/>
    <col min="2048" max="2048" width="21.7109375" style="6" customWidth="1"/>
    <col min="2049" max="2295" width="34.42578125" style="6"/>
    <col min="2296" max="2296" width="7.5703125" style="6" customWidth="1"/>
    <col min="2297" max="2298" width="10.7109375" style="6" customWidth="1"/>
    <col min="2299" max="2299" width="50.140625" style="6" customWidth="1"/>
    <col min="2300" max="2301" width="12.7109375" style="6" customWidth="1"/>
    <col min="2302" max="2303" width="15.7109375" style="6" customWidth="1"/>
    <col min="2304" max="2304" width="21.7109375" style="6" customWidth="1"/>
    <col min="2305" max="2551" width="34.42578125" style="6"/>
    <col min="2552" max="2552" width="7.5703125" style="6" customWidth="1"/>
    <col min="2553" max="2554" width="10.7109375" style="6" customWidth="1"/>
    <col min="2555" max="2555" width="50.140625" style="6" customWidth="1"/>
    <col min="2556" max="2557" width="12.7109375" style="6" customWidth="1"/>
    <col min="2558" max="2559" width="15.7109375" style="6" customWidth="1"/>
    <col min="2560" max="2560" width="21.7109375" style="6" customWidth="1"/>
    <col min="2561" max="2807" width="34.42578125" style="6"/>
    <col min="2808" max="2808" width="7.5703125" style="6" customWidth="1"/>
    <col min="2809" max="2810" width="10.7109375" style="6" customWidth="1"/>
    <col min="2811" max="2811" width="50.140625" style="6" customWidth="1"/>
    <col min="2812" max="2813" width="12.7109375" style="6" customWidth="1"/>
    <col min="2814" max="2815" width="15.7109375" style="6" customWidth="1"/>
    <col min="2816" max="2816" width="21.7109375" style="6" customWidth="1"/>
    <col min="2817" max="3063" width="34.42578125" style="6"/>
    <col min="3064" max="3064" width="7.5703125" style="6" customWidth="1"/>
    <col min="3065" max="3066" width="10.7109375" style="6" customWidth="1"/>
    <col min="3067" max="3067" width="50.140625" style="6" customWidth="1"/>
    <col min="3068" max="3069" width="12.7109375" style="6" customWidth="1"/>
    <col min="3070" max="3071" width="15.7109375" style="6" customWidth="1"/>
    <col min="3072" max="3072" width="21.7109375" style="6" customWidth="1"/>
    <col min="3073" max="3319" width="34.42578125" style="6"/>
    <col min="3320" max="3320" width="7.5703125" style="6" customWidth="1"/>
    <col min="3321" max="3322" width="10.7109375" style="6" customWidth="1"/>
    <col min="3323" max="3323" width="50.140625" style="6" customWidth="1"/>
    <col min="3324" max="3325" width="12.7109375" style="6" customWidth="1"/>
    <col min="3326" max="3327" width="15.7109375" style="6" customWidth="1"/>
    <col min="3328" max="3328" width="21.7109375" style="6" customWidth="1"/>
    <col min="3329" max="3575" width="34.42578125" style="6"/>
    <col min="3576" max="3576" width="7.5703125" style="6" customWidth="1"/>
    <col min="3577" max="3578" width="10.7109375" style="6" customWidth="1"/>
    <col min="3579" max="3579" width="50.140625" style="6" customWidth="1"/>
    <col min="3580" max="3581" width="12.7109375" style="6" customWidth="1"/>
    <col min="3582" max="3583" width="15.7109375" style="6" customWidth="1"/>
    <col min="3584" max="3584" width="21.7109375" style="6" customWidth="1"/>
    <col min="3585" max="3831" width="34.42578125" style="6"/>
    <col min="3832" max="3832" width="7.5703125" style="6" customWidth="1"/>
    <col min="3833" max="3834" width="10.7109375" style="6" customWidth="1"/>
    <col min="3835" max="3835" width="50.140625" style="6" customWidth="1"/>
    <col min="3836" max="3837" width="12.7109375" style="6" customWidth="1"/>
    <col min="3838" max="3839" width="15.7109375" style="6" customWidth="1"/>
    <col min="3840" max="3840" width="21.7109375" style="6" customWidth="1"/>
    <col min="3841" max="4087" width="34.42578125" style="6"/>
    <col min="4088" max="4088" width="7.5703125" style="6" customWidth="1"/>
    <col min="4089" max="4090" width="10.7109375" style="6" customWidth="1"/>
    <col min="4091" max="4091" width="50.140625" style="6" customWidth="1"/>
    <col min="4092" max="4093" width="12.7109375" style="6" customWidth="1"/>
    <col min="4094" max="4095" width="15.7109375" style="6" customWidth="1"/>
    <col min="4096" max="4096" width="21.7109375" style="6" customWidth="1"/>
    <col min="4097" max="4343" width="34.42578125" style="6"/>
    <col min="4344" max="4344" width="7.5703125" style="6" customWidth="1"/>
    <col min="4345" max="4346" width="10.7109375" style="6" customWidth="1"/>
    <col min="4347" max="4347" width="50.140625" style="6" customWidth="1"/>
    <col min="4348" max="4349" width="12.7109375" style="6" customWidth="1"/>
    <col min="4350" max="4351" width="15.7109375" style="6" customWidth="1"/>
    <col min="4352" max="4352" width="21.7109375" style="6" customWidth="1"/>
    <col min="4353" max="4599" width="34.42578125" style="6"/>
    <col min="4600" max="4600" width="7.5703125" style="6" customWidth="1"/>
    <col min="4601" max="4602" width="10.7109375" style="6" customWidth="1"/>
    <col min="4603" max="4603" width="50.140625" style="6" customWidth="1"/>
    <col min="4604" max="4605" width="12.7109375" style="6" customWidth="1"/>
    <col min="4606" max="4607" width="15.7109375" style="6" customWidth="1"/>
    <col min="4608" max="4608" width="21.7109375" style="6" customWidth="1"/>
    <col min="4609" max="4855" width="34.42578125" style="6"/>
    <col min="4856" max="4856" width="7.5703125" style="6" customWidth="1"/>
    <col min="4857" max="4858" width="10.7109375" style="6" customWidth="1"/>
    <col min="4859" max="4859" width="50.140625" style="6" customWidth="1"/>
    <col min="4860" max="4861" width="12.7109375" style="6" customWidth="1"/>
    <col min="4862" max="4863" width="15.7109375" style="6" customWidth="1"/>
    <col min="4864" max="4864" width="21.7109375" style="6" customWidth="1"/>
    <col min="4865" max="5111" width="34.42578125" style="6"/>
    <col min="5112" max="5112" width="7.5703125" style="6" customWidth="1"/>
    <col min="5113" max="5114" width="10.7109375" style="6" customWidth="1"/>
    <col min="5115" max="5115" width="50.140625" style="6" customWidth="1"/>
    <col min="5116" max="5117" width="12.7109375" style="6" customWidth="1"/>
    <col min="5118" max="5119" width="15.7109375" style="6" customWidth="1"/>
    <col min="5120" max="5120" width="21.7109375" style="6" customWidth="1"/>
    <col min="5121" max="5367" width="34.42578125" style="6"/>
    <col min="5368" max="5368" width="7.5703125" style="6" customWidth="1"/>
    <col min="5369" max="5370" width="10.7109375" style="6" customWidth="1"/>
    <col min="5371" max="5371" width="50.140625" style="6" customWidth="1"/>
    <col min="5372" max="5373" width="12.7109375" style="6" customWidth="1"/>
    <col min="5374" max="5375" width="15.7109375" style="6" customWidth="1"/>
    <col min="5376" max="5376" width="21.7109375" style="6" customWidth="1"/>
    <col min="5377" max="5623" width="34.42578125" style="6"/>
    <col min="5624" max="5624" width="7.5703125" style="6" customWidth="1"/>
    <col min="5625" max="5626" width="10.7109375" style="6" customWidth="1"/>
    <col min="5627" max="5627" width="50.140625" style="6" customWidth="1"/>
    <col min="5628" max="5629" width="12.7109375" style="6" customWidth="1"/>
    <col min="5630" max="5631" width="15.7109375" style="6" customWidth="1"/>
    <col min="5632" max="5632" width="21.7109375" style="6" customWidth="1"/>
    <col min="5633" max="5879" width="34.42578125" style="6"/>
    <col min="5880" max="5880" width="7.5703125" style="6" customWidth="1"/>
    <col min="5881" max="5882" width="10.7109375" style="6" customWidth="1"/>
    <col min="5883" max="5883" width="50.140625" style="6" customWidth="1"/>
    <col min="5884" max="5885" width="12.7109375" style="6" customWidth="1"/>
    <col min="5886" max="5887" width="15.7109375" style="6" customWidth="1"/>
    <col min="5888" max="5888" width="21.7109375" style="6" customWidth="1"/>
    <col min="5889" max="6135" width="34.42578125" style="6"/>
    <col min="6136" max="6136" width="7.5703125" style="6" customWidth="1"/>
    <col min="6137" max="6138" width="10.7109375" style="6" customWidth="1"/>
    <col min="6139" max="6139" width="50.140625" style="6" customWidth="1"/>
    <col min="6140" max="6141" width="12.7109375" style="6" customWidth="1"/>
    <col min="6142" max="6143" width="15.7109375" style="6" customWidth="1"/>
    <col min="6144" max="6144" width="21.7109375" style="6" customWidth="1"/>
    <col min="6145" max="6391" width="34.42578125" style="6"/>
    <col min="6392" max="6392" width="7.5703125" style="6" customWidth="1"/>
    <col min="6393" max="6394" width="10.7109375" style="6" customWidth="1"/>
    <col min="6395" max="6395" width="50.140625" style="6" customWidth="1"/>
    <col min="6396" max="6397" width="12.7109375" style="6" customWidth="1"/>
    <col min="6398" max="6399" width="15.7109375" style="6" customWidth="1"/>
    <col min="6400" max="6400" width="21.7109375" style="6" customWidth="1"/>
    <col min="6401" max="6647" width="34.42578125" style="6"/>
    <col min="6648" max="6648" width="7.5703125" style="6" customWidth="1"/>
    <col min="6649" max="6650" width="10.7109375" style="6" customWidth="1"/>
    <col min="6651" max="6651" width="50.140625" style="6" customWidth="1"/>
    <col min="6652" max="6653" width="12.7109375" style="6" customWidth="1"/>
    <col min="6654" max="6655" width="15.7109375" style="6" customWidth="1"/>
    <col min="6656" max="6656" width="21.7109375" style="6" customWidth="1"/>
    <col min="6657" max="6903" width="34.42578125" style="6"/>
    <col min="6904" max="6904" width="7.5703125" style="6" customWidth="1"/>
    <col min="6905" max="6906" width="10.7109375" style="6" customWidth="1"/>
    <col min="6907" max="6907" width="50.140625" style="6" customWidth="1"/>
    <col min="6908" max="6909" width="12.7109375" style="6" customWidth="1"/>
    <col min="6910" max="6911" width="15.7109375" style="6" customWidth="1"/>
    <col min="6912" max="6912" width="21.7109375" style="6" customWidth="1"/>
    <col min="6913" max="7159" width="34.42578125" style="6"/>
    <col min="7160" max="7160" width="7.5703125" style="6" customWidth="1"/>
    <col min="7161" max="7162" width="10.7109375" style="6" customWidth="1"/>
    <col min="7163" max="7163" width="50.140625" style="6" customWidth="1"/>
    <col min="7164" max="7165" width="12.7109375" style="6" customWidth="1"/>
    <col min="7166" max="7167" width="15.7109375" style="6" customWidth="1"/>
    <col min="7168" max="7168" width="21.7109375" style="6" customWidth="1"/>
    <col min="7169" max="7415" width="34.42578125" style="6"/>
    <col min="7416" max="7416" width="7.5703125" style="6" customWidth="1"/>
    <col min="7417" max="7418" width="10.7109375" style="6" customWidth="1"/>
    <col min="7419" max="7419" width="50.140625" style="6" customWidth="1"/>
    <col min="7420" max="7421" width="12.7109375" style="6" customWidth="1"/>
    <col min="7422" max="7423" width="15.7109375" style="6" customWidth="1"/>
    <col min="7424" max="7424" width="21.7109375" style="6" customWidth="1"/>
    <col min="7425" max="7671" width="34.42578125" style="6"/>
    <col min="7672" max="7672" width="7.5703125" style="6" customWidth="1"/>
    <col min="7673" max="7674" width="10.7109375" style="6" customWidth="1"/>
    <col min="7675" max="7675" width="50.140625" style="6" customWidth="1"/>
    <col min="7676" max="7677" width="12.7109375" style="6" customWidth="1"/>
    <col min="7678" max="7679" width="15.7109375" style="6" customWidth="1"/>
    <col min="7680" max="7680" width="21.7109375" style="6" customWidth="1"/>
    <col min="7681" max="7927" width="34.42578125" style="6"/>
    <col min="7928" max="7928" width="7.5703125" style="6" customWidth="1"/>
    <col min="7929" max="7930" width="10.7109375" style="6" customWidth="1"/>
    <col min="7931" max="7931" width="50.140625" style="6" customWidth="1"/>
    <col min="7932" max="7933" width="12.7109375" style="6" customWidth="1"/>
    <col min="7934" max="7935" width="15.7109375" style="6" customWidth="1"/>
    <col min="7936" max="7936" width="21.7109375" style="6" customWidth="1"/>
    <col min="7937" max="8183" width="34.42578125" style="6"/>
    <col min="8184" max="8184" width="7.5703125" style="6" customWidth="1"/>
    <col min="8185" max="8186" width="10.7109375" style="6" customWidth="1"/>
    <col min="8187" max="8187" width="50.140625" style="6" customWidth="1"/>
    <col min="8188" max="8189" width="12.7109375" style="6" customWidth="1"/>
    <col min="8190" max="8191" width="15.7109375" style="6" customWidth="1"/>
    <col min="8192" max="8192" width="21.7109375" style="6" customWidth="1"/>
    <col min="8193" max="8439" width="34.42578125" style="6"/>
    <col min="8440" max="8440" width="7.5703125" style="6" customWidth="1"/>
    <col min="8441" max="8442" width="10.7109375" style="6" customWidth="1"/>
    <col min="8443" max="8443" width="50.140625" style="6" customWidth="1"/>
    <col min="8444" max="8445" width="12.7109375" style="6" customWidth="1"/>
    <col min="8446" max="8447" width="15.7109375" style="6" customWidth="1"/>
    <col min="8448" max="8448" width="21.7109375" style="6" customWidth="1"/>
    <col min="8449" max="8695" width="34.42578125" style="6"/>
    <col min="8696" max="8696" width="7.5703125" style="6" customWidth="1"/>
    <col min="8697" max="8698" width="10.7109375" style="6" customWidth="1"/>
    <col min="8699" max="8699" width="50.140625" style="6" customWidth="1"/>
    <col min="8700" max="8701" width="12.7109375" style="6" customWidth="1"/>
    <col min="8702" max="8703" width="15.7109375" style="6" customWidth="1"/>
    <col min="8704" max="8704" width="21.7109375" style="6" customWidth="1"/>
    <col min="8705" max="8951" width="34.42578125" style="6"/>
    <col min="8952" max="8952" width="7.5703125" style="6" customWidth="1"/>
    <col min="8953" max="8954" width="10.7109375" style="6" customWidth="1"/>
    <col min="8955" max="8955" width="50.140625" style="6" customWidth="1"/>
    <col min="8956" max="8957" width="12.7109375" style="6" customWidth="1"/>
    <col min="8958" max="8959" width="15.7109375" style="6" customWidth="1"/>
    <col min="8960" max="8960" width="21.7109375" style="6" customWidth="1"/>
    <col min="8961" max="9207" width="34.42578125" style="6"/>
    <col min="9208" max="9208" width="7.5703125" style="6" customWidth="1"/>
    <col min="9209" max="9210" width="10.7109375" style="6" customWidth="1"/>
    <col min="9211" max="9211" width="50.140625" style="6" customWidth="1"/>
    <col min="9212" max="9213" width="12.7109375" style="6" customWidth="1"/>
    <col min="9214" max="9215" width="15.7109375" style="6" customWidth="1"/>
    <col min="9216" max="9216" width="21.7109375" style="6" customWidth="1"/>
    <col min="9217" max="9463" width="34.42578125" style="6"/>
    <col min="9464" max="9464" width="7.5703125" style="6" customWidth="1"/>
    <col min="9465" max="9466" width="10.7109375" style="6" customWidth="1"/>
    <col min="9467" max="9467" width="50.140625" style="6" customWidth="1"/>
    <col min="9468" max="9469" width="12.7109375" style="6" customWidth="1"/>
    <col min="9470" max="9471" width="15.7109375" style="6" customWidth="1"/>
    <col min="9472" max="9472" width="21.7109375" style="6" customWidth="1"/>
    <col min="9473" max="9719" width="34.42578125" style="6"/>
    <col min="9720" max="9720" width="7.5703125" style="6" customWidth="1"/>
    <col min="9721" max="9722" width="10.7109375" style="6" customWidth="1"/>
    <col min="9723" max="9723" width="50.140625" style="6" customWidth="1"/>
    <col min="9724" max="9725" width="12.7109375" style="6" customWidth="1"/>
    <col min="9726" max="9727" width="15.7109375" style="6" customWidth="1"/>
    <col min="9728" max="9728" width="21.7109375" style="6" customWidth="1"/>
    <col min="9729" max="9975" width="34.42578125" style="6"/>
    <col min="9976" max="9976" width="7.5703125" style="6" customWidth="1"/>
    <col min="9977" max="9978" width="10.7109375" style="6" customWidth="1"/>
    <col min="9979" max="9979" width="50.140625" style="6" customWidth="1"/>
    <col min="9980" max="9981" width="12.7109375" style="6" customWidth="1"/>
    <col min="9982" max="9983" width="15.7109375" style="6" customWidth="1"/>
    <col min="9984" max="9984" width="21.7109375" style="6" customWidth="1"/>
    <col min="9985" max="10231" width="34.42578125" style="6"/>
    <col min="10232" max="10232" width="7.5703125" style="6" customWidth="1"/>
    <col min="10233" max="10234" width="10.7109375" style="6" customWidth="1"/>
    <col min="10235" max="10235" width="50.140625" style="6" customWidth="1"/>
    <col min="10236" max="10237" width="12.7109375" style="6" customWidth="1"/>
    <col min="10238" max="10239" width="15.7109375" style="6" customWidth="1"/>
    <col min="10240" max="10240" width="21.7109375" style="6" customWidth="1"/>
    <col min="10241" max="10487" width="34.42578125" style="6"/>
    <col min="10488" max="10488" width="7.5703125" style="6" customWidth="1"/>
    <col min="10489" max="10490" width="10.7109375" style="6" customWidth="1"/>
    <col min="10491" max="10491" width="50.140625" style="6" customWidth="1"/>
    <col min="10492" max="10493" width="12.7109375" style="6" customWidth="1"/>
    <col min="10494" max="10495" width="15.7109375" style="6" customWidth="1"/>
    <col min="10496" max="10496" width="21.7109375" style="6" customWidth="1"/>
    <col min="10497" max="10743" width="34.42578125" style="6"/>
    <col min="10744" max="10744" width="7.5703125" style="6" customWidth="1"/>
    <col min="10745" max="10746" width="10.7109375" style="6" customWidth="1"/>
    <col min="10747" max="10747" width="50.140625" style="6" customWidth="1"/>
    <col min="10748" max="10749" width="12.7109375" style="6" customWidth="1"/>
    <col min="10750" max="10751" width="15.7109375" style="6" customWidth="1"/>
    <col min="10752" max="10752" width="21.7109375" style="6" customWidth="1"/>
    <col min="10753" max="10999" width="34.42578125" style="6"/>
    <col min="11000" max="11000" width="7.5703125" style="6" customWidth="1"/>
    <col min="11001" max="11002" width="10.7109375" style="6" customWidth="1"/>
    <col min="11003" max="11003" width="50.140625" style="6" customWidth="1"/>
    <col min="11004" max="11005" width="12.7109375" style="6" customWidth="1"/>
    <col min="11006" max="11007" width="15.7109375" style="6" customWidth="1"/>
    <col min="11008" max="11008" width="21.7109375" style="6" customWidth="1"/>
    <col min="11009" max="11255" width="34.42578125" style="6"/>
    <col min="11256" max="11256" width="7.5703125" style="6" customWidth="1"/>
    <col min="11257" max="11258" width="10.7109375" style="6" customWidth="1"/>
    <col min="11259" max="11259" width="50.140625" style="6" customWidth="1"/>
    <col min="11260" max="11261" width="12.7109375" style="6" customWidth="1"/>
    <col min="11262" max="11263" width="15.7109375" style="6" customWidth="1"/>
    <col min="11264" max="11264" width="21.7109375" style="6" customWidth="1"/>
    <col min="11265" max="11511" width="34.42578125" style="6"/>
    <col min="11512" max="11512" width="7.5703125" style="6" customWidth="1"/>
    <col min="11513" max="11514" width="10.7109375" style="6" customWidth="1"/>
    <col min="11515" max="11515" width="50.140625" style="6" customWidth="1"/>
    <col min="11516" max="11517" width="12.7109375" style="6" customWidth="1"/>
    <col min="11518" max="11519" width="15.7109375" style="6" customWidth="1"/>
    <col min="11520" max="11520" width="21.7109375" style="6" customWidth="1"/>
    <col min="11521" max="11767" width="34.42578125" style="6"/>
    <col min="11768" max="11768" width="7.5703125" style="6" customWidth="1"/>
    <col min="11769" max="11770" width="10.7109375" style="6" customWidth="1"/>
    <col min="11771" max="11771" width="50.140625" style="6" customWidth="1"/>
    <col min="11772" max="11773" width="12.7109375" style="6" customWidth="1"/>
    <col min="11774" max="11775" width="15.7109375" style="6" customWidth="1"/>
    <col min="11776" max="11776" width="21.7109375" style="6" customWidth="1"/>
    <col min="11777" max="12023" width="34.42578125" style="6"/>
    <col min="12024" max="12024" width="7.5703125" style="6" customWidth="1"/>
    <col min="12025" max="12026" width="10.7109375" style="6" customWidth="1"/>
    <col min="12027" max="12027" width="50.140625" style="6" customWidth="1"/>
    <col min="12028" max="12029" width="12.7109375" style="6" customWidth="1"/>
    <col min="12030" max="12031" width="15.7109375" style="6" customWidth="1"/>
    <col min="12032" max="12032" width="21.7109375" style="6" customWidth="1"/>
    <col min="12033" max="12279" width="34.42578125" style="6"/>
    <col min="12280" max="12280" width="7.5703125" style="6" customWidth="1"/>
    <col min="12281" max="12282" width="10.7109375" style="6" customWidth="1"/>
    <col min="12283" max="12283" width="50.140625" style="6" customWidth="1"/>
    <col min="12284" max="12285" width="12.7109375" style="6" customWidth="1"/>
    <col min="12286" max="12287" width="15.7109375" style="6" customWidth="1"/>
    <col min="12288" max="12288" width="21.7109375" style="6" customWidth="1"/>
    <col min="12289" max="12535" width="34.42578125" style="6"/>
    <col min="12536" max="12536" width="7.5703125" style="6" customWidth="1"/>
    <col min="12537" max="12538" width="10.7109375" style="6" customWidth="1"/>
    <col min="12539" max="12539" width="50.140625" style="6" customWidth="1"/>
    <col min="12540" max="12541" width="12.7109375" style="6" customWidth="1"/>
    <col min="12542" max="12543" width="15.7109375" style="6" customWidth="1"/>
    <col min="12544" max="12544" width="21.7109375" style="6" customWidth="1"/>
    <col min="12545" max="12791" width="34.42578125" style="6"/>
    <col min="12792" max="12792" width="7.5703125" style="6" customWidth="1"/>
    <col min="12793" max="12794" width="10.7109375" style="6" customWidth="1"/>
    <col min="12795" max="12795" width="50.140625" style="6" customWidth="1"/>
    <col min="12796" max="12797" width="12.7109375" style="6" customWidth="1"/>
    <col min="12798" max="12799" width="15.7109375" style="6" customWidth="1"/>
    <col min="12800" max="12800" width="21.7109375" style="6" customWidth="1"/>
    <col min="12801" max="13047" width="34.42578125" style="6"/>
    <col min="13048" max="13048" width="7.5703125" style="6" customWidth="1"/>
    <col min="13049" max="13050" width="10.7109375" style="6" customWidth="1"/>
    <col min="13051" max="13051" width="50.140625" style="6" customWidth="1"/>
    <col min="13052" max="13053" width="12.7109375" style="6" customWidth="1"/>
    <col min="13054" max="13055" width="15.7109375" style="6" customWidth="1"/>
    <col min="13056" max="13056" width="21.7109375" style="6" customWidth="1"/>
    <col min="13057" max="13303" width="34.42578125" style="6"/>
    <col min="13304" max="13304" width="7.5703125" style="6" customWidth="1"/>
    <col min="13305" max="13306" width="10.7109375" style="6" customWidth="1"/>
    <col min="13307" max="13307" width="50.140625" style="6" customWidth="1"/>
    <col min="13308" max="13309" width="12.7109375" style="6" customWidth="1"/>
    <col min="13310" max="13311" width="15.7109375" style="6" customWidth="1"/>
    <col min="13312" max="13312" width="21.7109375" style="6" customWidth="1"/>
    <col min="13313" max="13559" width="34.42578125" style="6"/>
    <col min="13560" max="13560" width="7.5703125" style="6" customWidth="1"/>
    <col min="13561" max="13562" width="10.7109375" style="6" customWidth="1"/>
    <col min="13563" max="13563" width="50.140625" style="6" customWidth="1"/>
    <col min="13564" max="13565" width="12.7109375" style="6" customWidth="1"/>
    <col min="13566" max="13567" width="15.7109375" style="6" customWidth="1"/>
    <col min="13568" max="13568" width="21.7109375" style="6" customWidth="1"/>
    <col min="13569" max="13815" width="34.42578125" style="6"/>
    <col min="13816" max="13816" width="7.5703125" style="6" customWidth="1"/>
    <col min="13817" max="13818" width="10.7109375" style="6" customWidth="1"/>
    <col min="13819" max="13819" width="50.140625" style="6" customWidth="1"/>
    <col min="13820" max="13821" width="12.7109375" style="6" customWidth="1"/>
    <col min="13822" max="13823" width="15.7109375" style="6" customWidth="1"/>
    <col min="13824" max="13824" width="21.7109375" style="6" customWidth="1"/>
    <col min="13825" max="14071" width="34.42578125" style="6"/>
    <col min="14072" max="14072" width="7.5703125" style="6" customWidth="1"/>
    <col min="14073" max="14074" width="10.7109375" style="6" customWidth="1"/>
    <col min="14075" max="14075" width="50.140625" style="6" customWidth="1"/>
    <col min="14076" max="14077" width="12.7109375" style="6" customWidth="1"/>
    <col min="14078" max="14079" width="15.7109375" style="6" customWidth="1"/>
    <col min="14080" max="14080" width="21.7109375" style="6" customWidth="1"/>
    <col min="14081" max="14327" width="34.42578125" style="6"/>
    <col min="14328" max="14328" width="7.5703125" style="6" customWidth="1"/>
    <col min="14329" max="14330" width="10.7109375" style="6" customWidth="1"/>
    <col min="14331" max="14331" width="50.140625" style="6" customWidth="1"/>
    <col min="14332" max="14333" width="12.7109375" style="6" customWidth="1"/>
    <col min="14334" max="14335" width="15.7109375" style="6" customWidth="1"/>
    <col min="14336" max="14336" width="21.7109375" style="6" customWidth="1"/>
    <col min="14337" max="14583" width="34.42578125" style="6"/>
    <col min="14584" max="14584" width="7.5703125" style="6" customWidth="1"/>
    <col min="14585" max="14586" width="10.7109375" style="6" customWidth="1"/>
    <col min="14587" max="14587" width="50.140625" style="6" customWidth="1"/>
    <col min="14588" max="14589" width="12.7109375" style="6" customWidth="1"/>
    <col min="14590" max="14591" width="15.7109375" style="6" customWidth="1"/>
    <col min="14592" max="14592" width="21.7109375" style="6" customWidth="1"/>
    <col min="14593" max="14839" width="34.42578125" style="6"/>
    <col min="14840" max="14840" width="7.5703125" style="6" customWidth="1"/>
    <col min="14841" max="14842" width="10.7109375" style="6" customWidth="1"/>
    <col min="14843" max="14843" width="50.140625" style="6" customWidth="1"/>
    <col min="14844" max="14845" width="12.7109375" style="6" customWidth="1"/>
    <col min="14846" max="14847" width="15.7109375" style="6" customWidth="1"/>
    <col min="14848" max="14848" width="21.7109375" style="6" customWidth="1"/>
    <col min="14849" max="15095" width="34.42578125" style="6"/>
    <col min="15096" max="15096" width="7.5703125" style="6" customWidth="1"/>
    <col min="15097" max="15098" width="10.7109375" style="6" customWidth="1"/>
    <col min="15099" max="15099" width="50.140625" style="6" customWidth="1"/>
    <col min="15100" max="15101" width="12.7109375" style="6" customWidth="1"/>
    <col min="15102" max="15103" width="15.7109375" style="6" customWidth="1"/>
    <col min="15104" max="15104" width="21.7109375" style="6" customWidth="1"/>
    <col min="15105" max="15351" width="34.42578125" style="6"/>
    <col min="15352" max="15352" width="7.5703125" style="6" customWidth="1"/>
    <col min="15353" max="15354" width="10.7109375" style="6" customWidth="1"/>
    <col min="15355" max="15355" width="50.140625" style="6" customWidth="1"/>
    <col min="15356" max="15357" width="12.7109375" style="6" customWidth="1"/>
    <col min="15358" max="15359" width="15.7109375" style="6" customWidth="1"/>
    <col min="15360" max="15360" width="21.7109375" style="6" customWidth="1"/>
    <col min="15361" max="15607" width="34.42578125" style="6"/>
    <col min="15608" max="15608" width="7.5703125" style="6" customWidth="1"/>
    <col min="15609" max="15610" width="10.7109375" style="6" customWidth="1"/>
    <col min="15611" max="15611" width="50.140625" style="6" customWidth="1"/>
    <col min="15612" max="15613" width="12.7109375" style="6" customWidth="1"/>
    <col min="15614" max="15615" width="15.7109375" style="6" customWidth="1"/>
    <col min="15616" max="15616" width="21.7109375" style="6" customWidth="1"/>
    <col min="15617" max="15863" width="34.42578125" style="6"/>
    <col min="15864" max="15864" width="7.5703125" style="6" customWidth="1"/>
    <col min="15865" max="15866" width="10.7109375" style="6" customWidth="1"/>
    <col min="15867" max="15867" width="50.140625" style="6" customWidth="1"/>
    <col min="15868" max="15869" width="12.7109375" style="6" customWidth="1"/>
    <col min="15870" max="15871" width="15.7109375" style="6" customWidth="1"/>
    <col min="15872" max="15872" width="21.7109375" style="6" customWidth="1"/>
    <col min="15873" max="16119" width="34.42578125" style="6"/>
    <col min="16120" max="16120" width="7.5703125" style="6" customWidth="1"/>
    <col min="16121" max="16122" width="10.7109375" style="6" customWidth="1"/>
    <col min="16123" max="16123" width="50.140625" style="6" customWidth="1"/>
    <col min="16124" max="16125" width="12.7109375" style="6" customWidth="1"/>
    <col min="16126" max="16127" width="15.7109375" style="6" customWidth="1"/>
    <col min="16128" max="16128" width="21.7109375" style="6" customWidth="1"/>
    <col min="16129" max="16384" width="34.42578125" style="6"/>
  </cols>
  <sheetData>
    <row r="2" spans="1:8" x14ac:dyDescent="0.25">
      <c r="A2" s="41" t="s">
        <v>185</v>
      </c>
      <c r="B2" s="145" t="s">
        <v>186</v>
      </c>
      <c r="C2" s="4"/>
      <c r="D2" s="46"/>
      <c r="E2" s="48"/>
    </row>
    <row r="3" spans="1:8" x14ac:dyDescent="0.25">
      <c r="A3" s="41" t="s">
        <v>187</v>
      </c>
      <c r="B3" s="150" t="s">
        <v>188</v>
      </c>
      <c r="C3" s="150"/>
      <c r="D3" s="150"/>
      <c r="E3" s="150"/>
      <c r="F3" s="150"/>
      <c r="G3" s="150"/>
    </row>
    <row r="4" spans="1:8" x14ac:dyDescent="0.25">
      <c r="A4" s="41" t="s">
        <v>8</v>
      </c>
      <c r="B4" s="151" t="s">
        <v>189</v>
      </c>
      <c r="C4" s="151"/>
      <c r="D4" s="151"/>
      <c r="E4" s="151"/>
    </row>
    <row r="5" spans="1:8" x14ac:dyDescent="0.25">
      <c r="A5" s="41" t="s">
        <v>10</v>
      </c>
      <c r="B5" s="145" t="s">
        <v>276</v>
      </c>
      <c r="C5" s="146"/>
      <c r="D5" s="145"/>
      <c r="E5" s="67"/>
    </row>
    <row r="7" spans="1:8" ht="80.25" customHeight="1" x14ac:dyDescent="0.25">
      <c r="B7" s="152" t="s">
        <v>190</v>
      </c>
      <c r="C7" s="152"/>
      <c r="D7" s="152"/>
      <c r="E7" s="152"/>
      <c r="F7" s="152"/>
      <c r="G7" s="152"/>
    </row>
    <row r="9" spans="1:8" ht="22.5" customHeight="1" thickBot="1" x14ac:dyDescent="0.3">
      <c r="A9" s="84" t="s">
        <v>12</v>
      </c>
      <c r="B9" s="84" t="s">
        <v>13</v>
      </c>
      <c r="C9" s="3" t="s">
        <v>14</v>
      </c>
      <c r="D9" s="84" t="s">
        <v>15</v>
      </c>
      <c r="E9" s="94" t="s">
        <v>16</v>
      </c>
      <c r="F9" s="94" t="s">
        <v>17</v>
      </c>
      <c r="G9" s="193" t="s">
        <v>18</v>
      </c>
      <c r="H9" s="194" t="s">
        <v>191</v>
      </c>
    </row>
    <row r="10" spans="1:8" x14ac:dyDescent="0.25">
      <c r="B10" s="85"/>
      <c r="C10" s="7"/>
      <c r="D10" s="91"/>
      <c r="E10" s="95"/>
      <c r="F10" s="95"/>
      <c r="G10" s="195"/>
      <c r="H10" s="196"/>
    </row>
    <row r="11" spans="1:8" x14ac:dyDescent="0.25">
      <c r="A11" s="87"/>
      <c r="B11" s="88" t="s">
        <v>192</v>
      </c>
      <c r="C11" s="9" t="s">
        <v>193</v>
      </c>
      <c r="D11" s="88"/>
      <c r="E11" s="149" t="s">
        <v>194</v>
      </c>
      <c r="F11" s="149"/>
      <c r="G11" s="197">
        <f>SUM(G15:G23)</f>
        <v>0</v>
      </c>
      <c r="H11" s="198"/>
    </row>
    <row r="12" spans="1:8" x14ac:dyDescent="0.25">
      <c r="B12" s="10"/>
      <c r="C12" s="11"/>
      <c r="D12" s="10"/>
      <c r="F12" s="209"/>
      <c r="G12" s="199"/>
      <c r="H12" s="200"/>
    </row>
    <row r="13" spans="1:8" x14ac:dyDescent="0.25">
      <c r="A13" s="89"/>
      <c r="B13" s="89"/>
      <c r="C13" s="14" t="s">
        <v>21</v>
      </c>
      <c r="D13" s="89"/>
      <c r="E13" s="97"/>
      <c r="F13" s="210"/>
      <c r="G13" s="201"/>
      <c r="H13" s="202"/>
    </row>
    <row r="14" spans="1:8" x14ac:dyDescent="0.25">
      <c r="B14" s="10"/>
      <c r="C14" s="11"/>
      <c r="D14" s="10"/>
      <c r="F14" s="209"/>
      <c r="G14" s="199"/>
      <c r="H14" s="200"/>
    </row>
    <row r="15" spans="1:8" ht="47.25" x14ac:dyDescent="0.25">
      <c r="A15" s="86" t="s">
        <v>22</v>
      </c>
      <c r="B15" s="10"/>
      <c r="C15" s="15" t="s">
        <v>195</v>
      </c>
      <c r="D15" s="18" t="s">
        <v>196</v>
      </c>
      <c r="E15" s="12">
        <v>9</v>
      </c>
      <c r="F15" s="211"/>
      <c r="G15" s="203">
        <f>E15*F15</f>
        <v>0</v>
      </c>
      <c r="H15" s="200"/>
    </row>
    <row r="16" spans="1:8" x14ac:dyDescent="0.25">
      <c r="A16" s="86"/>
      <c r="C16" s="15"/>
      <c r="F16" s="211"/>
      <c r="G16" s="203"/>
      <c r="H16" s="200"/>
    </row>
    <row r="17" spans="1:17" x14ac:dyDescent="0.25">
      <c r="A17" s="86" t="s">
        <v>26</v>
      </c>
      <c r="C17" s="15" t="s">
        <v>197</v>
      </c>
      <c r="D17" s="18" t="s">
        <v>198</v>
      </c>
      <c r="E17" s="12">
        <v>110</v>
      </c>
      <c r="F17" s="211"/>
      <c r="G17" s="203">
        <f>E17*F17</f>
        <v>0</v>
      </c>
      <c r="H17" s="200"/>
    </row>
    <row r="18" spans="1:17" x14ac:dyDescent="0.25">
      <c r="A18" s="86"/>
      <c r="C18" s="15"/>
      <c r="F18" s="211"/>
      <c r="G18" s="203"/>
      <c r="H18" s="200"/>
    </row>
    <row r="19" spans="1:17" x14ac:dyDescent="0.25">
      <c r="A19" s="89"/>
      <c r="B19" s="89"/>
      <c r="C19" s="14" t="s">
        <v>30</v>
      </c>
      <c r="D19" s="89"/>
      <c r="E19" s="97"/>
      <c r="F19" s="210"/>
      <c r="G19" s="201"/>
      <c r="H19" s="202"/>
    </row>
    <row r="20" spans="1:17" x14ac:dyDescent="0.25">
      <c r="A20" s="86"/>
      <c r="C20" s="15"/>
      <c r="F20" s="211"/>
      <c r="G20" s="203"/>
      <c r="H20" s="200"/>
    </row>
    <row r="21" spans="1:17" ht="78.75" x14ac:dyDescent="0.25">
      <c r="A21" s="86" t="s">
        <v>33</v>
      </c>
      <c r="B21" s="86" t="s">
        <v>41</v>
      </c>
      <c r="C21" s="15" t="s">
        <v>42</v>
      </c>
      <c r="D21" s="18" t="s">
        <v>198</v>
      </c>
      <c r="E21" s="12">
        <v>50</v>
      </c>
      <c r="F21" s="211"/>
      <c r="G21" s="203">
        <f t="shared" ref="G21:G23" si="0">ROUND(E21*F21,2)</f>
        <v>0</v>
      </c>
      <c r="H21" s="200" t="s">
        <v>279</v>
      </c>
    </row>
    <row r="22" spans="1:17" x14ac:dyDescent="0.25">
      <c r="A22" s="46"/>
      <c r="B22" s="46"/>
      <c r="C22" s="16"/>
      <c r="D22" s="46"/>
      <c r="E22" s="48"/>
      <c r="F22" s="60"/>
      <c r="G22" s="188"/>
      <c r="H22" s="200"/>
    </row>
    <row r="23" spans="1:17" ht="78.75" x14ac:dyDescent="0.25">
      <c r="A23" s="86" t="s">
        <v>34</v>
      </c>
      <c r="B23" s="86" t="s">
        <v>48</v>
      </c>
      <c r="C23" s="15" t="s">
        <v>49</v>
      </c>
      <c r="D23" s="18" t="s">
        <v>205</v>
      </c>
      <c r="E23" s="12">
        <v>12.5</v>
      </c>
      <c r="F23" s="211"/>
      <c r="G23" s="203">
        <f t="shared" si="0"/>
        <v>0</v>
      </c>
      <c r="H23" s="200" t="s">
        <v>279</v>
      </c>
    </row>
    <row r="24" spans="1:17" x14ac:dyDescent="0.25">
      <c r="A24" s="86"/>
      <c r="C24" s="15"/>
      <c r="F24" s="211"/>
      <c r="G24" s="203"/>
      <c r="H24" s="200"/>
    </row>
    <row r="25" spans="1:17" x14ac:dyDescent="0.25">
      <c r="A25" s="87"/>
      <c r="B25" s="88" t="s">
        <v>199</v>
      </c>
      <c r="C25" s="9" t="s">
        <v>200</v>
      </c>
      <c r="D25" s="88"/>
      <c r="E25" s="149" t="s">
        <v>194</v>
      </c>
      <c r="F25" s="149"/>
      <c r="G25" s="197">
        <f>SUM(G27:G46)</f>
        <v>0</v>
      </c>
      <c r="H25" s="204"/>
      <c r="I25" s="17"/>
      <c r="J25" s="17"/>
      <c r="K25" s="17"/>
      <c r="L25" s="17"/>
      <c r="M25" s="17"/>
      <c r="N25" s="17"/>
      <c r="O25" s="17"/>
      <c r="P25" s="17"/>
      <c r="Q25" s="17"/>
    </row>
    <row r="26" spans="1:17" x14ac:dyDescent="0.25">
      <c r="B26" s="10"/>
      <c r="C26" s="11"/>
      <c r="F26" s="96"/>
      <c r="G26" s="199"/>
      <c r="H26" s="200"/>
    </row>
    <row r="27" spans="1:17" ht="63" x14ac:dyDescent="0.25">
      <c r="A27" s="86" t="s">
        <v>37</v>
      </c>
      <c r="B27" s="10"/>
      <c r="C27" s="15" t="s">
        <v>201</v>
      </c>
      <c r="D27" s="18" t="s">
        <v>202</v>
      </c>
      <c r="E27" s="12">
        <v>200</v>
      </c>
      <c r="F27" s="211"/>
      <c r="G27" s="203">
        <f>E27*F27</f>
        <v>0</v>
      </c>
      <c r="H27" s="200"/>
    </row>
    <row r="28" spans="1:17" x14ac:dyDescent="0.25">
      <c r="A28" s="86"/>
      <c r="C28" s="15"/>
      <c r="F28" s="211"/>
      <c r="G28" s="203"/>
      <c r="H28" s="200"/>
    </row>
    <row r="29" spans="1:17" ht="63" x14ac:dyDescent="0.25">
      <c r="A29" s="86" t="s">
        <v>38</v>
      </c>
      <c r="C29" s="15" t="s">
        <v>203</v>
      </c>
      <c r="D29" s="18" t="s">
        <v>202</v>
      </c>
      <c r="E29" s="12">
        <v>40</v>
      </c>
      <c r="F29" s="211"/>
      <c r="G29" s="203">
        <f>E29*F29</f>
        <v>0</v>
      </c>
      <c r="H29" s="200"/>
    </row>
    <row r="30" spans="1:17" x14ac:dyDescent="0.25">
      <c r="A30" s="86"/>
      <c r="C30" s="15"/>
      <c r="F30" s="211"/>
      <c r="G30" s="203"/>
      <c r="H30" s="200"/>
    </row>
    <row r="31" spans="1:17" ht="31.5" x14ac:dyDescent="0.25">
      <c r="A31" s="86" t="s">
        <v>39</v>
      </c>
      <c r="C31" s="15" t="s">
        <v>204</v>
      </c>
      <c r="D31" s="18" t="s">
        <v>205</v>
      </c>
      <c r="E31" s="12">
        <v>80</v>
      </c>
      <c r="F31" s="211"/>
      <c r="G31" s="203">
        <f>E31*F31</f>
        <v>0</v>
      </c>
      <c r="H31" s="200"/>
    </row>
    <row r="32" spans="1:17" x14ac:dyDescent="0.25">
      <c r="A32" s="86"/>
      <c r="C32" s="15"/>
      <c r="F32" s="211"/>
      <c r="G32" s="203"/>
      <c r="H32" s="200"/>
    </row>
    <row r="33" spans="1:8" ht="78.75" x14ac:dyDescent="0.25">
      <c r="A33" s="86" t="s">
        <v>40</v>
      </c>
      <c r="C33" s="19" t="s">
        <v>206</v>
      </c>
      <c r="D33" s="18" t="s">
        <v>202</v>
      </c>
      <c r="E33" s="12">
        <v>17.7</v>
      </c>
      <c r="F33" s="211"/>
      <c r="G33" s="203">
        <f>E33*F33</f>
        <v>0</v>
      </c>
      <c r="H33" s="200"/>
    </row>
    <row r="34" spans="1:8" x14ac:dyDescent="0.25">
      <c r="A34" s="86"/>
      <c r="C34" s="19"/>
      <c r="F34" s="211"/>
      <c r="G34" s="203"/>
      <c r="H34" s="200"/>
    </row>
    <row r="35" spans="1:8" ht="78.75" x14ac:dyDescent="0.25">
      <c r="A35" s="86" t="s">
        <v>44</v>
      </c>
      <c r="B35" s="90"/>
      <c r="C35" s="19" t="s">
        <v>207</v>
      </c>
      <c r="D35" s="40" t="s">
        <v>202</v>
      </c>
      <c r="E35" s="92">
        <v>66</v>
      </c>
      <c r="F35" s="211"/>
      <c r="G35" s="203">
        <f>E35*F35</f>
        <v>0</v>
      </c>
      <c r="H35" s="200"/>
    </row>
    <row r="36" spans="1:8" ht="11.25" customHeight="1" x14ac:dyDescent="0.25">
      <c r="A36" s="86"/>
      <c r="C36" s="15"/>
      <c r="F36" s="211"/>
      <c r="G36" s="203"/>
      <c r="H36" s="200"/>
    </row>
    <row r="37" spans="1:8" ht="110.25" x14ac:dyDescent="0.25">
      <c r="A37" s="86" t="s">
        <v>46</v>
      </c>
      <c r="C37" s="15" t="s">
        <v>208</v>
      </c>
      <c r="D37" s="18" t="s">
        <v>202</v>
      </c>
      <c r="E37" s="12">
        <v>70</v>
      </c>
      <c r="F37" s="211"/>
      <c r="G37" s="203">
        <f>E37*F37</f>
        <v>0</v>
      </c>
      <c r="H37" s="200"/>
    </row>
    <row r="38" spans="1:8" ht="11.25" customHeight="1" x14ac:dyDescent="0.25">
      <c r="A38" s="86"/>
      <c r="C38" s="15"/>
      <c r="F38" s="211"/>
      <c r="G38" s="203"/>
      <c r="H38" s="200"/>
    </row>
    <row r="39" spans="1:8" ht="47.25" x14ac:dyDescent="0.25">
      <c r="A39" s="86" t="s">
        <v>47</v>
      </c>
      <c r="C39" s="19" t="s">
        <v>209</v>
      </c>
      <c r="D39" s="40" t="s">
        <v>202</v>
      </c>
      <c r="E39" s="92">
        <v>7</v>
      </c>
      <c r="F39" s="211"/>
      <c r="G39" s="203">
        <f>E39*F39</f>
        <v>0</v>
      </c>
      <c r="H39" s="205"/>
    </row>
    <row r="40" spans="1:8" ht="11.25" customHeight="1" x14ac:dyDescent="0.25">
      <c r="A40" s="86"/>
      <c r="C40" s="19"/>
      <c r="D40" s="40"/>
      <c r="E40" s="92"/>
      <c r="F40" s="211"/>
      <c r="G40" s="203"/>
      <c r="H40" s="205"/>
    </row>
    <row r="41" spans="1:8" ht="47.25" x14ac:dyDescent="0.25">
      <c r="A41" s="86" t="s">
        <v>50</v>
      </c>
      <c r="C41" s="15" t="s">
        <v>210</v>
      </c>
      <c r="D41" s="18" t="s">
        <v>202</v>
      </c>
      <c r="E41" s="12">
        <v>200</v>
      </c>
      <c r="F41" s="211"/>
      <c r="G41" s="203">
        <f>E41*F41</f>
        <v>0</v>
      </c>
      <c r="H41" s="200" t="s">
        <v>211</v>
      </c>
    </row>
    <row r="42" spans="1:8" x14ac:dyDescent="0.25">
      <c r="A42" s="86"/>
      <c r="C42" s="15"/>
      <c r="F42" s="211"/>
      <c r="G42" s="203"/>
      <c r="H42" s="200"/>
    </row>
    <row r="43" spans="1:8" x14ac:dyDescent="0.25">
      <c r="A43" s="89"/>
      <c r="B43" s="89"/>
      <c r="C43" s="14" t="s">
        <v>278</v>
      </c>
      <c r="D43" s="89"/>
      <c r="E43" s="97"/>
      <c r="F43" s="210"/>
      <c r="G43" s="201"/>
      <c r="H43" s="202"/>
    </row>
    <row r="44" spans="1:8" x14ac:dyDescent="0.25">
      <c r="C44" s="6"/>
      <c r="F44" s="212"/>
      <c r="G44" s="206"/>
      <c r="H44" s="205"/>
    </row>
    <row r="45" spans="1:8" ht="78.75" x14ac:dyDescent="0.25">
      <c r="A45" s="86" t="s">
        <v>55</v>
      </c>
      <c r="B45" s="86" t="s">
        <v>73</v>
      </c>
      <c r="C45" s="15" t="s">
        <v>74</v>
      </c>
      <c r="D45" s="18" t="s">
        <v>53</v>
      </c>
      <c r="E45" s="12">
        <v>31</v>
      </c>
      <c r="F45" s="211"/>
      <c r="G45" s="203">
        <f>ROUND(E45*F45,2)</f>
        <v>0</v>
      </c>
      <c r="H45" s="200" t="s">
        <v>279</v>
      </c>
    </row>
    <row r="46" spans="1:8" x14ac:dyDescent="0.25">
      <c r="A46" s="86"/>
      <c r="C46" s="20"/>
      <c r="F46" s="209"/>
      <c r="G46" s="199"/>
      <c r="H46" s="200"/>
    </row>
    <row r="47" spans="1:8" ht="15" customHeight="1" x14ac:dyDescent="0.25">
      <c r="A47" s="87"/>
      <c r="B47" s="88" t="s">
        <v>212</v>
      </c>
      <c r="C47" s="9" t="s">
        <v>213</v>
      </c>
      <c r="D47" s="88"/>
      <c r="E47" s="149" t="s">
        <v>194</v>
      </c>
      <c r="F47" s="149"/>
      <c r="G47" s="197">
        <f>SUM(G51:G86)</f>
        <v>0</v>
      </c>
      <c r="H47" s="204"/>
    </row>
    <row r="48" spans="1:8" x14ac:dyDescent="0.25">
      <c r="B48" s="10"/>
      <c r="C48" s="11"/>
      <c r="F48" s="209"/>
      <c r="G48" s="199"/>
      <c r="H48" s="200"/>
    </row>
    <row r="49" spans="1:8" x14ac:dyDescent="0.25">
      <c r="A49" s="89"/>
      <c r="B49" s="89"/>
      <c r="C49" s="14" t="s">
        <v>214</v>
      </c>
      <c r="D49" s="89"/>
      <c r="E49" s="97"/>
      <c r="F49" s="210"/>
      <c r="G49" s="201"/>
      <c r="H49" s="202"/>
    </row>
    <row r="50" spans="1:8" x14ac:dyDescent="0.25">
      <c r="C50" s="6"/>
      <c r="F50" s="212"/>
      <c r="G50" s="206"/>
      <c r="H50" s="205"/>
    </row>
    <row r="51" spans="1:8" ht="47.25" x14ac:dyDescent="0.25">
      <c r="A51" s="86" t="s">
        <v>56</v>
      </c>
      <c r="C51" s="15" t="s">
        <v>215</v>
      </c>
      <c r="D51" s="18" t="s">
        <v>198</v>
      </c>
      <c r="E51" s="12">
        <v>184</v>
      </c>
      <c r="F51" s="211"/>
      <c r="G51" s="203">
        <f>E51*F51</f>
        <v>0</v>
      </c>
      <c r="H51" s="200" t="s">
        <v>291</v>
      </c>
    </row>
    <row r="52" spans="1:8" x14ac:dyDescent="0.25">
      <c r="B52" s="10"/>
      <c r="C52" s="11"/>
      <c r="F52" s="209"/>
      <c r="G52" s="199"/>
      <c r="H52" s="200"/>
    </row>
    <row r="53" spans="1:8" ht="63" x14ac:dyDescent="0.25">
      <c r="A53" s="86" t="s">
        <v>57</v>
      </c>
      <c r="B53" s="10"/>
      <c r="C53" s="8" t="s">
        <v>216</v>
      </c>
      <c r="F53" s="212"/>
      <c r="G53" s="206"/>
      <c r="H53" s="200"/>
    </row>
    <row r="54" spans="1:8" x14ac:dyDescent="0.25">
      <c r="A54" s="86"/>
      <c r="B54" s="10"/>
      <c r="C54" s="8" t="s">
        <v>217</v>
      </c>
      <c r="D54" s="18" t="s">
        <v>198</v>
      </c>
      <c r="E54" s="12">
        <v>19</v>
      </c>
      <c r="F54" s="211"/>
      <c r="G54" s="203">
        <f>E54*F54</f>
        <v>0</v>
      </c>
      <c r="H54" s="200"/>
    </row>
    <row r="55" spans="1:8" x14ac:dyDescent="0.25">
      <c r="A55" s="86"/>
      <c r="B55" s="10"/>
      <c r="C55" s="8" t="s">
        <v>218</v>
      </c>
      <c r="D55" s="18" t="s">
        <v>198</v>
      </c>
      <c r="E55" s="12">
        <v>81</v>
      </c>
      <c r="F55" s="211"/>
      <c r="G55" s="203">
        <f>E55*F55</f>
        <v>0</v>
      </c>
      <c r="H55" s="200"/>
    </row>
    <row r="56" spans="1:8" x14ac:dyDescent="0.25">
      <c r="A56" s="86"/>
      <c r="B56" s="10"/>
      <c r="C56" s="8" t="s">
        <v>219</v>
      </c>
      <c r="D56" s="18" t="s">
        <v>198</v>
      </c>
      <c r="E56" s="12">
        <v>7</v>
      </c>
      <c r="F56" s="211"/>
      <c r="G56" s="203">
        <f>E56*F56</f>
        <v>0</v>
      </c>
      <c r="H56" s="200"/>
    </row>
    <row r="57" spans="1:8" x14ac:dyDescent="0.25">
      <c r="A57" s="86"/>
      <c r="B57" s="10"/>
      <c r="F57" s="211"/>
      <c r="G57" s="203"/>
      <c r="H57" s="200"/>
    </row>
    <row r="58" spans="1:8" ht="31.5" x14ac:dyDescent="0.25">
      <c r="A58" s="86" t="s">
        <v>58</v>
      </c>
      <c r="C58" s="19" t="s">
        <v>220</v>
      </c>
      <c r="F58" s="211"/>
      <c r="G58" s="203"/>
      <c r="H58" s="200"/>
    </row>
    <row r="59" spans="1:8" x14ac:dyDescent="0.25">
      <c r="A59" s="86"/>
      <c r="C59" s="19" t="s">
        <v>222</v>
      </c>
      <c r="D59" s="18" t="s">
        <v>198</v>
      </c>
      <c r="E59" s="12">
        <v>15</v>
      </c>
      <c r="F59" s="211"/>
      <c r="G59" s="203">
        <f>E59*F59</f>
        <v>0</v>
      </c>
      <c r="H59" s="200" t="s">
        <v>221</v>
      </c>
    </row>
    <row r="60" spans="1:8" x14ac:dyDescent="0.25">
      <c r="A60" s="86"/>
      <c r="C60" s="19" t="s">
        <v>223</v>
      </c>
      <c r="D60" s="18" t="s">
        <v>198</v>
      </c>
      <c r="E60" s="12">
        <v>7</v>
      </c>
      <c r="F60" s="211"/>
      <c r="G60" s="203">
        <f>E60*F60</f>
        <v>0</v>
      </c>
      <c r="H60" s="200" t="s">
        <v>221</v>
      </c>
    </row>
    <row r="61" spans="1:8" x14ac:dyDescent="0.25">
      <c r="A61" s="86"/>
      <c r="B61" s="10"/>
      <c r="F61" s="211"/>
      <c r="G61" s="203"/>
      <c r="H61" s="200"/>
    </row>
    <row r="62" spans="1:8" x14ac:dyDescent="0.25">
      <c r="A62" s="89"/>
      <c r="B62" s="89"/>
      <c r="C62" s="14" t="s">
        <v>224</v>
      </c>
      <c r="D62" s="89"/>
      <c r="E62" s="97"/>
      <c r="F62" s="210"/>
      <c r="G62" s="201"/>
      <c r="H62" s="202"/>
    </row>
    <row r="63" spans="1:8" x14ac:dyDescent="0.25">
      <c r="A63" s="86"/>
      <c r="F63" s="211"/>
      <c r="G63" s="203"/>
      <c r="H63" s="200"/>
    </row>
    <row r="64" spans="1:8" ht="47.25" x14ac:dyDescent="0.25">
      <c r="A64" s="86" t="s">
        <v>227</v>
      </c>
      <c r="C64" s="8" t="s">
        <v>225</v>
      </c>
      <c r="D64" s="41"/>
      <c r="E64" s="48"/>
      <c r="F64" s="60"/>
      <c r="G64" s="188"/>
      <c r="H64" s="200"/>
    </row>
    <row r="65" spans="1:8" x14ac:dyDescent="0.25">
      <c r="A65" s="86"/>
      <c r="C65" s="8" t="s">
        <v>226</v>
      </c>
      <c r="D65" s="41" t="s">
        <v>196</v>
      </c>
      <c r="E65" s="12">
        <v>5</v>
      </c>
      <c r="F65" s="211"/>
      <c r="G65" s="203">
        <f>E65*F65</f>
        <v>0</v>
      </c>
      <c r="H65" s="200"/>
    </row>
    <row r="66" spans="1:8" x14ac:dyDescent="0.25">
      <c r="A66" s="86"/>
      <c r="D66" s="41"/>
      <c r="F66" s="211"/>
      <c r="G66" s="203"/>
      <c r="H66" s="200"/>
    </row>
    <row r="67" spans="1:8" ht="31.5" x14ac:dyDescent="0.25">
      <c r="A67" s="86" t="s">
        <v>268</v>
      </c>
      <c r="C67" s="8" t="s">
        <v>228</v>
      </c>
      <c r="F67" s="211"/>
      <c r="G67" s="203"/>
      <c r="H67" s="200"/>
    </row>
    <row r="68" spans="1:8" x14ac:dyDescent="0.25">
      <c r="A68" s="86"/>
      <c r="C68" s="8" t="s">
        <v>229</v>
      </c>
      <c r="D68" s="41" t="s">
        <v>196</v>
      </c>
      <c r="E68" s="12">
        <v>5</v>
      </c>
      <c r="F68" s="211"/>
      <c r="G68" s="203">
        <f>E68*F68</f>
        <v>0</v>
      </c>
      <c r="H68" s="200"/>
    </row>
    <row r="69" spans="1:8" x14ac:dyDescent="0.25">
      <c r="A69" s="86"/>
      <c r="F69" s="211"/>
      <c r="G69" s="203"/>
      <c r="H69" s="200"/>
    </row>
    <row r="70" spans="1:8" ht="94.5" x14ac:dyDescent="0.25">
      <c r="A70" s="86" t="s">
        <v>230</v>
      </c>
      <c r="C70" s="8" t="s">
        <v>231</v>
      </c>
      <c r="D70" s="18" t="s">
        <v>196</v>
      </c>
      <c r="E70" s="12">
        <v>1</v>
      </c>
      <c r="F70" s="211"/>
      <c r="G70" s="203">
        <f>E70*F70</f>
        <v>0</v>
      </c>
      <c r="H70" s="200" t="s">
        <v>232</v>
      </c>
    </row>
    <row r="71" spans="1:8" x14ac:dyDescent="0.25">
      <c r="A71" s="86"/>
      <c r="F71" s="211"/>
      <c r="G71" s="203"/>
      <c r="H71" s="200"/>
    </row>
    <row r="72" spans="1:8" ht="94.5" x14ac:dyDescent="0.25">
      <c r="A72" s="86" t="s">
        <v>235</v>
      </c>
      <c r="C72" s="8" t="s">
        <v>233</v>
      </c>
      <c r="D72" s="18" t="s">
        <v>196</v>
      </c>
      <c r="E72" s="12">
        <v>1</v>
      </c>
      <c r="F72" s="211"/>
      <c r="G72" s="203">
        <f>E72*F72</f>
        <v>0</v>
      </c>
      <c r="H72" s="200"/>
    </row>
    <row r="73" spans="1:8" x14ac:dyDescent="0.25">
      <c r="A73" s="86"/>
      <c r="F73" s="211"/>
      <c r="G73" s="203"/>
      <c r="H73" s="200"/>
    </row>
    <row r="74" spans="1:8" x14ac:dyDescent="0.25">
      <c r="A74" s="89"/>
      <c r="B74" s="89"/>
      <c r="C74" s="14" t="s">
        <v>234</v>
      </c>
      <c r="D74" s="89"/>
      <c r="E74" s="97"/>
      <c r="F74" s="210"/>
      <c r="G74" s="201"/>
      <c r="H74" s="202"/>
    </row>
    <row r="75" spans="1:8" x14ac:dyDescent="0.25">
      <c r="A75" s="86"/>
      <c r="C75" s="21"/>
      <c r="D75" s="40"/>
      <c r="E75" s="92"/>
      <c r="F75" s="211"/>
      <c r="G75" s="203"/>
      <c r="H75" s="200"/>
    </row>
    <row r="76" spans="1:8" ht="47.25" x14ac:dyDescent="0.25">
      <c r="A76" s="86" t="s">
        <v>237</v>
      </c>
      <c r="C76" s="8" t="s">
        <v>236</v>
      </c>
      <c r="D76" s="18" t="s">
        <v>196</v>
      </c>
      <c r="E76" s="12">
        <v>5</v>
      </c>
      <c r="F76" s="211"/>
      <c r="G76" s="203">
        <f>E76*F76</f>
        <v>0</v>
      </c>
      <c r="H76" s="200"/>
    </row>
    <row r="77" spans="1:8" x14ac:dyDescent="0.25">
      <c r="A77" s="86"/>
      <c r="F77" s="211"/>
      <c r="G77" s="203"/>
      <c r="H77" s="200"/>
    </row>
    <row r="78" spans="1:8" ht="47.25" x14ac:dyDescent="0.25">
      <c r="A78" s="86" t="s">
        <v>269</v>
      </c>
      <c r="C78" s="8" t="s">
        <v>238</v>
      </c>
      <c r="D78" s="41" t="s">
        <v>196</v>
      </c>
      <c r="E78" s="12">
        <v>5</v>
      </c>
      <c r="F78" s="211"/>
      <c r="G78" s="203">
        <f>E78*F78</f>
        <v>0</v>
      </c>
      <c r="H78" s="200" t="s">
        <v>239</v>
      </c>
    </row>
    <row r="79" spans="1:8" x14ac:dyDescent="0.25">
      <c r="A79" s="86"/>
      <c r="F79" s="211"/>
      <c r="G79" s="203"/>
      <c r="H79" s="200"/>
    </row>
    <row r="80" spans="1:8" x14ac:dyDescent="0.25">
      <c r="A80" s="89"/>
      <c r="B80" s="89"/>
      <c r="C80" s="14" t="s">
        <v>240</v>
      </c>
      <c r="D80" s="89"/>
      <c r="E80" s="97"/>
      <c r="F80" s="210"/>
      <c r="G80" s="201"/>
      <c r="H80" s="202"/>
    </row>
    <row r="81" spans="1:8" x14ac:dyDescent="0.25">
      <c r="A81" s="86"/>
      <c r="C81" s="22"/>
      <c r="F81" s="211"/>
      <c r="G81" s="203"/>
      <c r="H81" s="200"/>
    </row>
    <row r="82" spans="1:8" ht="47.25" x14ac:dyDescent="0.25">
      <c r="A82" s="86" t="s">
        <v>241</v>
      </c>
      <c r="C82" s="19" t="s">
        <v>242</v>
      </c>
      <c r="D82" s="18" t="s">
        <v>198</v>
      </c>
      <c r="E82" s="12">
        <v>107</v>
      </c>
      <c r="F82" s="211"/>
      <c r="G82" s="203">
        <f>E82*F82</f>
        <v>0</v>
      </c>
      <c r="H82" s="200"/>
    </row>
    <row r="83" spans="1:8" x14ac:dyDescent="0.25">
      <c r="A83" s="86"/>
      <c r="F83" s="211"/>
      <c r="G83" s="203"/>
      <c r="H83" s="200"/>
    </row>
    <row r="84" spans="1:8" ht="31.5" x14ac:dyDescent="0.25">
      <c r="A84" s="86" t="s">
        <v>243</v>
      </c>
      <c r="C84" s="19" t="s">
        <v>244</v>
      </c>
      <c r="D84" s="18" t="s">
        <v>198</v>
      </c>
      <c r="E84" s="12">
        <v>107</v>
      </c>
      <c r="F84" s="211"/>
      <c r="G84" s="203">
        <f>E84*F84</f>
        <v>0</v>
      </c>
      <c r="H84" s="200"/>
    </row>
    <row r="85" spans="1:8" x14ac:dyDescent="0.25">
      <c r="A85" s="86"/>
      <c r="F85" s="211"/>
      <c r="G85" s="203"/>
      <c r="H85" s="200"/>
    </row>
    <row r="86" spans="1:8" ht="63" x14ac:dyDescent="0.25">
      <c r="A86" s="86" t="s">
        <v>245</v>
      </c>
      <c r="C86" s="8" t="s">
        <v>246</v>
      </c>
      <c r="D86" s="18" t="s">
        <v>196</v>
      </c>
      <c r="E86" s="12">
        <v>10</v>
      </c>
      <c r="F86" s="211"/>
      <c r="G86" s="203">
        <f>E86*F86</f>
        <v>0</v>
      </c>
      <c r="H86" s="200"/>
    </row>
    <row r="87" spans="1:8" x14ac:dyDescent="0.25">
      <c r="A87" s="86"/>
      <c r="C87" s="15"/>
      <c r="F87" s="209"/>
      <c r="G87" s="199"/>
      <c r="H87" s="200"/>
    </row>
    <row r="88" spans="1:8" x14ac:dyDescent="0.25">
      <c r="A88" s="87"/>
      <c r="B88" s="88" t="s">
        <v>247</v>
      </c>
      <c r="C88" s="9" t="s">
        <v>280</v>
      </c>
      <c r="D88" s="88"/>
      <c r="E88" s="149" t="s">
        <v>194</v>
      </c>
      <c r="F88" s="149"/>
      <c r="G88" s="197">
        <f>SUM(G91:G98)</f>
        <v>0</v>
      </c>
      <c r="H88" s="204"/>
    </row>
    <row r="89" spans="1:8" x14ac:dyDescent="0.25">
      <c r="A89" s="86"/>
      <c r="C89" s="15"/>
      <c r="F89" s="209"/>
      <c r="G89" s="199"/>
      <c r="H89" s="200"/>
    </row>
    <row r="90" spans="1:8" x14ac:dyDescent="0.25">
      <c r="A90" s="89"/>
      <c r="B90" s="89"/>
      <c r="C90" s="14" t="s">
        <v>95</v>
      </c>
      <c r="D90" s="89"/>
      <c r="E90" s="97"/>
      <c r="F90" s="210"/>
      <c r="G90" s="201"/>
      <c r="H90" s="202"/>
    </row>
    <row r="91" spans="1:8" x14ac:dyDescent="0.25">
      <c r="C91" s="6"/>
      <c r="F91" s="212"/>
      <c r="G91" s="206"/>
      <c r="H91" s="205"/>
    </row>
    <row r="92" spans="1:8" ht="78.75" x14ac:dyDescent="0.25">
      <c r="A92" s="86" t="s">
        <v>249</v>
      </c>
      <c r="B92" s="86" t="s">
        <v>96</v>
      </c>
      <c r="C92" s="15" t="s">
        <v>97</v>
      </c>
      <c r="D92" s="18" t="s">
        <v>202</v>
      </c>
      <c r="E92" s="12">
        <v>18.600000000000001</v>
      </c>
      <c r="F92" s="211"/>
      <c r="G92" s="203">
        <f>ROUND(E92*F92,2)</f>
        <v>0</v>
      </c>
      <c r="H92" s="200" t="s">
        <v>279</v>
      </c>
    </row>
    <row r="93" spans="1:8" x14ac:dyDescent="0.25">
      <c r="A93" s="46"/>
      <c r="B93" s="46"/>
      <c r="C93" s="23"/>
      <c r="D93" s="46"/>
      <c r="E93" s="48"/>
      <c r="F93" s="60"/>
      <c r="G93" s="188"/>
      <c r="H93" s="200"/>
    </row>
    <row r="94" spans="1:8" ht="78.75" x14ac:dyDescent="0.25">
      <c r="A94" s="86" t="s">
        <v>251</v>
      </c>
      <c r="B94" s="86" t="s">
        <v>101</v>
      </c>
      <c r="C94" s="15" t="s">
        <v>102</v>
      </c>
      <c r="D94" s="18" t="s">
        <v>205</v>
      </c>
      <c r="E94" s="12">
        <v>62</v>
      </c>
      <c r="F94" s="211"/>
      <c r="G94" s="203">
        <f>ROUND(E94*F94,2)</f>
        <v>0</v>
      </c>
      <c r="H94" s="200" t="s">
        <v>279</v>
      </c>
    </row>
    <row r="95" spans="1:8" x14ac:dyDescent="0.25">
      <c r="A95" s="46"/>
      <c r="B95" s="46"/>
      <c r="C95" s="24"/>
      <c r="D95" s="46"/>
      <c r="E95" s="48"/>
      <c r="F95" s="60"/>
      <c r="G95" s="188"/>
      <c r="H95" s="200"/>
    </row>
    <row r="96" spans="1:8" x14ac:dyDescent="0.25">
      <c r="A96" s="89"/>
      <c r="B96" s="89"/>
      <c r="C96" s="14" t="s">
        <v>105</v>
      </c>
      <c r="D96" s="89"/>
      <c r="E96" s="97"/>
      <c r="F96" s="210"/>
      <c r="G96" s="201"/>
      <c r="H96" s="202"/>
    </row>
    <row r="97" spans="1:8" x14ac:dyDescent="0.25">
      <c r="A97" s="51"/>
      <c r="B97" s="51"/>
      <c r="C97" s="1"/>
      <c r="D97" s="51"/>
      <c r="E97" s="99"/>
      <c r="F97" s="213"/>
      <c r="G97" s="207"/>
      <c r="H97" s="155"/>
    </row>
    <row r="98" spans="1:8" ht="78.75" x14ac:dyDescent="0.25">
      <c r="A98" s="86" t="s">
        <v>254</v>
      </c>
      <c r="B98" s="86" t="s">
        <v>106</v>
      </c>
      <c r="C98" s="15" t="s">
        <v>107</v>
      </c>
      <c r="D98" s="18" t="s">
        <v>205</v>
      </c>
      <c r="E98" s="12">
        <v>62</v>
      </c>
      <c r="F98" s="211"/>
      <c r="G98" s="203">
        <f>ROUND(E98*F98,2)</f>
        <v>0</v>
      </c>
      <c r="H98" s="200" t="s">
        <v>279</v>
      </c>
    </row>
    <row r="99" spans="1:8" ht="11.25" customHeight="1" x14ac:dyDescent="0.25">
      <c r="A99" s="86"/>
      <c r="C99" s="15"/>
      <c r="F99" s="209"/>
      <c r="G99" s="199"/>
      <c r="H99" s="200"/>
    </row>
    <row r="100" spans="1:8" x14ac:dyDescent="0.25">
      <c r="A100" s="87"/>
      <c r="B100" s="88" t="s">
        <v>261</v>
      </c>
      <c r="C100" s="9" t="s">
        <v>248</v>
      </c>
      <c r="D100" s="88"/>
      <c r="E100" s="149" t="s">
        <v>2</v>
      </c>
      <c r="F100" s="149"/>
      <c r="G100" s="197">
        <f>SUM(G102:G111)</f>
        <v>0</v>
      </c>
      <c r="H100" s="204"/>
    </row>
    <row r="101" spans="1:8" x14ac:dyDescent="0.25">
      <c r="C101" s="15"/>
      <c r="F101" s="209"/>
      <c r="G101" s="199"/>
      <c r="H101" s="205"/>
    </row>
    <row r="102" spans="1:8" ht="81.75" customHeight="1" x14ac:dyDescent="0.25">
      <c r="A102" s="86" t="s">
        <v>256</v>
      </c>
      <c r="B102" s="40"/>
      <c r="C102" s="19" t="s">
        <v>277</v>
      </c>
      <c r="D102" s="40" t="s">
        <v>250</v>
      </c>
      <c r="E102" s="92">
        <v>4</v>
      </c>
      <c r="F102" s="211"/>
      <c r="G102" s="203">
        <f>E102*F102</f>
        <v>0</v>
      </c>
      <c r="H102" s="205"/>
    </row>
    <row r="103" spans="1:8" x14ac:dyDescent="0.25">
      <c r="A103" s="86"/>
      <c r="B103" s="40"/>
      <c r="C103" s="19"/>
      <c r="D103" s="40"/>
      <c r="E103" s="92"/>
      <c r="F103" s="211"/>
      <c r="G103" s="203"/>
      <c r="H103" s="205"/>
    </row>
    <row r="104" spans="1:8" x14ac:dyDescent="0.25">
      <c r="A104" s="86" t="s">
        <v>257</v>
      </c>
      <c r="B104" s="40"/>
      <c r="C104" s="19" t="s">
        <v>252</v>
      </c>
      <c r="D104" s="40" t="s">
        <v>253</v>
      </c>
      <c r="E104" s="92">
        <v>10</v>
      </c>
      <c r="F104" s="211"/>
      <c r="G104" s="203">
        <f>E104*F104</f>
        <v>0</v>
      </c>
      <c r="H104" s="205"/>
    </row>
    <row r="105" spans="1:8" x14ac:dyDescent="0.25">
      <c r="A105" s="86"/>
      <c r="B105" s="40"/>
      <c r="C105" s="19"/>
      <c r="D105" s="40"/>
      <c r="E105" s="92"/>
      <c r="F105" s="211"/>
      <c r="G105" s="203"/>
      <c r="H105" s="205"/>
    </row>
    <row r="106" spans="1:8" ht="31.5" x14ac:dyDescent="0.25">
      <c r="A106" s="86" t="s">
        <v>259</v>
      </c>
      <c r="B106" s="40"/>
      <c r="C106" s="25" t="s">
        <v>255</v>
      </c>
      <c r="D106" s="40" t="s">
        <v>253</v>
      </c>
      <c r="E106" s="92">
        <v>3</v>
      </c>
      <c r="F106" s="211"/>
      <c r="G106" s="203">
        <f>E106*F106</f>
        <v>0</v>
      </c>
      <c r="H106" s="200"/>
    </row>
    <row r="107" spans="1:8" x14ac:dyDescent="0.25">
      <c r="A107" s="86"/>
      <c r="B107" s="40"/>
      <c r="C107" s="19"/>
      <c r="D107" s="40"/>
      <c r="E107" s="92"/>
      <c r="F107" s="211"/>
      <c r="G107" s="203"/>
      <c r="H107" s="205"/>
    </row>
    <row r="108" spans="1:8" ht="47.25" x14ac:dyDescent="0.25">
      <c r="A108" s="41" t="s">
        <v>270</v>
      </c>
      <c r="B108" s="41"/>
      <c r="C108" s="15" t="s">
        <v>258</v>
      </c>
      <c r="D108" s="93" t="s">
        <v>250</v>
      </c>
      <c r="E108" s="92">
        <v>1</v>
      </c>
      <c r="F108" s="211"/>
      <c r="G108" s="203">
        <f>E108*F108</f>
        <v>0</v>
      </c>
      <c r="H108" s="205"/>
    </row>
    <row r="109" spans="1:8" x14ac:dyDescent="0.25">
      <c r="A109" s="41"/>
      <c r="B109" s="41"/>
      <c r="C109" s="15"/>
      <c r="D109" s="93"/>
      <c r="E109" s="48"/>
      <c r="F109" s="60"/>
      <c r="G109" s="188"/>
      <c r="H109" s="205"/>
    </row>
    <row r="110" spans="1:8" ht="31.5" x14ac:dyDescent="0.25">
      <c r="A110" s="86" t="s">
        <v>281</v>
      </c>
      <c r="C110" s="20" t="s">
        <v>260</v>
      </c>
      <c r="D110" s="40" t="s">
        <v>205</v>
      </c>
      <c r="E110" s="92">
        <v>100</v>
      </c>
      <c r="F110" s="211"/>
      <c r="G110" s="203">
        <f>E110*F110</f>
        <v>0</v>
      </c>
      <c r="H110" s="208"/>
    </row>
    <row r="111" spans="1:8" x14ac:dyDescent="0.25">
      <c r="A111" s="86"/>
      <c r="C111" s="20"/>
      <c r="D111" s="40"/>
      <c r="E111" s="92"/>
      <c r="F111" s="98"/>
      <c r="G111" s="98"/>
      <c r="H111" s="13"/>
    </row>
    <row r="112" spans="1:8" x14ac:dyDescent="0.25">
      <c r="A112" s="41"/>
      <c r="B112" s="41"/>
      <c r="C112" s="15"/>
      <c r="E112" s="48"/>
      <c r="F112" s="49"/>
      <c r="G112" s="50"/>
      <c r="H112" s="5"/>
    </row>
    <row r="113" spans="1:8" x14ac:dyDescent="0.25">
      <c r="A113" s="41"/>
      <c r="B113" s="41"/>
      <c r="C113" s="27" t="str">
        <f>C11</f>
        <v>PREDDELA</v>
      </c>
      <c r="D113" s="83">
        <f>G11</f>
        <v>0</v>
      </c>
      <c r="E113" s="48"/>
      <c r="F113" s="49"/>
      <c r="G113" s="50"/>
      <c r="H113" s="5"/>
    </row>
    <row r="114" spans="1:8" x14ac:dyDescent="0.25">
      <c r="A114" s="41"/>
      <c r="B114" s="41"/>
      <c r="C114" s="27" t="str">
        <f>C25</f>
        <v>ZEMELJSKA DELA</v>
      </c>
      <c r="D114" s="83">
        <f>G25</f>
        <v>0</v>
      </c>
      <c r="E114" s="48"/>
      <c r="F114" s="49"/>
      <c r="G114" s="50"/>
      <c r="H114" s="5"/>
    </row>
    <row r="115" spans="1:8" x14ac:dyDescent="0.25">
      <c r="A115" s="41"/>
      <c r="B115" s="41"/>
      <c r="C115" s="27" t="str">
        <f>C47</f>
        <v>ODVODNJAVANJE IN MONTAŽNA DELA</v>
      </c>
      <c r="D115" s="83">
        <f>G47</f>
        <v>0</v>
      </c>
      <c r="E115" s="48"/>
      <c r="F115" s="49"/>
      <c r="G115" s="50"/>
      <c r="H115" s="5"/>
    </row>
    <row r="116" spans="1:8" x14ac:dyDescent="0.25">
      <c r="A116" s="41"/>
      <c r="B116" s="41"/>
      <c r="C116" s="27" t="s">
        <v>280</v>
      </c>
      <c r="D116" s="83">
        <f>G88</f>
        <v>0</v>
      </c>
      <c r="E116" s="48"/>
      <c r="F116" s="49"/>
      <c r="G116" s="50"/>
      <c r="H116" s="5"/>
    </row>
    <row r="117" spans="1:8" x14ac:dyDescent="0.25">
      <c r="A117" s="41"/>
      <c r="B117" s="41"/>
      <c r="C117" s="28" t="str">
        <f>C100</f>
        <v>TUJE STORITVE</v>
      </c>
      <c r="D117" s="81">
        <f>G100</f>
        <v>0</v>
      </c>
      <c r="E117" s="48"/>
      <c r="F117" s="49"/>
      <c r="G117" s="50"/>
      <c r="H117" s="5"/>
    </row>
    <row r="118" spans="1:8" x14ac:dyDescent="0.25">
      <c r="A118" s="41"/>
      <c r="B118" s="41"/>
      <c r="C118" s="26"/>
      <c r="D118" s="82"/>
      <c r="E118" s="48"/>
      <c r="F118" s="49"/>
      <c r="G118" s="50"/>
      <c r="H118" s="5"/>
    </row>
    <row r="119" spans="1:8" x14ac:dyDescent="0.25">
      <c r="A119" s="41"/>
      <c r="B119" s="41"/>
      <c r="C119" s="29" t="s">
        <v>262</v>
      </c>
      <c r="D119" s="100">
        <f>+SUM(D113:D117)</f>
        <v>0</v>
      </c>
      <c r="E119" s="48"/>
      <c r="F119" s="49"/>
      <c r="G119" s="50"/>
      <c r="H119" s="5"/>
    </row>
    <row r="120" spans="1:8" x14ac:dyDescent="0.25">
      <c r="A120" s="41"/>
      <c r="B120" s="41"/>
      <c r="C120" s="26"/>
      <c r="D120" s="101"/>
      <c r="E120" s="48"/>
      <c r="F120" s="49"/>
      <c r="G120" s="50"/>
      <c r="H120" s="5"/>
    </row>
  </sheetData>
  <sheetProtection algorithmName="SHA-512" hashValue="+CAe8mgTMP7iQOO2aGBLj1cXzNWI9qv104T9X6WiabeKBiZnk8w3uxq7Z+jssFCFyExlCL7d4Agpp7V1ZNR8Mw==" saltValue="e6NBF02aIxM5dkwCVd5ObQ==" spinCount="100000" sheet="1" objects="1" scenarios="1"/>
  <mergeCells count="8">
    <mergeCell ref="E100:F100"/>
    <mergeCell ref="E88:F88"/>
    <mergeCell ref="B3:G3"/>
    <mergeCell ref="B4:E4"/>
    <mergeCell ref="B7:G7"/>
    <mergeCell ref="E11:F11"/>
    <mergeCell ref="E25:F25"/>
    <mergeCell ref="E47:F47"/>
  </mergeCells>
  <pageMargins left="0.7" right="0.7" top="0.75" bottom="0.75" header="0.3" footer="0.3"/>
  <pageSetup paperSize="9" scale="62"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009E-8192-467B-B9B7-84E8B4D0DDE6}">
  <sheetPr>
    <pageSetUpPr fitToPage="1"/>
  </sheetPr>
  <dimension ref="A1:G50"/>
  <sheetViews>
    <sheetView topLeftCell="A27" zoomScaleNormal="100" workbookViewId="0">
      <selection activeCell="D48" sqref="D48"/>
    </sheetView>
  </sheetViews>
  <sheetFormatPr defaultRowHeight="15.75" x14ac:dyDescent="0.25"/>
  <cols>
    <col min="1" max="1" width="10.7109375" style="46" customWidth="1"/>
    <col min="2" max="2" width="12.140625" style="46" customWidth="1"/>
    <col min="3" max="3" width="59.28515625" style="47" customWidth="1"/>
    <col min="4" max="4" width="12.42578125" style="46" bestFit="1" customWidth="1"/>
    <col min="5" max="5" width="11.140625" style="69" customWidth="1"/>
    <col min="6" max="6" width="20.7109375" style="70" customWidth="1"/>
    <col min="7" max="7" width="12.28515625" style="71" bestFit="1" customWidth="1"/>
    <col min="8" max="249" width="9.140625" style="51"/>
    <col min="250" max="251" width="10.7109375" style="51" customWidth="1"/>
    <col min="252" max="252" width="47.85546875" style="51" customWidth="1"/>
    <col min="253" max="253" width="14.7109375" style="51" customWidth="1"/>
    <col min="254" max="254" width="12.7109375" style="51" customWidth="1"/>
    <col min="255" max="256" width="15.7109375" style="51" customWidth="1"/>
    <col min="257" max="505" width="9.140625" style="51"/>
    <col min="506" max="507" width="10.7109375" style="51" customWidth="1"/>
    <col min="508" max="508" width="47.85546875" style="51" customWidth="1"/>
    <col min="509" max="509" width="14.7109375" style="51" customWidth="1"/>
    <col min="510" max="510" width="12.7109375" style="51" customWidth="1"/>
    <col min="511" max="512" width="15.7109375" style="51" customWidth="1"/>
    <col min="513" max="761" width="9.140625" style="51"/>
    <col min="762" max="763" width="10.7109375" style="51" customWidth="1"/>
    <col min="764" max="764" width="47.85546875" style="51" customWidth="1"/>
    <col min="765" max="765" width="14.7109375" style="51" customWidth="1"/>
    <col min="766" max="766" width="12.7109375" style="51" customWidth="1"/>
    <col min="767" max="768" width="15.7109375" style="51" customWidth="1"/>
    <col min="769" max="1017" width="9.140625" style="51"/>
    <col min="1018" max="1019" width="10.7109375" style="51" customWidth="1"/>
    <col min="1020" max="1020" width="47.85546875" style="51" customWidth="1"/>
    <col min="1021" max="1021" width="14.7109375" style="51" customWidth="1"/>
    <col min="1022" max="1022" width="12.7109375" style="51" customWidth="1"/>
    <col min="1023" max="1024" width="15.7109375" style="51" customWidth="1"/>
    <col min="1025" max="1273" width="9.140625" style="51"/>
    <col min="1274" max="1275" width="10.7109375" style="51" customWidth="1"/>
    <col min="1276" max="1276" width="47.85546875" style="51" customWidth="1"/>
    <col min="1277" max="1277" width="14.7109375" style="51" customWidth="1"/>
    <col min="1278" max="1278" width="12.7109375" style="51" customWidth="1"/>
    <col min="1279" max="1280" width="15.7109375" style="51" customWidth="1"/>
    <col min="1281" max="1529" width="9.140625" style="51"/>
    <col min="1530" max="1531" width="10.7109375" style="51" customWidth="1"/>
    <col min="1532" max="1532" width="47.85546875" style="51" customWidth="1"/>
    <col min="1533" max="1533" width="14.7109375" style="51" customWidth="1"/>
    <col min="1534" max="1534" width="12.7109375" style="51" customWidth="1"/>
    <col min="1535" max="1536" width="15.7109375" style="51" customWidth="1"/>
    <col min="1537" max="1785" width="9.140625" style="51"/>
    <col min="1786" max="1787" width="10.7109375" style="51" customWidth="1"/>
    <col min="1788" max="1788" width="47.85546875" style="51" customWidth="1"/>
    <col min="1789" max="1789" width="14.7109375" style="51" customWidth="1"/>
    <col min="1790" max="1790" width="12.7109375" style="51" customWidth="1"/>
    <col min="1791" max="1792" width="15.7109375" style="51" customWidth="1"/>
    <col min="1793" max="2041" width="9.140625" style="51"/>
    <col min="2042" max="2043" width="10.7109375" style="51" customWidth="1"/>
    <col min="2044" max="2044" width="47.85546875" style="51" customWidth="1"/>
    <col min="2045" max="2045" width="14.7109375" style="51" customWidth="1"/>
    <col min="2046" max="2046" width="12.7109375" style="51" customWidth="1"/>
    <col min="2047" max="2048" width="15.7109375" style="51" customWidth="1"/>
    <col min="2049" max="2297" width="9.140625" style="51"/>
    <col min="2298" max="2299" width="10.7109375" style="51" customWidth="1"/>
    <col min="2300" max="2300" width="47.85546875" style="51" customWidth="1"/>
    <col min="2301" max="2301" width="14.7109375" style="51" customWidth="1"/>
    <col min="2302" max="2302" width="12.7109375" style="51" customWidth="1"/>
    <col min="2303" max="2304" width="15.7109375" style="51" customWidth="1"/>
    <col min="2305" max="2553" width="9.140625" style="51"/>
    <col min="2554" max="2555" width="10.7109375" style="51" customWidth="1"/>
    <col min="2556" max="2556" width="47.85546875" style="51" customWidth="1"/>
    <col min="2557" max="2557" width="14.7109375" style="51" customWidth="1"/>
    <col min="2558" max="2558" width="12.7109375" style="51" customWidth="1"/>
    <col min="2559" max="2560" width="15.7109375" style="51" customWidth="1"/>
    <col min="2561" max="2809" width="9.140625" style="51"/>
    <col min="2810" max="2811" width="10.7109375" style="51" customWidth="1"/>
    <col min="2812" max="2812" width="47.85546875" style="51" customWidth="1"/>
    <col min="2813" max="2813" width="14.7109375" style="51" customWidth="1"/>
    <col min="2814" max="2814" width="12.7109375" style="51" customWidth="1"/>
    <col min="2815" max="2816" width="15.7109375" style="51" customWidth="1"/>
    <col min="2817" max="3065" width="9.140625" style="51"/>
    <col min="3066" max="3067" width="10.7109375" style="51" customWidth="1"/>
    <col min="3068" max="3068" width="47.85546875" style="51" customWidth="1"/>
    <col min="3069" max="3069" width="14.7109375" style="51" customWidth="1"/>
    <col min="3070" max="3070" width="12.7109375" style="51" customWidth="1"/>
    <col min="3071" max="3072" width="15.7109375" style="51" customWidth="1"/>
    <col min="3073" max="3321" width="9.140625" style="51"/>
    <col min="3322" max="3323" width="10.7109375" style="51" customWidth="1"/>
    <col min="3324" max="3324" width="47.85546875" style="51" customWidth="1"/>
    <col min="3325" max="3325" width="14.7109375" style="51" customWidth="1"/>
    <col min="3326" max="3326" width="12.7109375" style="51" customWidth="1"/>
    <col min="3327" max="3328" width="15.7109375" style="51" customWidth="1"/>
    <col min="3329" max="3577" width="9.140625" style="51"/>
    <col min="3578" max="3579" width="10.7109375" style="51" customWidth="1"/>
    <col min="3580" max="3580" width="47.85546875" style="51" customWidth="1"/>
    <col min="3581" max="3581" width="14.7109375" style="51" customWidth="1"/>
    <col min="3582" max="3582" width="12.7109375" style="51" customWidth="1"/>
    <col min="3583" max="3584" width="15.7109375" style="51" customWidth="1"/>
    <col min="3585" max="3833" width="9.140625" style="51"/>
    <col min="3834" max="3835" width="10.7109375" style="51" customWidth="1"/>
    <col min="3836" max="3836" width="47.85546875" style="51" customWidth="1"/>
    <col min="3837" max="3837" width="14.7109375" style="51" customWidth="1"/>
    <col min="3838" max="3838" width="12.7109375" style="51" customWidth="1"/>
    <col min="3839" max="3840" width="15.7109375" style="51" customWidth="1"/>
    <col min="3841" max="4089" width="9.140625" style="51"/>
    <col min="4090" max="4091" width="10.7109375" style="51" customWidth="1"/>
    <col min="4092" max="4092" width="47.85546875" style="51" customWidth="1"/>
    <col min="4093" max="4093" width="14.7109375" style="51" customWidth="1"/>
    <col min="4094" max="4094" width="12.7109375" style="51" customWidth="1"/>
    <col min="4095" max="4096" width="15.7109375" style="51" customWidth="1"/>
    <col min="4097" max="4345" width="9.140625" style="51"/>
    <col min="4346" max="4347" width="10.7109375" style="51" customWidth="1"/>
    <col min="4348" max="4348" width="47.85546875" style="51" customWidth="1"/>
    <col min="4349" max="4349" width="14.7109375" style="51" customWidth="1"/>
    <col min="4350" max="4350" width="12.7109375" style="51" customWidth="1"/>
    <col min="4351" max="4352" width="15.7109375" style="51" customWidth="1"/>
    <col min="4353" max="4601" width="9.140625" style="51"/>
    <col min="4602" max="4603" width="10.7109375" style="51" customWidth="1"/>
    <col min="4604" max="4604" width="47.85546875" style="51" customWidth="1"/>
    <col min="4605" max="4605" width="14.7109375" style="51" customWidth="1"/>
    <col min="4606" max="4606" width="12.7109375" style="51" customWidth="1"/>
    <col min="4607" max="4608" width="15.7109375" style="51" customWidth="1"/>
    <col min="4609" max="4857" width="9.140625" style="51"/>
    <col min="4858" max="4859" width="10.7109375" style="51" customWidth="1"/>
    <col min="4860" max="4860" width="47.85546875" style="51" customWidth="1"/>
    <col min="4861" max="4861" width="14.7109375" style="51" customWidth="1"/>
    <col min="4862" max="4862" width="12.7109375" style="51" customWidth="1"/>
    <col min="4863" max="4864" width="15.7109375" style="51" customWidth="1"/>
    <col min="4865" max="5113" width="9.140625" style="51"/>
    <col min="5114" max="5115" width="10.7109375" style="51" customWidth="1"/>
    <col min="5116" max="5116" width="47.85546875" style="51" customWidth="1"/>
    <col min="5117" max="5117" width="14.7109375" style="51" customWidth="1"/>
    <col min="5118" max="5118" width="12.7109375" style="51" customWidth="1"/>
    <col min="5119" max="5120" width="15.7109375" style="51" customWidth="1"/>
    <col min="5121" max="5369" width="9.140625" style="51"/>
    <col min="5370" max="5371" width="10.7109375" style="51" customWidth="1"/>
    <col min="5372" max="5372" width="47.85546875" style="51" customWidth="1"/>
    <col min="5373" max="5373" width="14.7109375" style="51" customWidth="1"/>
    <col min="5374" max="5374" width="12.7109375" style="51" customWidth="1"/>
    <col min="5375" max="5376" width="15.7109375" style="51" customWidth="1"/>
    <col min="5377" max="5625" width="9.140625" style="51"/>
    <col min="5626" max="5627" width="10.7109375" style="51" customWidth="1"/>
    <col min="5628" max="5628" width="47.85546875" style="51" customWidth="1"/>
    <col min="5629" max="5629" width="14.7109375" style="51" customWidth="1"/>
    <col min="5630" max="5630" width="12.7109375" style="51" customWidth="1"/>
    <col min="5631" max="5632" width="15.7109375" style="51" customWidth="1"/>
    <col min="5633" max="5881" width="9.140625" style="51"/>
    <col min="5882" max="5883" width="10.7109375" style="51" customWidth="1"/>
    <col min="5884" max="5884" width="47.85546875" style="51" customWidth="1"/>
    <col min="5885" max="5885" width="14.7109375" style="51" customWidth="1"/>
    <col min="5886" max="5886" width="12.7109375" style="51" customWidth="1"/>
    <col min="5887" max="5888" width="15.7109375" style="51" customWidth="1"/>
    <col min="5889" max="6137" width="9.140625" style="51"/>
    <col min="6138" max="6139" width="10.7109375" style="51" customWidth="1"/>
    <col min="6140" max="6140" width="47.85546875" style="51" customWidth="1"/>
    <col min="6141" max="6141" width="14.7109375" style="51" customWidth="1"/>
    <col min="6142" max="6142" width="12.7109375" style="51" customWidth="1"/>
    <col min="6143" max="6144" width="15.7109375" style="51" customWidth="1"/>
    <col min="6145" max="6393" width="9.140625" style="51"/>
    <col min="6394" max="6395" width="10.7109375" style="51" customWidth="1"/>
    <col min="6396" max="6396" width="47.85546875" style="51" customWidth="1"/>
    <col min="6397" max="6397" width="14.7109375" style="51" customWidth="1"/>
    <col min="6398" max="6398" width="12.7109375" style="51" customWidth="1"/>
    <col min="6399" max="6400" width="15.7109375" style="51" customWidth="1"/>
    <col min="6401" max="6649" width="9.140625" style="51"/>
    <col min="6650" max="6651" width="10.7109375" style="51" customWidth="1"/>
    <col min="6652" max="6652" width="47.85546875" style="51" customWidth="1"/>
    <col min="6653" max="6653" width="14.7109375" style="51" customWidth="1"/>
    <col min="6654" max="6654" width="12.7109375" style="51" customWidth="1"/>
    <col min="6655" max="6656" width="15.7109375" style="51" customWidth="1"/>
    <col min="6657" max="6905" width="9.140625" style="51"/>
    <col min="6906" max="6907" width="10.7109375" style="51" customWidth="1"/>
    <col min="6908" max="6908" width="47.85546875" style="51" customWidth="1"/>
    <col min="6909" max="6909" width="14.7109375" style="51" customWidth="1"/>
    <col min="6910" max="6910" width="12.7109375" style="51" customWidth="1"/>
    <col min="6911" max="6912" width="15.7109375" style="51" customWidth="1"/>
    <col min="6913" max="7161" width="9.140625" style="51"/>
    <col min="7162" max="7163" width="10.7109375" style="51" customWidth="1"/>
    <col min="7164" max="7164" width="47.85546875" style="51" customWidth="1"/>
    <col min="7165" max="7165" width="14.7109375" style="51" customWidth="1"/>
    <col min="7166" max="7166" width="12.7109375" style="51" customWidth="1"/>
    <col min="7167" max="7168" width="15.7109375" style="51" customWidth="1"/>
    <col min="7169" max="7417" width="9.140625" style="51"/>
    <col min="7418" max="7419" width="10.7109375" style="51" customWidth="1"/>
    <col min="7420" max="7420" width="47.85546875" style="51" customWidth="1"/>
    <col min="7421" max="7421" width="14.7109375" style="51" customWidth="1"/>
    <col min="7422" max="7422" width="12.7109375" style="51" customWidth="1"/>
    <col min="7423" max="7424" width="15.7109375" style="51" customWidth="1"/>
    <col min="7425" max="7673" width="9.140625" style="51"/>
    <col min="7674" max="7675" width="10.7109375" style="51" customWidth="1"/>
    <col min="7676" max="7676" width="47.85546875" style="51" customWidth="1"/>
    <col min="7677" max="7677" width="14.7109375" style="51" customWidth="1"/>
    <col min="7678" max="7678" width="12.7109375" style="51" customWidth="1"/>
    <col min="7679" max="7680" width="15.7109375" style="51" customWidth="1"/>
    <col min="7681" max="7929" width="9.140625" style="51"/>
    <col min="7930" max="7931" width="10.7109375" style="51" customWidth="1"/>
    <col min="7932" max="7932" width="47.85546875" style="51" customWidth="1"/>
    <col min="7933" max="7933" width="14.7109375" style="51" customWidth="1"/>
    <col min="7934" max="7934" width="12.7109375" style="51" customWidth="1"/>
    <col min="7935" max="7936" width="15.7109375" style="51" customWidth="1"/>
    <col min="7937" max="8185" width="9.140625" style="51"/>
    <col min="8186" max="8187" width="10.7109375" style="51" customWidth="1"/>
    <col min="8188" max="8188" width="47.85546875" style="51" customWidth="1"/>
    <col min="8189" max="8189" width="14.7109375" style="51" customWidth="1"/>
    <col min="8190" max="8190" width="12.7109375" style="51" customWidth="1"/>
    <col min="8191" max="8192" width="15.7109375" style="51" customWidth="1"/>
    <col min="8193" max="8441" width="9.140625" style="51"/>
    <col min="8442" max="8443" width="10.7109375" style="51" customWidth="1"/>
    <col min="8444" max="8444" width="47.85546875" style="51" customWidth="1"/>
    <col min="8445" max="8445" width="14.7109375" style="51" customWidth="1"/>
    <col min="8446" max="8446" width="12.7109375" style="51" customWidth="1"/>
    <col min="8447" max="8448" width="15.7109375" style="51" customWidth="1"/>
    <col min="8449" max="8697" width="9.140625" style="51"/>
    <col min="8698" max="8699" width="10.7109375" style="51" customWidth="1"/>
    <col min="8700" max="8700" width="47.85546875" style="51" customWidth="1"/>
    <col min="8701" max="8701" width="14.7109375" style="51" customWidth="1"/>
    <col min="8702" max="8702" width="12.7109375" style="51" customWidth="1"/>
    <col min="8703" max="8704" width="15.7109375" style="51" customWidth="1"/>
    <col min="8705" max="8953" width="9.140625" style="51"/>
    <col min="8954" max="8955" width="10.7109375" style="51" customWidth="1"/>
    <col min="8956" max="8956" width="47.85546875" style="51" customWidth="1"/>
    <col min="8957" max="8957" width="14.7109375" style="51" customWidth="1"/>
    <col min="8958" max="8958" width="12.7109375" style="51" customWidth="1"/>
    <col min="8959" max="8960" width="15.7109375" style="51" customWidth="1"/>
    <col min="8961" max="9209" width="9.140625" style="51"/>
    <col min="9210" max="9211" width="10.7109375" style="51" customWidth="1"/>
    <col min="9212" max="9212" width="47.85546875" style="51" customWidth="1"/>
    <col min="9213" max="9213" width="14.7109375" style="51" customWidth="1"/>
    <col min="9214" max="9214" width="12.7109375" style="51" customWidth="1"/>
    <col min="9215" max="9216" width="15.7109375" style="51" customWidth="1"/>
    <col min="9217" max="9465" width="9.140625" style="51"/>
    <col min="9466" max="9467" width="10.7109375" style="51" customWidth="1"/>
    <col min="9468" max="9468" width="47.85546875" style="51" customWidth="1"/>
    <col min="9469" max="9469" width="14.7109375" style="51" customWidth="1"/>
    <col min="9470" max="9470" width="12.7109375" style="51" customWidth="1"/>
    <col min="9471" max="9472" width="15.7109375" style="51" customWidth="1"/>
    <col min="9473" max="9721" width="9.140625" style="51"/>
    <col min="9722" max="9723" width="10.7109375" style="51" customWidth="1"/>
    <col min="9724" max="9724" width="47.85546875" style="51" customWidth="1"/>
    <col min="9725" max="9725" width="14.7109375" style="51" customWidth="1"/>
    <col min="9726" max="9726" width="12.7109375" style="51" customWidth="1"/>
    <col min="9727" max="9728" width="15.7109375" style="51" customWidth="1"/>
    <col min="9729" max="9977" width="9.140625" style="51"/>
    <col min="9978" max="9979" width="10.7109375" style="51" customWidth="1"/>
    <col min="9980" max="9980" width="47.85546875" style="51" customWidth="1"/>
    <col min="9981" max="9981" width="14.7109375" style="51" customWidth="1"/>
    <col min="9982" max="9982" width="12.7109375" style="51" customWidth="1"/>
    <col min="9983" max="9984" width="15.7109375" style="51" customWidth="1"/>
    <col min="9985" max="10233" width="9.140625" style="51"/>
    <col min="10234" max="10235" width="10.7109375" style="51" customWidth="1"/>
    <col min="10236" max="10236" width="47.85546875" style="51" customWidth="1"/>
    <col min="10237" max="10237" width="14.7109375" style="51" customWidth="1"/>
    <col min="10238" max="10238" width="12.7109375" style="51" customWidth="1"/>
    <col min="10239" max="10240" width="15.7109375" style="51" customWidth="1"/>
    <col min="10241" max="10489" width="9.140625" style="51"/>
    <col min="10490" max="10491" width="10.7109375" style="51" customWidth="1"/>
    <col min="10492" max="10492" width="47.85546875" style="51" customWidth="1"/>
    <col min="10493" max="10493" width="14.7109375" style="51" customWidth="1"/>
    <col min="10494" max="10494" width="12.7109375" style="51" customWidth="1"/>
    <col min="10495" max="10496" width="15.7109375" style="51" customWidth="1"/>
    <col min="10497" max="10745" width="9.140625" style="51"/>
    <col min="10746" max="10747" width="10.7109375" style="51" customWidth="1"/>
    <col min="10748" max="10748" width="47.85546875" style="51" customWidth="1"/>
    <col min="10749" max="10749" width="14.7109375" style="51" customWidth="1"/>
    <col min="10750" max="10750" width="12.7109375" style="51" customWidth="1"/>
    <col min="10751" max="10752" width="15.7109375" style="51" customWidth="1"/>
    <col min="10753" max="11001" width="9.140625" style="51"/>
    <col min="11002" max="11003" width="10.7109375" style="51" customWidth="1"/>
    <col min="11004" max="11004" width="47.85546875" style="51" customWidth="1"/>
    <col min="11005" max="11005" width="14.7109375" style="51" customWidth="1"/>
    <col min="11006" max="11006" width="12.7109375" style="51" customWidth="1"/>
    <col min="11007" max="11008" width="15.7109375" style="51" customWidth="1"/>
    <col min="11009" max="11257" width="9.140625" style="51"/>
    <col min="11258" max="11259" width="10.7109375" style="51" customWidth="1"/>
    <col min="11260" max="11260" width="47.85546875" style="51" customWidth="1"/>
    <col min="11261" max="11261" width="14.7109375" style="51" customWidth="1"/>
    <col min="11262" max="11262" width="12.7109375" style="51" customWidth="1"/>
    <col min="11263" max="11264" width="15.7109375" style="51" customWidth="1"/>
    <col min="11265" max="11513" width="9.140625" style="51"/>
    <col min="11514" max="11515" width="10.7109375" style="51" customWidth="1"/>
    <col min="11516" max="11516" width="47.85546875" style="51" customWidth="1"/>
    <col min="11517" max="11517" width="14.7109375" style="51" customWidth="1"/>
    <col min="11518" max="11518" width="12.7109375" style="51" customWidth="1"/>
    <col min="11519" max="11520" width="15.7109375" style="51" customWidth="1"/>
    <col min="11521" max="11769" width="9.140625" style="51"/>
    <col min="11770" max="11771" width="10.7109375" style="51" customWidth="1"/>
    <col min="11772" max="11772" width="47.85546875" style="51" customWidth="1"/>
    <col min="11773" max="11773" width="14.7109375" style="51" customWidth="1"/>
    <col min="11774" max="11774" width="12.7109375" style="51" customWidth="1"/>
    <col min="11775" max="11776" width="15.7109375" style="51" customWidth="1"/>
    <col min="11777" max="12025" width="9.140625" style="51"/>
    <col min="12026" max="12027" width="10.7109375" style="51" customWidth="1"/>
    <col min="12028" max="12028" width="47.85546875" style="51" customWidth="1"/>
    <col min="12029" max="12029" width="14.7109375" style="51" customWidth="1"/>
    <col min="12030" max="12030" width="12.7109375" style="51" customWidth="1"/>
    <col min="12031" max="12032" width="15.7109375" style="51" customWidth="1"/>
    <col min="12033" max="12281" width="9.140625" style="51"/>
    <col min="12282" max="12283" width="10.7109375" style="51" customWidth="1"/>
    <col min="12284" max="12284" width="47.85546875" style="51" customWidth="1"/>
    <col min="12285" max="12285" width="14.7109375" style="51" customWidth="1"/>
    <col min="12286" max="12286" width="12.7109375" style="51" customWidth="1"/>
    <col min="12287" max="12288" width="15.7109375" style="51" customWidth="1"/>
    <col min="12289" max="12537" width="9.140625" style="51"/>
    <col min="12538" max="12539" width="10.7109375" style="51" customWidth="1"/>
    <col min="12540" max="12540" width="47.85546875" style="51" customWidth="1"/>
    <col min="12541" max="12541" width="14.7109375" style="51" customWidth="1"/>
    <col min="12542" max="12542" width="12.7109375" style="51" customWidth="1"/>
    <col min="12543" max="12544" width="15.7109375" style="51" customWidth="1"/>
    <col min="12545" max="12793" width="9.140625" style="51"/>
    <col min="12794" max="12795" width="10.7109375" style="51" customWidth="1"/>
    <col min="12796" max="12796" width="47.85546875" style="51" customWidth="1"/>
    <col min="12797" max="12797" width="14.7109375" style="51" customWidth="1"/>
    <col min="12798" max="12798" width="12.7109375" style="51" customWidth="1"/>
    <col min="12799" max="12800" width="15.7109375" style="51" customWidth="1"/>
    <col min="12801" max="13049" width="9.140625" style="51"/>
    <col min="13050" max="13051" width="10.7109375" style="51" customWidth="1"/>
    <col min="13052" max="13052" width="47.85546875" style="51" customWidth="1"/>
    <col min="13053" max="13053" width="14.7109375" style="51" customWidth="1"/>
    <col min="13054" max="13054" width="12.7109375" style="51" customWidth="1"/>
    <col min="13055" max="13056" width="15.7109375" style="51" customWidth="1"/>
    <col min="13057" max="13305" width="9.140625" style="51"/>
    <col min="13306" max="13307" width="10.7109375" style="51" customWidth="1"/>
    <col min="13308" max="13308" width="47.85546875" style="51" customWidth="1"/>
    <col min="13309" max="13309" width="14.7109375" style="51" customWidth="1"/>
    <col min="13310" max="13310" width="12.7109375" style="51" customWidth="1"/>
    <col min="13311" max="13312" width="15.7109375" style="51" customWidth="1"/>
    <col min="13313" max="13561" width="9.140625" style="51"/>
    <col min="13562" max="13563" width="10.7109375" style="51" customWidth="1"/>
    <col min="13564" max="13564" width="47.85546875" style="51" customWidth="1"/>
    <col min="13565" max="13565" width="14.7109375" style="51" customWidth="1"/>
    <col min="13566" max="13566" width="12.7109375" style="51" customWidth="1"/>
    <col min="13567" max="13568" width="15.7109375" style="51" customWidth="1"/>
    <col min="13569" max="13817" width="9.140625" style="51"/>
    <col min="13818" max="13819" width="10.7109375" style="51" customWidth="1"/>
    <col min="13820" max="13820" width="47.85546875" style="51" customWidth="1"/>
    <col min="13821" max="13821" width="14.7109375" style="51" customWidth="1"/>
    <col min="13822" max="13822" width="12.7109375" style="51" customWidth="1"/>
    <col min="13823" max="13824" width="15.7109375" style="51" customWidth="1"/>
    <col min="13825" max="14073" width="9.140625" style="51"/>
    <col min="14074" max="14075" width="10.7109375" style="51" customWidth="1"/>
    <col min="14076" max="14076" width="47.85546875" style="51" customWidth="1"/>
    <col min="14077" max="14077" width="14.7109375" style="51" customWidth="1"/>
    <col min="14078" max="14078" width="12.7109375" style="51" customWidth="1"/>
    <col min="14079" max="14080" width="15.7109375" style="51" customWidth="1"/>
    <col min="14081" max="14329" width="9.140625" style="51"/>
    <col min="14330" max="14331" width="10.7109375" style="51" customWidth="1"/>
    <col min="14332" max="14332" width="47.85546875" style="51" customWidth="1"/>
    <col min="14333" max="14333" width="14.7109375" style="51" customWidth="1"/>
    <col min="14334" max="14334" width="12.7109375" style="51" customWidth="1"/>
    <col min="14335" max="14336" width="15.7109375" style="51" customWidth="1"/>
    <col min="14337" max="14585" width="9.140625" style="51"/>
    <col min="14586" max="14587" width="10.7109375" style="51" customWidth="1"/>
    <col min="14588" max="14588" width="47.85546875" style="51" customWidth="1"/>
    <col min="14589" max="14589" width="14.7109375" style="51" customWidth="1"/>
    <col min="14590" max="14590" width="12.7109375" style="51" customWidth="1"/>
    <col min="14591" max="14592" width="15.7109375" style="51" customWidth="1"/>
    <col min="14593" max="14841" width="9.140625" style="51"/>
    <col min="14842" max="14843" width="10.7109375" style="51" customWidth="1"/>
    <col min="14844" max="14844" width="47.85546875" style="51" customWidth="1"/>
    <col min="14845" max="14845" width="14.7109375" style="51" customWidth="1"/>
    <col min="14846" max="14846" width="12.7109375" style="51" customWidth="1"/>
    <col min="14847" max="14848" width="15.7109375" style="51" customWidth="1"/>
    <col min="14849" max="15097" width="9.140625" style="51"/>
    <col min="15098" max="15099" width="10.7109375" style="51" customWidth="1"/>
    <col min="15100" max="15100" width="47.85546875" style="51" customWidth="1"/>
    <col min="15101" max="15101" width="14.7109375" style="51" customWidth="1"/>
    <col min="15102" max="15102" width="12.7109375" style="51" customWidth="1"/>
    <col min="15103" max="15104" width="15.7109375" style="51" customWidth="1"/>
    <col min="15105" max="15353" width="9.140625" style="51"/>
    <col min="15354" max="15355" width="10.7109375" style="51" customWidth="1"/>
    <col min="15356" max="15356" width="47.85546875" style="51" customWidth="1"/>
    <col min="15357" max="15357" width="14.7109375" style="51" customWidth="1"/>
    <col min="15358" max="15358" width="12.7109375" style="51" customWidth="1"/>
    <col min="15359" max="15360" width="15.7109375" style="51" customWidth="1"/>
    <col min="15361" max="15609" width="9.140625" style="51"/>
    <col min="15610" max="15611" width="10.7109375" style="51" customWidth="1"/>
    <col min="15612" max="15612" width="47.85546875" style="51" customWidth="1"/>
    <col min="15613" max="15613" width="14.7109375" style="51" customWidth="1"/>
    <col min="15614" max="15614" width="12.7109375" style="51" customWidth="1"/>
    <col min="15615" max="15616" width="15.7109375" style="51" customWidth="1"/>
    <col min="15617" max="15865" width="9.140625" style="51"/>
    <col min="15866" max="15867" width="10.7109375" style="51" customWidth="1"/>
    <col min="15868" max="15868" width="47.85546875" style="51" customWidth="1"/>
    <col min="15869" max="15869" width="14.7109375" style="51" customWidth="1"/>
    <col min="15870" max="15870" width="12.7109375" style="51" customWidth="1"/>
    <col min="15871" max="15872" width="15.7109375" style="51" customWidth="1"/>
    <col min="15873" max="16121" width="9.140625" style="51"/>
    <col min="16122" max="16123" width="10.7109375" style="51" customWidth="1"/>
    <col min="16124" max="16124" width="47.85546875" style="51" customWidth="1"/>
    <col min="16125" max="16125" width="14.7109375" style="51" customWidth="1"/>
    <col min="16126" max="16126" width="12.7109375" style="51" customWidth="1"/>
    <col min="16127" max="16128" width="15.7109375" style="51" customWidth="1"/>
    <col min="16129" max="16384" width="9.140625" style="51"/>
  </cols>
  <sheetData>
    <row r="1" spans="1:7" ht="20.100000000000001" customHeight="1" x14ac:dyDescent="0.25">
      <c r="A1" s="59" t="s">
        <v>151</v>
      </c>
    </row>
    <row r="2" spans="1:7" s="54" customFormat="1" ht="15" customHeight="1" x14ac:dyDescent="0.25">
      <c r="A2" s="41" t="s">
        <v>6</v>
      </c>
      <c r="B2" s="63"/>
      <c r="D2" s="46"/>
      <c r="E2" s="69"/>
      <c r="F2" s="70"/>
      <c r="G2" s="71"/>
    </row>
    <row r="3" spans="1:7" s="54" customFormat="1" ht="15" customHeight="1" x14ac:dyDescent="0.25">
      <c r="A3" s="41" t="s">
        <v>8</v>
      </c>
      <c r="B3" s="63" t="s">
        <v>152</v>
      </c>
      <c r="C3" s="53" t="s">
        <v>153</v>
      </c>
      <c r="D3" s="46"/>
      <c r="E3" s="69"/>
      <c r="F3" s="70"/>
      <c r="G3" s="71"/>
    </row>
    <row r="4" spans="1:7" s="54" customFormat="1" ht="20.100000000000001" customHeight="1" x14ac:dyDescent="0.25">
      <c r="A4" s="41" t="s">
        <v>10</v>
      </c>
      <c r="B4" s="63" t="s">
        <v>263</v>
      </c>
      <c r="C4" s="148" t="s">
        <v>11</v>
      </c>
      <c r="D4" s="148"/>
      <c r="E4" s="148"/>
      <c r="F4" s="148"/>
      <c r="G4" s="148"/>
    </row>
    <row r="5" spans="1:7" s="59" customFormat="1" ht="9.9499999999999993" customHeight="1" x14ac:dyDescent="0.25">
      <c r="A5" s="63"/>
      <c r="B5" s="63"/>
      <c r="C5" s="55"/>
      <c r="D5" s="63"/>
      <c r="E5" s="72"/>
      <c r="F5" s="73"/>
      <c r="G5" s="74"/>
    </row>
    <row r="6" spans="1:7" s="40" customFormat="1" ht="32.1" customHeight="1" thickBot="1" x14ac:dyDescent="0.3">
      <c r="A6" s="38" t="s">
        <v>12</v>
      </c>
      <c r="B6" s="38" t="s">
        <v>13</v>
      </c>
      <c r="C6" s="39" t="s">
        <v>14</v>
      </c>
      <c r="D6" s="38" t="s">
        <v>15</v>
      </c>
      <c r="E6" s="75" t="s">
        <v>16</v>
      </c>
      <c r="F6" s="183" t="s">
        <v>17</v>
      </c>
      <c r="G6" s="76" t="s">
        <v>18</v>
      </c>
    </row>
    <row r="7" spans="1:7" s="44" customFormat="1" ht="9.9499999999999993" customHeight="1" x14ac:dyDescent="0.25">
      <c r="A7" s="41"/>
      <c r="B7" s="41"/>
      <c r="C7" s="42"/>
      <c r="D7" s="41"/>
      <c r="E7" s="77"/>
      <c r="F7" s="184"/>
      <c r="G7" s="78"/>
    </row>
    <row r="8" spans="1:7" ht="31.5" x14ac:dyDescent="0.25">
      <c r="C8" s="55" t="s">
        <v>154</v>
      </c>
      <c r="F8" s="103" t="s">
        <v>299</v>
      </c>
      <c r="G8" s="74">
        <f>+SUM(G9:G19)</f>
        <v>0</v>
      </c>
    </row>
    <row r="9" spans="1:7" x14ac:dyDescent="0.25">
      <c r="C9" s="55"/>
      <c r="F9" s="102"/>
      <c r="G9" s="74"/>
    </row>
    <row r="10" spans="1:7" x14ac:dyDescent="0.25">
      <c r="C10" s="55" t="s">
        <v>155</v>
      </c>
      <c r="F10" s="79"/>
    </row>
    <row r="11" spans="1:7" x14ac:dyDescent="0.25">
      <c r="A11" s="46" t="s">
        <v>22</v>
      </c>
      <c r="C11" s="47" t="s">
        <v>156</v>
      </c>
      <c r="D11" s="46" t="s">
        <v>157</v>
      </c>
      <c r="E11" s="69">
        <v>240</v>
      </c>
      <c r="F11" s="79"/>
      <c r="G11" s="80">
        <f t="shared" ref="G11:G17" si="0">ROUND(E11*F11,2)</f>
        <v>0</v>
      </c>
    </row>
    <row r="12" spans="1:7" x14ac:dyDescent="0.25">
      <c r="A12" s="46" t="s">
        <v>26</v>
      </c>
      <c r="C12" s="47" t="s">
        <v>158</v>
      </c>
      <c r="D12" s="46" t="s">
        <v>159</v>
      </c>
      <c r="E12" s="69">
        <v>1</v>
      </c>
      <c r="F12" s="79"/>
      <c r="G12" s="71">
        <f t="shared" si="0"/>
        <v>0</v>
      </c>
    </row>
    <row r="13" spans="1:7" x14ac:dyDescent="0.25">
      <c r="F13" s="79"/>
    </row>
    <row r="14" spans="1:7" x14ac:dyDescent="0.25">
      <c r="C14" s="55" t="s">
        <v>160</v>
      </c>
      <c r="F14" s="79"/>
    </row>
    <row r="15" spans="1:7" ht="157.5" x14ac:dyDescent="0.25">
      <c r="A15" s="46" t="s">
        <v>22</v>
      </c>
      <c r="C15" s="47" t="s">
        <v>161</v>
      </c>
      <c r="D15" s="46" t="s">
        <v>157</v>
      </c>
      <c r="E15" s="69">
        <v>220</v>
      </c>
      <c r="F15" s="79"/>
      <c r="G15" s="71">
        <f t="shared" si="0"/>
        <v>0</v>
      </c>
    </row>
    <row r="16" spans="1:7" ht="47.25" x14ac:dyDescent="0.25">
      <c r="A16" s="46" t="s">
        <v>26</v>
      </c>
      <c r="C16" s="47" t="s">
        <v>162</v>
      </c>
      <c r="D16" s="46" t="s">
        <v>157</v>
      </c>
      <c r="E16" s="69">
        <v>60</v>
      </c>
      <c r="F16" s="79"/>
      <c r="G16" s="71">
        <f t="shared" si="0"/>
        <v>0</v>
      </c>
    </row>
    <row r="17" spans="1:7" ht="94.5" x14ac:dyDescent="0.25">
      <c r="A17" s="46" t="s">
        <v>33</v>
      </c>
      <c r="C17" s="42" t="s">
        <v>163</v>
      </c>
      <c r="D17" s="46" t="s">
        <v>25</v>
      </c>
      <c r="E17" s="69">
        <v>5</v>
      </c>
      <c r="F17" s="79"/>
      <c r="G17" s="80">
        <f t="shared" si="0"/>
        <v>0</v>
      </c>
    </row>
    <row r="18" spans="1:7" x14ac:dyDescent="0.25">
      <c r="F18" s="79"/>
    </row>
    <row r="19" spans="1:7" x14ac:dyDescent="0.25">
      <c r="F19" s="79"/>
      <c r="G19" s="80"/>
    </row>
    <row r="20" spans="1:7" ht="31.5" x14ac:dyDescent="0.25">
      <c r="C20" s="55" t="s">
        <v>164</v>
      </c>
      <c r="F20" s="103" t="s">
        <v>165</v>
      </c>
      <c r="G20" s="103">
        <f>+SUM(G21:G32)</f>
        <v>0</v>
      </c>
    </row>
    <row r="21" spans="1:7" x14ac:dyDescent="0.25">
      <c r="C21" s="55"/>
      <c r="F21" s="102"/>
      <c r="G21" s="103"/>
    </row>
    <row r="22" spans="1:7" x14ac:dyDescent="0.25">
      <c r="C22" s="55" t="s">
        <v>166</v>
      </c>
      <c r="F22" s="79"/>
      <c r="G22" s="80"/>
    </row>
    <row r="23" spans="1:7" ht="94.5" x14ac:dyDescent="0.25">
      <c r="A23" s="46" t="s">
        <v>22</v>
      </c>
      <c r="C23" s="47" t="s">
        <v>167</v>
      </c>
      <c r="D23" s="46" t="s">
        <v>25</v>
      </c>
      <c r="E23" s="69">
        <v>5</v>
      </c>
      <c r="F23" s="79"/>
      <c r="G23" s="80">
        <f t="shared" ref="G23:G30" si="1">ROUND(E23*F23,2)</f>
        <v>0</v>
      </c>
    </row>
    <row r="24" spans="1:7" ht="236.25" x14ac:dyDescent="0.25">
      <c r="A24" s="46" t="s">
        <v>26</v>
      </c>
      <c r="C24" s="42" t="s">
        <v>168</v>
      </c>
      <c r="D24" s="46" t="s">
        <v>25</v>
      </c>
      <c r="E24" s="69">
        <v>7</v>
      </c>
      <c r="F24" s="79"/>
      <c r="G24" s="80">
        <f t="shared" si="1"/>
        <v>0</v>
      </c>
    </row>
    <row r="25" spans="1:7" ht="31.5" x14ac:dyDescent="0.25">
      <c r="A25" s="46" t="s">
        <v>33</v>
      </c>
      <c r="C25" s="47" t="s">
        <v>169</v>
      </c>
      <c r="D25" s="46" t="s">
        <v>157</v>
      </c>
      <c r="E25" s="69">
        <v>240</v>
      </c>
      <c r="F25" s="79"/>
      <c r="G25" s="80">
        <f t="shared" si="1"/>
        <v>0</v>
      </c>
    </row>
    <row r="26" spans="1:7" ht="47.25" x14ac:dyDescent="0.25">
      <c r="A26" s="46" t="s">
        <v>34</v>
      </c>
      <c r="C26" s="47" t="s">
        <v>170</v>
      </c>
      <c r="D26" s="46" t="s">
        <v>25</v>
      </c>
      <c r="E26" s="69">
        <v>7</v>
      </c>
      <c r="F26" s="79"/>
      <c r="G26" s="80">
        <f t="shared" si="1"/>
        <v>0</v>
      </c>
    </row>
    <row r="27" spans="1:7" ht="31.5" x14ac:dyDescent="0.25">
      <c r="A27" s="46" t="s">
        <v>37</v>
      </c>
      <c r="C27" s="47" t="s">
        <v>171</v>
      </c>
      <c r="D27" s="46" t="s">
        <v>25</v>
      </c>
      <c r="E27" s="69">
        <v>7</v>
      </c>
      <c r="F27" s="79"/>
      <c r="G27" s="80">
        <f t="shared" si="1"/>
        <v>0</v>
      </c>
    </row>
    <row r="28" spans="1:7" ht="63" x14ac:dyDescent="0.25">
      <c r="A28" s="46" t="s">
        <v>38</v>
      </c>
      <c r="C28" s="47" t="s">
        <v>172</v>
      </c>
      <c r="D28" s="46" t="s">
        <v>25</v>
      </c>
      <c r="E28" s="69">
        <v>7</v>
      </c>
      <c r="F28" s="79"/>
      <c r="G28" s="80">
        <f t="shared" si="1"/>
        <v>0</v>
      </c>
    </row>
    <row r="29" spans="1:7" ht="31.5" x14ac:dyDescent="0.25">
      <c r="A29" s="46" t="s">
        <v>39</v>
      </c>
      <c r="C29" s="47" t="s">
        <v>173</v>
      </c>
      <c r="D29" s="46" t="s">
        <v>25</v>
      </c>
      <c r="E29" s="69">
        <v>8</v>
      </c>
      <c r="F29" s="79"/>
      <c r="G29" s="80">
        <f t="shared" si="1"/>
        <v>0</v>
      </c>
    </row>
    <row r="30" spans="1:7" x14ac:dyDescent="0.25">
      <c r="A30" s="46" t="s">
        <v>40</v>
      </c>
      <c r="C30" s="47" t="s">
        <v>174</v>
      </c>
      <c r="D30" s="46" t="s">
        <v>25</v>
      </c>
      <c r="E30" s="69">
        <v>10</v>
      </c>
      <c r="F30" s="79"/>
      <c r="G30" s="80">
        <f t="shared" si="1"/>
        <v>0</v>
      </c>
    </row>
    <row r="31" spans="1:7" x14ac:dyDescent="0.25">
      <c r="F31" s="79"/>
    </row>
    <row r="32" spans="1:7" x14ac:dyDescent="0.25">
      <c r="F32" s="79"/>
    </row>
    <row r="33" spans="1:7" ht="31.5" x14ac:dyDescent="0.25">
      <c r="C33" s="55" t="s">
        <v>175</v>
      </c>
      <c r="F33" s="103" t="s">
        <v>176</v>
      </c>
      <c r="G33" s="74">
        <f>+SUM(G34:G43)</f>
        <v>0</v>
      </c>
    </row>
    <row r="34" spans="1:7" x14ac:dyDescent="0.25">
      <c r="C34" s="55"/>
      <c r="F34" s="102"/>
      <c r="G34" s="74"/>
    </row>
    <row r="35" spans="1:7" x14ac:dyDescent="0.25">
      <c r="C35" s="55" t="s">
        <v>177</v>
      </c>
      <c r="F35" s="79"/>
    </row>
    <row r="36" spans="1:7" ht="78.75" x14ac:dyDescent="0.25">
      <c r="A36" s="46" t="s">
        <v>22</v>
      </c>
      <c r="B36" s="41"/>
      <c r="C36" s="42" t="s">
        <v>178</v>
      </c>
      <c r="D36" s="41" t="s">
        <v>129</v>
      </c>
      <c r="E36" s="69">
        <v>3</v>
      </c>
      <c r="F36" s="79"/>
      <c r="G36" s="71">
        <f t="shared" ref="G36:G41" si="2">ROUND(E36*F36,2)</f>
        <v>0</v>
      </c>
    </row>
    <row r="37" spans="1:7" ht="31.5" x14ac:dyDescent="0.25">
      <c r="A37" s="46" t="s">
        <v>26</v>
      </c>
      <c r="B37" s="41"/>
      <c r="C37" s="42" t="s">
        <v>179</v>
      </c>
      <c r="D37" s="41" t="s">
        <v>159</v>
      </c>
      <c r="E37" s="69">
        <v>1.3</v>
      </c>
      <c r="F37" s="79"/>
      <c r="G37" s="71">
        <f t="shared" si="2"/>
        <v>0</v>
      </c>
    </row>
    <row r="38" spans="1:7" x14ac:dyDescent="0.25">
      <c r="A38" s="46" t="s">
        <v>33</v>
      </c>
      <c r="B38" s="41"/>
      <c r="C38" s="42" t="s">
        <v>180</v>
      </c>
      <c r="D38" s="41" t="s">
        <v>159</v>
      </c>
      <c r="E38" s="69">
        <v>1</v>
      </c>
      <c r="F38" s="79"/>
      <c r="G38" s="71">
        <f t="shared" si="2"/>
        <v>0</v>
      </c>
    </row>
    <row r="39" spans="1:7" ht="31.5" x14ac:dyDescent="0.25">
      <c r="A39" s="46" t="s">
        <v>34</v>
      </c>
      <c r="B39" s="41"/>
      <c r="C39" s="42" t="s">
        <v>181</v>
      </c>
      <c r="D39" s="41" t="s">
        <v>159</v>
      </c>
      <c r="E39" s="69">
        <v>1</v>
      </c>
      <c r="F39" s="79"/>
      <c r="G39" s="71">
        <f t="shared" si="2"/>
        <v>0</v>
      </c>
    </row>
    <row r="40" spans="1:7" ht="31.5" x14ac:dyDescent="0.25">
      <c r="A40" s="46" t="s">
        <v>39</v>
      </c>
      <c r="B40" s="41"/>
      <c r="C40" s="42" t="s">
        <v>182</v>
      </c>
      <c r="D40" s="41" t="s">
        <v>159</v>
      </c>
      <c r="E40" s="69">
        <v>2</v>
      </c>
      <c r="F40" s="79"/>
      <c r="G40" s="71">
        <f t="shared" si="2"/>
        <v>0</v>
      </c>
    </row>
    <row r="41" spans="1:7" x14ac:dyDescent="0.25">
      <c r="A41" s="46" t="s">
        <v>40</v>
      </c>
      <c r="B41" s="41"/>
      <c r="C41" s="42" t="s">
        <v>183</v>
      </c>
      <c r="D41" s="41" t="s">
        <v>159</v>
      </c>
      <c r="E41" s="69">
        <v>1</v>
      </c>
      <c r="F41" s="79"/>
      <c r="G41" s="71">
        <f t="shared" si="2"/>
        <v>0</v>
      </c>
    </row>
    <row r="42" spans="1:7" x14ac:dyDescent="0.25">
      <c r="F42" s="79"/>
    </row>
    <row r="43" spans="1:7" ht="31.5" x14ac:dyDescent="0.25">
      <c r="C43" s="42" t="s">
        <v>184</v>
      </c>
      <c r="F43" s="79"/>
    </row>
    <row r="45" spans="1:7" ht="17.45" customHeight="1" x14ac:dyDescent="0.25">
      <c r="C45" s="62" t="str">
        <f>C8</f>
        <v>1 GRADBENA DELA</v>
      </c>
      <c r="D45" s="83">
        <f>G8</f>
        <v>0</v>
      </c>
    </row>
    <row r="46" spans="1:7" ht="17.45" customHeight="1" x14ac:dyDescent="0.25">
      <c r="C46" s="62" t="str">
        <f>C20</f>
        <v>2 MONTAŽNA DELA</v>
      </c>
      <c r="D46" s="83">
        <f>G20</f>
        <v>0</v>
      </c>
    </row>
    <row r="47" spans="1:7" ht="17.45" customHeight="1" x14ac:dyDescent="0.25">
      <c r="C47" s="66" t="str">
        <f>C33</f>
        <v>3 OSTALE STORITVE</v>
      </c>
      <c r="D47" s="81">
        <f>G33</f>
        <v>0</v>
      </c>
    </row>
    <row r="48" spans="1:7" ht="17.45" customHeight="1" x14ac:dyDescent="0.25">
      <c r="C48" s="45" t="s">
        <v>132</v>
      </c>
      <c r="D48" s="82">
        <f>+SUM(D45:D47)</f>
        <v>0</v>
      </c>
    </row>
    <row r="50" spans="6:6" ht="17.45" customHeight="1" x14ac:dyDescent="0.25">
      <c r="F50" s="73"/>
    </row>
  </sheetData>
  <sheetProtection algorithmName="SHA-512" hashValue="CYhRCPhBg924Y2vScrXzj/SxbY6dszDmpV5mjg8xOjXtrs/iHdZYQet2BR8xqwibOy++MkOuCg0HYsS5Ey+Img==" saltValue="ENnu3hu1Rt/lUoYkCc9t3Q==" spinCount="100000" sheet="1" objects="1" scenarios="1"/>
  <mergeCells count="1">
    <mergeCell ref="C4:G4"/>
  </mergeCells>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Rekapitulacija</vt:lpstr>
      <vt:lpstr>Pločnik-1</vt:lpstr>
      <vt:lpstr>PROM-1 P</vt:lpstr>
      <vt:lpstr>MET-1-P</vt:lpstr>
      <vt:lpstr>JR-1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Davorin Ogrizek</dc:creator>
  <cp:lastModifiedBy>Mateja Kreačič Ajster</cp:lastModifiedBy>
  <cp:lastPrinted>2021-05-20T12:06:35Z</cp:lastPrinted>
  <dcterms:created xsi:type="dcterms:W3CDTF">2015-11-25T14:16:51Z</dcterms:created>
  <dcterms:modified xsi:type="dcterms:W3CDTF">2021-06-03T09:22:20Z</dcterms:modified>
</cp:coreProperties>
</file>