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601"/>
  <workbookPr/>
  <mc:AlternateContent xmlns:mc="http://schemas.openxmlformats.org/markup-compatibility/2006">
    <mc:Choice Requires="x15">
      <x15ac:absPath xmlns:x15ac="http://schemas.microsoft.com/office/spreadsheetml/2010/11/ac" url="C:\Users\vilma.zupancic\OneDrive - Obcina Brezice\SLUZBA\JAVNA NAROČILA\NMV\OIOPJN\Arkade GB\"/>
    </mc:Choice>
  </mc:AlternateContent>
  <xr:revisionPtr revIDLastSave="66" documentId="8_{BCD96A0C-1399-4BA9-8749-35C276570021}" xr6:coauthVersionLast="43" xr6:coauthVersionMax="43" xr10:uidLastSave="{7A6B687E-6B61-4AC7-BE00-5EE0617F5867}"/>
  <bookViews>
    <workbookView xWindow="-120" yWindow="-120" windowWidth="25440" windowHeight="15390" activeTab="1" xr2:uid="{00000000-000D-0000-FFFF-FFFF00000000}"/>
  </bookViews>
  <sheets>
    <sheet name="rekapitulacija" sheetId="4" r:id="rId1"/>
    <sheet name="gradbeno obrtniška dela" sheetId="1" r:id="rId2"/>
  </sheets>
  <definedNames>
    <definedName name="_xlnm.Print_Area" localSheetId="1">'gradbeno obrtniška dela'!$A$1:$H$487</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474" i="1" l="1"/>
  <c r="H454" i="1"/>
  <c r="H386" i="1"/>
  <c r="H345" i="1"/>
  <c r="H288" i="1"/>
  <c r="H222" i="1"/>
  <c r="H376" i="1" l="1"/>
  <c r="H326" i="1"/>
  <c r="H357" i="1" l="1"/>
  <c r="H447" i="1"/>
  <c r="H384" i="1"/>
  <c r="H381" i="1"/>
  <c r="H329" i="1"/>
  <c r="H406" i="1"/>
  <c r="H409" i="1"/>
  <c r="H482" i="1" l="1"/>
  <c r="H483" i="1" s="1"/>
  <c r="H68" i="1" s="1"/>
  <c r="H472" i="1"/>
  <c r="H469" i="1"/>
  <c r="H466" i="1"/>
  <c r="H463" i="1"/>
  <c r="H460" i="1"/>
  <c r="H453" i="1"/>
  <c r="H450" i="1"/>
  <c r="H438" i="1"/>
  <c r="H435" i="1"/>
  <c r="H432" i="1"/>
  <c r="H429" i="1"/>
  <c r="H426" i="1"/>
  <c r="H423" i="1"/>
  <c r="H420" i="1"/>
  <c r="H412" i="1"/>
  <c r="H403" i="1"/>
  <c r="H400" i="1"/>
  <c r="H397" i="1"/>
  <c r="H395" i="1"/>
  <c r="H393" i="1"/>
  <c r="H351" i="1"/>
  <c r="H373" i="1"/>
  <c r="H370" i="1"/>
  <c r="H367" i="1"/>
  <c r="H364" i="1"/>
  <c r="H361" i="1"/>
  <c r="H354" i="1"/>
  <c r="H296" i="1"/>
  <c r="H344" i="1"/>
  <c r="H341" i="1"/>
  <c r="H338" i="1"/>
  <c r="H335" i="1"/>
  <c r="H332" i="1"/>
  <c r="H323" i="1"/>
  <c r="H320" i="1"/>
  <c r="H317" i="1"/>
  <c r="H314" i="1"/>
  <c r="H311" i="1"/>
  <c r="H308" i="1"/>
  <c r="H305" i="1"/>
  <c r="H302" i="1"/>
  <c r="H299" i="1"/>
  <c r="H58" i="1" l="1"/>
  <c r="H62" i="1"/>
  <c r="H440" i="1"/>
  <c r="H61" i="1" s="1"/>
  <c r="H63" i="1"/>
  <c r="H279" i="1"/>
  <c r="H286" i="1"/>
  <c r="H283" i="1"/>
  <c r="H273" i="1"/>
  <c r="H270" i="1"/>
  <c r="H259" i="1"/>
  <c r="H256" i="1"/>
  <c r="H253" i="1"/>
  <c r="H267" i="1"/>
  <c r="H263" i="1"/>
  <c r="H250" i="1"/>
  <c r="H245" i="1"/>
  <c r="H242" i="1"/>
  <c r="H239" i="1"/>
  <c r="H235" i="1"/>
  <c r="H232" i="1"/>
  <c r="H229" i="1"/>
  <c r="H414" i="1" l="1"/>
  <c r="H60" i="1" s="1"/>
  <c r="H59" i="1"/>
  <c r="H220" i="1"/>
  <c r="H216" i="1"/>
  <c r="H212" i="1"/>
  <c r="H208" i="1"/>
  <c r="H204" i="1"/>
  <c r="H200" i="1"/>
  <c r="H196" i="1"/>
  <c r="H192" i="1"/>
  <c r="H183" i="1"/>
  <c r="H179" i="1"/>
  <c r="H175" i="1"/>
  <c r="H64" i="1" l="1"/>
  <c r="H151" i="1"/>
  <c r="H148" i="1"/>
  <c r="H144" i="1"/>
  <c r="H140" i="1"/>
  <c r="H137" i="1"/>
  <c r="H159" i="1"/>
  <c r="H155" i="1"/>
  <c r="H124" i="1" l="1"/>
  <c r="H120" i="1" l="1"/>
  <c r="H104" i="1" l="1"/>
  <c r="H101" i="1" l="1"/>
  <c r="H115" i="1"/>
  <c r="H112" i="1"/>
  <c r="H109" i="1"/>
  <c r="H96" i="1"/>
  <c r="H171" i="1" l="1"/>
  <c r="H188" i="1"/>
  <c r="H134" i="1" l="1"/>
  <c r="H92" i="1" l="1"/>
  <c r="H21" i="1" l="1"/>
  <c r="H126" i="1"/>
  <c r="H15" i="1" l="1"/>
  <c r="H22" i="1" l="1"/>
  <c r="H69" i="1" l="1"/>
  <c r="H23" i="1"/>
  <c r="H161" i="1"/>
  <c r="H71" i="1" l="1"/>
  <c r="H16" i="1"/>
  <c r="H17" i="1" s="1"/>
  <c r="H25" i="1" s="1"/>
  <c r="H11" i="4" l="1"/>
  <c r="H14" i="4"/>
  <c r="D17" i="4" l="1"/>
  <c r="H17" i="4" s="1"/>
  <c r="H20" i="4" s="1"/>
</calcChain>
</file>

<file path=xl/sharedStrings.xml><?xml version="1.0" encoding="utf-8"?>
<sst xmlns="http://schemas.openxmlformats.org/spreadsheetml/2006/main" count="341" uniqueCount="165">
  <si>
    <t>kom</t>
  </si>
  <si>
    <t>OBRTNIŠKA DELA</t>
  </si>
  <si>
    <t>A</t>
  </si>
  <si>
    <t xml:space="preserve">GRADBENA DELA </t>
  </si>
  <si>
    <t>I</t>
  </si>
  <si>
    <t>II</t>
  </si>
  <si>
    <t>III</t>
  </si>
  <si>
    <t>IV</t>
  </si>
  <si>
    <t>ZIDARSKA DELA</t>
  </si>
  <si>
    <t>B</t>
  </si>
  <si>
    <t>MIZARSKA DELA</t>
  </si>
  <si>
    <t>1.</t>
  </si>
  <si>
    <t>2.</t>
  </si>
  <si>
    <t>3.</t>
  </si>
  <si>
    <t>kpl</t>
  </si>
  <si>
    <t>SLIKOPLESKARSKA DELA</t>
  </si>
  <si>
    <t>GRADBENA DELA</t>
  </si>
  <si>
    <t>SKUPAJ brez DDV:</t>
  </si>
  <si>
    <t>REKAPITULACIJA</t>
  </si>
  <si>
    <t>PREDDELA IN RUŠITVENA DELA</t>
  </si>
  <si>
    <t>SKUPNA REKAPITULACIJA</t>
  </si>
  <si>
    <t>ur</t>
  </si>
  <si>
    <r>
      <t xml:space="preserve">                                          </t>
    </r>
    <r>
      <rPr>
        <b/>
        <sz val="12"/>
        <rFont val="Arial CE"/>
        <charset val="238"/>
      </rPr>
      <t xml:space="preserve"> POPIS DEL ZA GRADBENA</t>
    </r>
  </si>
  <si>
    <t>Investitor: Občina Brežice, Cesta prvih borcev 18, 8250 Brežice</t>
  </si>
  <si>
    <r>
      <t xml:space="preserve">                                            </t>
    </r>
    <r>
      <rPr>
        <b/>
        <sz val="12"/>
        <rFont val="Arial"/>
        <family val="2"/>
        <charset val="238"/>
      </rPr>
      <t xml:space="preserve">   IN OBRTNIŠKA DELA </t>
    </r>
  </si>
  <si>
    <t>m2</t>
  </si>
  <si>
    <t>m1</t>
  </si>
  <si>
    <t>GRADBENO OBRTNIŠKA DELA</t>
  </si>
  <si>
    <t>m3</t>
  </si>
  <si>
    <t>* 200g PP filc</t>
  </si>
  <si>
    <t>Objekt:  Ureditev arkadnih hodnikov ter terase v Posavskem muzeju Brežice</t>
  </si>
  <si>
    <t>Št. projekta: 3241/A-19</t>
  </si>
  <si>
    <t>Brežice, januar 2019</t>
  </si>
  <si>
    <t>2. nadstropje</t>
  </si>
  <si>
    <t>1. nadstropje</t>
  </si>
  <si>
    <t>pritličje</t>
  </si>
  <si>
    <t>ARKADNI HODNIKI (PRITLIČJE, 1. NADSTROPJE, 2. NADSTROPJE)</t>
  </si>
  <si>
    <t>TERASA</t>
  </si>
  <si>
    <t>I.</t>
  </si>
  <si>
    <t>II.</t>
  </si>
  <si>
    <t xml:space="preserve">Odstranitev obstoječih lesenih oken velikosti do 2,0 m2, z vsemi potrebnimi deli in prenosi, vključno z odvozom na stalno deponijo. </t>
  </si>
  <si>
    <t>pritličje (okna dim. 1,10 m x 1,80 m)</t>
  </si>
  <si>
    <t xml:space="preserve">Odstranitev obstoječih lesenih oken velikosti do 4,0 m2, z vsemi potrebnimi deli in prenosi, vključno z odvozom na stalno deponijo. </t>
  </si>
  <si>
    <t>1. nadstropje (okna dim. 1,25 m x 2,20 m)</t>
  </si>
  <si>
    <t>2. nadstropje (okna dim. 1,00 m x 2,20 m)</t>
  </si>
  <si>
    <t xml:space="preserve">2. nadstropje </t>
  </si>
  <si>
    <t>Vzidava lesenih oken velikosti do 2 m².</t>
  </si>
  <si>
    <t>Vzidava lesenih vrat velikosti do 4 m².</t>
  </si>
  <si>
    <t>Vzidava lesenih oken velikosti do 4 m².</t>
  </si>
  <si>
    <r>
      <t xml:space="preserve">Izvedba sušilnega ometa (kot npr. KEMASAN 590 ali enakovredno) na stene v 1. nadstropju z neposrednim nanašanjem na navlaženo in očiščeno površino v debelini 1 cm brez zaglajevanja, po sušitvi prvega sloja - naslednji dan se izvede drugi sloj v debelini najmanj 2 cm brez prekomernega zaglajevanja. Po 2 tednih se nanese 2 mm finega sušilnega ometa (kot npr. KEMASAN 590 S ali enakovredno) na dobro navlaženo podlago </t>
    </r>
    <r>
      <rPr>
        <sz val="10"/>
        <rFont val="Arial CE"/>
        <charset val="238"/>
      </rPr>
      <t>(finalna obdelava je gladek omet). Kompletna izvedba sušilnega ometa v vseh navedenih slojih, z vsemi preddeli pripravo ometa in vsemi pomožnimi deli in prenosi. Izvedba sušilnega ometa z upoštevanem navodil proizvajalca</t>
    </r>
    <r>
      <rPr>
        <sz val="10"/>
        <rFont val="Arial CE"/>
        <family val="2"/>
        <charset val="238"/>
      </rPr>
      <t xml:space="preserve"> sušilnega ometa.
Po navodilih ZVKDS</t>
    </r>
  </si>
  <si>
    <r>
      <t xml:space="preserve">Izvedba sušilnega ometa (kot npr. KEMASAN 590 ali enakovredno) na stene in obokan strop v pritličju z neposrednim nanašanjem na navlaženo in očiščeno površino v debelini 1 cm brez zaglajevanja, po sušitvi prvega sloja - naslednji dan se izvede drugi sloj v debelini najmanj 2 cm brez prekomernega zaglajevanja. Po 2 tednih se nanese 2 mm finega sušilnega ometa (kot npr. KEMASAN 590 S ali enakovredno) na dobro navlaženo podlago </t>
    </r>
    <r>
      <rPr>
        <sz val="10"/>
        <rFont val="Arial CE"/>
        <charset val="238"/>
      </rPr>
      <t>(finalna obdelava je gladek omet) . Kompletna izvedba sušilnega ometa v vseh navedenih slojih, z vsemi preddeli pripravo ometa in vsemi pomožnimi deli in prenosi. Izvedba sušilnega ometa z upoštevanem navodil proizvajalca</t>
    </r>
    <r>
      <rPr>
        <sz val="10"/>
        <rFont val="Arial CE"/>
        <family val="2"/>
        <charset val="238"/>
      </rPr>
      <t xml:space="preserve"> sušilnega ometa.
Po navodilih ZVKDS</t>
    </r>
  </si>
  <si>
    <t>STAVBNO POHIŠTVO</t>
  </si>
  <si>
    <t>Opomba: 
Za vse izdelke v ceni zajeti izdelavo, dobavo in montažo, z izdelavo izmer, preddeli, dobavo vsega potrebnega montažnega materiala, vsemi pomožnimi deli in prenosi!
Obvezno je potrebno vse mere na gradbišču preveriti in uskladiti!
Detajle stavbnega pohištva obvezno uskladiti z odgovorno osebo Posavskega muzeja in odgovornim konzervatorjem ZVKDS!</t>
  </si>
  <si>
    <t>OKNA</t>
  </si>
  <si>
    <t>VRATA</t>
  </si>
  <si>
    <t xml:space="preserve">O1 - Okno v pritličju (zahodni trakt pod arkadami)
Izdelava novega enojnega dvokrilnega okna (krilo razdeljeno na tri polja, vsa polja s prečniki), iz hrastovega lesa 1. kvalitete.
Steklo: dvoslojno toplotnoizolacijsko steklo (4-12-4); odpiranje okoli osi in na ventus; 
Slog oken, detajli in materiali identični kot vgrajeno okno na vzhodnem traktu (viteška dvorana).
Okovje: 
'- nova nasadila in olive iz patinirane medenine, okovje s ključavnico;
dim. cca 110 x 180 cm
</t>
  </si>
  <si>
    <t xml:space="preserve">O3 - Okno v 1. nadstropju (zahodni trakt proti terasi)
Izdelava novega enojnega dvokrilnega okna z nadsvetlobo (krilo razdeljeno na tri polja, vsa polja s prečniki, nadsvetloba razdeljena na 2 polji), iz hrastovega lesa 1. kvalitete.
Steklo: dvoslojno toplotnoizolacijsko steklo (4-12-4); odpiranje okoli osi in na ventus; nadsvetloba na ventus;
Slog oken, detajli in materiali identični kot vgrajeno okno na vzhodnem traktu (viteška dvorana).
Okovje: 
'- nova nasadila in olive iz patinirane medenine, okovje s ključavnico;
dim. cca 125 x 220 cm
</t>
  </si>
  <si>
    <t xml:space="preserve">O2 - Okno v pritličju (zahodni trakt proti stolpu)
Izdelava novega enojnega enokrilnega okna (krilo razdeljeno na štiri polja, vsa polja s prečniki), iz hrastovega lesa 1. kvalitete.
Steklo: dvoslojno toplotnoizolacijsko steklo (4-12-4); odpiranje okoli osi in na ventus; 
Slog oken, detajli in materiali identični kot vgrajeno okno na vzhodnem traktu (viteška dvorana).
Okovje: 
'- nova nasadila in olive iz patinirane medenine, okovje s ključavnico;
dim. cca 85 x 110 cm
</t>
  </si>
  <si>
    <r>
      <rPr>
        <b/>
        <sz val="10"/>
        <rFont val="Arial CE"/>
        <charset val="238"/>
      </rPr>
      <t>V2</t>
    </r>
    <r>
      <rPr>
        <sz val="10"/>
        <rFont val="Arial CE"/>
        <charset val="238"/>
      </rPr>
      <t xml:space="preserve"> - zunanja vrata (zahodni trakt proti stolpu)
Izdelava novih enokrilnih zunanjih vrat iz hrastovega lesa  z okvirjem iz hrastovega lesa 1. kvalitete;
Krilo iz kasetiranih polnil obojestransko;
Vmesna toplotna izolacija iz mineralne volne 65 mm;
Obdelava: krtačeno, rahlo lužena, tonirano z lazuro (bajc), oljana z oljem z rjavim pigmentom (kot npr. OSMO ali enakovredno);
Okovje: 
'- nova nasadila iz patinirane medenine;
'- nove kljuke po vzorcu obstoječih;
'- cilindrična ključavnica;
vrata dim. cca 120 x 240 cm;
Vrata identična novim vratom med arkadnim hodnikom in recepcijo;</t>
    </r>
  </si>
  <si>
    <r>
      <rPr>
        <b/>
        <sz val="10"/>
        <rFont val="Arial CE"/>
        <charset val="238"/>
      </rPr>
      <t>V3</t>
    </r>
    <r>
      <rPr>
        <sz val="10"/>
        <rFont val="Arial CE"/>
        <charset val="238"/>
      </rPr>
      <t xml:space="preserve"> - zunanja vrata (vrata v vinsko klet)
Izdelava novih enokrilnih zunanjih vrat iz hrastovega lesa 1. kvalitete;
Obojestransko plohasta vrata;
S posebno zaobljeno obliko na vertikalni stranici (prilagoditi kamnitemu okvirju);
Kovano okovje brez podboja;
Obdelava: krtačeno, rahlo lužena, tonirano z lazuro (bajc), oljana z oljem z rjavim pigmentom (kot npr. OSMO ali enakovredno);
Okovje: 
'- nova nasadila iz patinirane medenine;
'- nove kovane kljuke;
'- cilindrična ključavnica;
vrata dim. cca 150 x 215 cm;</t>
    </r>
  </si>
  <si>
    <r>
      <rPr>
        <b/>
        <sz val="10"/>
        <rFont val="Arial CE"/>
        <charset val="238"/>
      </rPr>
      <t>V4</t>
    </r>
    <r>
      <rPr>
        <sz val="10"/>
        <rFont val="Arial CE"/>
        <charset val="238"/>
      </rPr>
      <t xml:space="preserve"> - zunanja vrata (vrata v kurilnico)
Izdelava novih dvokrilnih zunanjih vrat s polkrožnim zaključkom iz hrastovega lesa 1. kvalitete;
Obojestransko plohasta vrata;
Kovano okovje brez podboja;
Obdelava: krtačeno, rahlo lužena, tonirano z lazuro (bajc), oljana z oljem z rjavim pigmentom (kot npr. OSMO ali enakovredno);
Okovje: 
'- nova nasadila iz patinirane medenine;
'- nove kovane kljuke;
'- cilindrična ključavnica;
vrata dim. cca 210 x 280 cm;</t>
    </r>
  </si>
  <si>
    <r>
      <rPr>
        <b/>
        <sz val="10"/>
        <rFont val="Arial CE"/>
        <charset val="238"/>
      </rPr>
      <t>V5</t>
    </r>
    <r>
      <rPr>
        <sz val="10"/>
        <rFont val="Arial CE"/>
        <charset val="238"/>
      </rPr>
      <t xml:space="preserve"> - zunanja vrata (1. nadstropje - vrata v pisarne in galerijo)
Izdelava novih enokrilnih zunanjih vrat iz hrastovega lesa  z okvirjem iz hrastovega lesa 1. kvalitete;
Krilo iz kasetiranih polnil obojestransko;
Vmesna toplotna izolacija iz mineralne volne 65 mm;
Obdelava: krtačeno, rahlo lužena, tonirano z lazuro (bajc), oljana z oljem z rjavim pigmentom (kot npr. OSMO ali enakovredno);
Okovje: 
'- nova nasadila iz patinirane medenine;
'- nove kljuke po vzorcu obstoječih;
'- cilindrična ključavnica;
vrata dim. cca 110 x 200 cm;
Vrata identična novim vratom med arkadnim hodnikom in recepcijo;</t>
    </r>
  </si>
  <si>
    <r>
      <rPr>
        <b/>
        <sz val="10"/>
        <rFont val="Arial CE"/>
        <charset val="238"/>
      </rPr>
      <t>V6</t>
    </r>
    <r>
      <rPr>
        <sz val="10"/>
        <rFont val="Arial CE"/>
        <charset val="238"/>
      </rPr>
      <t xml:space="preserve"> - zunanja vrata (1. nadstropje - vrata v pisarne levo od stopnišča)
Izdelava novih enokrilnih zunanjih vrat iz hrastovega lesa  z okvirjem iz hrastovega lesa 1. kvalitete;
Krilo iz kasetiranih polnil obojestransko;
Vmesna toplotna izolacija iz mineralne volne 65 mm;
Obdelava: krtačeno, rahlo lužena, tonirano z lazuro (bajc), oljana z oljem z rjavim pigmentom (kot npr. OSMO ali enakovredno);
Okovje: 
'- nova nasadila iz patinirane medenine;
'- nove kljuke po vzorcu obstoječih;
'- cilindrična ključavnica;
vrata dim. cca 100 x 210 cm;
Vrata identična novim vratom med arkadnim hodnikom in recepcijo;</t>
    </r>
  </si>
  <si>
    <t xml:space="preserve">Odstranitev obstoječih lesenih vrat s podbojem in lesenih vrat z nadsvetlobo,  velikosti do 4,0 m2, z vsemi potrebnimi deli in prenosi, vključno z odvozom na stalno deponijo. </t>
  </si>
  <si>
    <t>Opomba: 
V postavki potrebno obračunati vse potrebne odre, podpiranja, dostope, delovne in varovalne odre, zaščito prostorov ter vsa potrebna pomožna dela in prenose!
Vse barve potrdi odgovorna oseba Posavskega muzeja in odgovorni konzervator ZVKDS na podlagi pripravljenih vzorcev!</t>
  </si>
  <si>
    <t>Pleskanje zunanjih sten in stropov arkadnih hodnikov z apneno barvo z veliko paroprepustnostjo (kot npr. SILEXCOLOR, SESCO,… ali enakovredno);
Priprava podlage po navodilih proizvajalca barve in odgovornega konzervatorja;
Odstranitev starih beležev do čvrste podlage;
Kitanje poškodb z apnenimi kiti (kot npr. MAPE-ANTIQUE FC ali enkovredno), brušenje, beljenje;
Barva beleža - ubito bela (po izboru in potrditvi odgovornega konzervatorja)</t>
  </si>
  <si>
    <t xml:space="preserve">Sanacija kovinskih vezi v arkadnih hodnikih s čiščenjem rje, antikorozijsko zaščito ter 2x barvanjem  s temnejšo grafitno sivo barvo. Vključno z dobavo materiala, odri, zaščito tal in sten ter vsemi potrebnimi deli in prenosi.
Kovinske vezi dolž. cca 2,50 m, fi 40 mm; </t>
  </si>
  <si>
    <t>1. nadstropje
20 x prečne vezi, 16 x vzdolžne vezi</t>
  </si>
  <si>
    <t>pritličje 
17 x prečne vezi, 16 x vzdolžne vezi</t>
  </si>
  <si>
    <t>2. nadstropje
17 x prečne vezi, 16 x vzdolžne vezi</t>
  </si>
  <si>
    <t xml:space="preserve">pritličje </t>
  </si>
  <si>
    <t>d) železna kovana dvokrilna drsna vrata s polkrožnim zaključkom na glavnem stopnišču (rastlinski vzorci);  dim. cca 245 x 370 cm; Barvanje v dveh tonih (mat bron in grafitno siva);</t>
  </si>
  <si>
    <t xml:space="preserve">Čiščenje in 2 x barvanje obst. kovinskih okenskih mrež in vrat v arkadnih hodnikih s temnejšo grafitno sivo barvo. Vključno z dobavo materiala, odri, zaščito tal in sten ter vsemi potrebnimi deli in prenosi.
</t>
  </si>
  <si>
    <t xml:space="preserve">b) železno vratno krilo dim. cca 100 x 200 cm </t>
  </si>
  <si>
    <t>c) železno vrata za kurjenje peči dim. cca 80 x 100 cm  (2 kom)</t>
  </si>
  <si>
    <t>b) železna kovana mreža dim. cca 105 x 180 cm na oknih (4 kom)</t>
  </si>
  <si>
    <t>a) železna kovana mreža dim. cca 105 x 55 cm v odprtini nad vrati (5 kom)</t>
  </si>
  <si>
    <t>c) železna kovana mreža dim. cca 85 x 105 cm na oknih (3 kom)</t>
  </si>
  <si>
    <t>a) železna kovana mreža dim. cca 125 x 220 cm na oknih (2 kom)</t>
  </si>
  <si>
    <t>a) železna kovana mreža dim. cca 95 x 220 cm na oknih (2 kom)</t>
  </si>
  <si>
    <t xml:space="preserve">Sanacija obstoječih lesenih hrastovih dvokrilnih vrat v lesenem podboju;
Čiščenje, odstranjevanje obst. laka, delno kitanje, obdelava: krtačeno, rahlo lužena, tonirano z lazuro (bajc), oljana z oljem z rjavim pigmentom (kot npr. OSMO ali enakovredno);
Vključno z dobavo materiala, zaščito ter vsemi potrebnimi deli in prenosi.
</t>
  </si>
  <si>
    <t xml:space="preserve">STROŠKI UREDITVE IN ORGANIZACIJE GRADBIŠČA IN IZVAJANJE SKUPNIH UKREPOV ZA ZAGOTAVLJANJE VARNOSTI IN ZDRAVJA PRI DELU </t>
  </si>
  <si>
    <t xml:space="preserve">STROŠKI EVIDENTIRANJA OBSTOJEČIH KOMUNALNIH VODOV Z UPRAVLJALCI , PRED IZVEDBO - ELEKTRO INSTALACIJE </t>
  </si>
  <si>
    <t xml:space="preserve">STROŠKI IZDELAVE ZAŠČITE GRADBIŠČA </t>
  </si>
  <si>
    <t xml:space="preserve">STROŠKI FINALNEGA ČIŠČENJA POVRŠIN NA VRTU, FINALNO ČIŠČENJE POVRŠIN OKOLI OPORNEGA ZIDU </t>
  </si>
  <si>
    <t xml:space="preserve">STROJNO ROČNO ŠČETKANJE OPEČNE OBOKANE STROPNE KONSTRUKCIJE NA MESTU VGRAJENIH ELEKTRIČNIH OMARIC, KOMPLET S PRANJEM POVRŠIN POD PRITISKOM .VSA DELA PRENOSI IN TRANSPORTI.PO KONČANIH DELIH INPREGNACIJA POVRŠIN </t>
  </si>
  <si>
    <t xml:space="preserve">ROČNO STROJNO RUŠENJE OPEČNIH NOSILNIH ZIDOV ZA IZVEDBO NOVEGA OZIROMA SANACIJO OBSTOJEČEGA PREBOJA V PROSTOR KOTLARNE . VELIKOST ODPRTINE 20/20 CM DEBELINA STENE CCA 80 CM . VSA DELA PRENOSI IN TRANSPORTI. </t>
  </si>
  <si>
    <t>STROJNO KRONSKO VRTANJE FI 200 MM OBSTOJEČEGA  BETONSKEGA OPORNEGA ZIDU DEBELINE DO 50 CM ZA POTREBE IZDELAVE VARNOSTNEGA PRELIVA V ZBIRNEM METEORNEM JAŠKU IZNOS MATERIALA IN ODVOZ NA STALNO DEPONIJO.PLAČILO KOMUNALNE PRISTOJBINE.</t>
  </si>
  <si>
    <t xml:space="preserve">DEMONTAŽA KLEPARSKIH IZDELKOV   ODTOKI, IZNOS MATERIALA NA GRADBIŠČNO DEPONIJO IN PO KONČANIH DELIH PONOVNA MONTAŽA </t>
  </si>
  <si>
    <t>ROČNA ODSTRANITEV OBSTOJEČEGA HUMUSA V DEBELINI 20,0 CM NA MESTU PREDVIDENE NOVE DRENAŽE IN JAŠKA . PREMET MATERIALA NA STRAN ,GRADBENE JAME DO 5,0 M.  VSA DELA, PRENOSI IN TRANSPORTI IZNOS MATERIALA IN ODVOZ NA STALNO DEPONIJO.PLAČILO KOMUNALNE PRISTOJBINE.</t>
  </si>
  <si>
    <t xml:space="preserve">ROČNA ODSTRANITEV OBSTOJEČEGA NASUTJA (ZEMLJINE ) OB OBJEKTU GLOBINE DO 150 CM IN ŠIRINE OD 80 - 130 CM .  HORIZONTALNI IN VERTIKALNI PRENOS MATERIALA , TER ODVOZ NA TRAJNO DEPONIIJO IZVAJALCA DEL . PAZLJIVI IZKOPI V OBMOČJU INSTALACIJ. </t>
  </si>
  <si>
    <t xml:space="preserve">ROČNA ODSTRANITEV OBSTOJEČEGA NASUTJA (ZEMLJINE ) NAD CEVJO METEORNE KANALIZACIJE GLOBINE DO 100 CM IN ŠIRINE OD 40 - 80 CM .  HORIZONTALNI IN VERTIKALNI PRENOS MATERIALA , TER ODVOZ NA TRAJNO DEPONIIJO IZVAJALCA DEL . PAZLJIVI IZKOPI V OBMOČJU INSTALACIJ. </t>
  </si>
  <si>
    <t>DOLBLENJA ZA NOVE INSTALACIJE-UTORI DO 5,00X5,00 CM V OPEČNIH IN DELNO KAMNITIH ZIDOVIH.</t>
  </si>
  <si>
    <t>STROJNO DOLBLJENEJE VERTIKALNIH KAMNITIH IN OPEČNIH ZIDOV KOT IZRAVNAVA POVRŠIN ZA VGRADNJO VERTIKALNE HIDROIZOLACIJE . VSA DELA, PRENOSI IN TRANSPORTI. ODVOZ RUŠEVIN NA TRAJNO DEPONIJO IZVAJALCA DEL.POVRŠINA CCA 20 M2</t>
  </si>
  <si>
    <t>RAZNA NEPREDVIDENA RUŠITVENA DELA PO DEJANSKIH URAH PK ZIDAR</t>
  </si>
  <si>
    <t>RAZNA NEPREDVIDENA RUŠITVENA DELA PO DEJANSKIH URAH KV ZIDAR</t>
  </si>
  <si>
    <t>ZEMELJSKA DELA</t>
  </si>
  <si>
    <t>Splošno: 
vsi izkopi in transporti izkopanih materialov se obracunavajov raščenem stanju;
dela je izvajati v skladu z veljavnimi tehnicnimi predpisi in normativi;
upoštevati predpise iz varstva pri delu;
stroški nakladanja, odvoza na stalno deponijo, razkladanje, razgrinjanje v deponiji, potrebne komunalne pristojbine;</t>
  </si>
  <si>
    <t>PLANIRANJE IN UTRJEVANJE DNA IZKOPA</t>
  </si>
  <si>
    <t>ODVOZ VIŠKA ZEMLJINE NA TRAJNO DEPONIJO IZVAJALCA DEL.</t>
  </si>
  <si>
    <t>DOBAVA IN VGRAJEVANJE FINEGA PESKA 0-4MM, PLANIRANJE IN UTRJEVANJE-IZRAVNAVA OBSTOJEČEGA NASUTJA POD BETONOM MULDE</t>
  </si>
  <si>
    <t>DRENAŽA OB OBJEKTU  -  GIBLJIVE DRENAŽNE CEVI FI 15 CM, KOMPLET Z DOBAVO,POLAGANJEM V BETONSKO MULDO, IZDELAVA BETONA C 10/16  IN VGRAJEVANJE V BET.MULDO PORABA BETONA DO 0.08 M3/ M2/M,POMOŽNA DELA,PRENOSI  IN TRANSPORTI.V CENO ZAJETI FILC POLOŽEN IN OVIT OKOLI DRENAŽNE CEVI IN FILTERSKEGA SLOJA RAZVITE ŠIRINE 150 CM IN PRIKLJUČEK CEVI NA REVIZIJSKI JAŠEK METEORNE KANALIZACIJE..</t>
  </si>
  <si>
    <t>IZDELAVA FILTERSKEGA SLOJA NAD DRENAŽNO IN CEVJO METEORNE KANALIZACIJE  IZ REČNIH KROGELJ  3-5 CM, DOBAVA KROGELJ,VMETAVANJE NA CEVI,RAZSTIRANE IN PLANIRANJE.</t>
  </si>
  <si>
    <t>BETONSKA IN ARMIRANOBETONSKA DELA</t>
  </si>
  <si>
    <t>Splošno: 
dela je izvajati v skladu z veljavnimi tehniČnimi predpisi, normativi, ob upoštevanju predpisov iz varstva pri delu ter projektno dokumentacijo;
V enotnih cenah morajo biti zajeti sledeci stroški:
vsa pomozna dela in prenosi do mesta vgraditve;
izvedba po popisu iz posamezne postavke;
pred pricetkom betoniranja mora biti opaz popolnoma pripravljen, armatura mora biti položena skladno z armaturnim načrtom; 
armatura mora biti čista brez sledov maščob in rje, ki se lušči, armatura mora biti podlozena s podložkami, da je možno izvajati betoniranje, po splošnih določilih za vgrajevanje betona;
Pri betoniranju vecjih površin je upoštevati dolocila  iz pravilnika o vgrajevanju betona in arm. betona;
Beton mora biti brez gnezd;
V ceni upoštevati dilatacije velikih betonskih površin - po pravilniku;</t>
  </si>
  <si>
    <t xml:space="preserve">DOBAVA, REZANJE, KRIVLJENJE, POLAGANJE IN VEZANJE ARMATURE; OBRACUN PO ARMATURNEM IZVLECKU; ) </t>
  </si>
  <si>
    <t>S-400B S PREMEROM DO FI 12</t>
  </si>
  <si>
    <t>S-400B S PREMEROM NAD FI 12</t>
  </si>
  <si>
    <t>ARMATURNE MREZE S- 500B</t>
  </si>
  <si>
    <t>kg</t>
  </si>
  <si>
    <t>VGRAJEVANJE BETONA C 10/16 V NEARMIRANE      BETONSKE KONSTRUKCIJE, PODLOŽNI BETONI, PRESEK 0,08 - 0,12M3/M2/M1 Z NAPRAVO BETONA, VSEMI POMOŽNIMI DELI IN PRENOSI</t>
  </si>
  <si>
    <t xml:space="preserve">RAZNA OBBETONIRANJA </t>
  </si>
  <si>
    <t xml:space="preserve">Splošno: 
dela je izvajati v skladu z veljavnimi tehničnimi predpisi, normativi, ob upoštevanju predpisov iz varstva pri delu ter projektno dokumentacijo;
V enotnih cenah morajo biti zajeti sledeči stroški:
dobava, priprava in vgraditev potrebnega materiala po popisu v posameznih postavkah;
vgrajeni materiali morajo po kvaliteti ustrezati določilom veljavnih tehničnih predpisov;
vsa pomožna dela in transporti;
</t>
  </si>
  <si>
    <t xml:space="preserve">IZVEDBA LOČILNEGA SLOJA - ZAŠČITA VERTIKALNE HIDROIZOLACIJE  Z GUMBASTO FOLIJO, VSA DELA PRENOSI IN TRANSPORTI. </t>
  </si>
  <si>
    <t>KOMPLETNA IZVEDBA VERTIKALNE HIDROIZOLACIJE NA STENO OB DRENAŽI IN IZOLACIJA JAŠKA  V SESTAVI: OSNOVNI HLADNI BITUMENSKI PREMAZ, 2 X BITUMENSKI VARILNI TRAK KOT NPR. IZOTEKT T4 ALI ENAKOVREDNO-PREKLOPI 10 CM.</t>
  </si>
  <si>
    <t xml:space="preserve">IZDELAVA CEMENTNIH SANIRNIH OMETOV DEBELINE 2-3 CM ZARADI PREDHODNE IZRAVNAVE POVRŠIN OB DRENAŽNI STENI .DOBAVA VSEGA MATERIALA,PRENOSI IN STORITVE. V CENO ZAJETI PREDHODNO MEHANSKO ČIŠČENJE POVRŠIN IN  PRANJE POVRŠIN STENE </t>
  </si>
  <si>
    <t xml:space="preserve">POPRAVILO PREHODOV CEVI SKOZI ZID . TESNENJE STIKOV Z EKSPANZIJSKO TESNILNO MASO VELIKOSTI 20X 20 CM VSA DELA PRENOSI IN TRANSPORTI. </t>
  </si>
  <si>
    <t xml:space="preserve"> DELNA ZIDARSKA OBDELAVA  - TESNENJE NA SPOJIH IN NA DNU OBSTOJEČEGA ZBIRNEGA JAŠKA METEORNE KANALIZACIJE . DNO JAŠKA PREMAZATI Z EPOXIDNO MASO.</t>
  </si>
  <si>
    <t xml:space="preserve">DOBAVA IN VGRADNJA LTŽ POKROVA JAŠKA DIM. 60/60 CM Z OBREMENTVIJO 15 KN NA ZAKLEP </t>
  </si>
  <si>
    <t>kos</t>
  </si>
  <si>
    <t xml:space="preserve">VZIDAVE CEVI V JAŠKE IN OBBETONIRANJE </t>
  </si>
  <si>
    <t>V</t>
  </si>
  <si>
    <t>TESARSKA DELA</t>
  </si>
  <si>
    <t xml:space="preserve">Splošno: 
dela je izvajati v skladu z veljavnimi tehničnimi predpisi, normativi, ob upoštevanju predpisov iz varstva pri delu ter projektno dokumentacijo;
V enotnih cenah morajo biti zajeti sledeči stroški:
priprava opažnega materiala vključno z veznimi sredstvi in transporti;
izdelava in postavitev konstrukcije po opisu iz posameznih postavk;
vsi transporti;
razopaženje, čiščenje, amortizacija opažnega materiala;
</t>
  </si>
  <si>
    <t xml:space="preserve">ENOSTRANSKO - DVOSTRANSKO OPAŽENJE IN RAZOPAŽENJE STEN , DNA IN PLOŠČE JAŠKA OB OBJEKTU  KOMPLETNO Z VSEMI POMOŽNIMI DELI, PRENOSI IN ČIŠČENJEM                </t>
  </si>
  <si>
    <t>IZDELAVA RAZNIH ŠKATEL ZA ODPRTINE Z MONTAŽO IN DEMONTAŽO, KOMPLETNO Z DOBAVO MATERIALA IN VSEMI TRANSPORTI</t>
  </si>
  <si>
    <t>VI</t>
  </si>
  <si>
    <t>KANALIZACIJA</t>
  </si>
  <si>
    <t>Splošno:
Dela je izvajati po projektni dokumentaciji, v skladu z veljavnimi tehničnimi predpisi, normativi in standardi ob upoštevanju zahtev iz varstva pri delu.
V enotnih cenah morajo biti zajeti sledeči stroški:
izvedba dela po popisu iz postavke;
zavarovanja, podpiranja;
transportni stroški v območju gradbišča;
odstranitev podpiranj in zavarovanj;
čiščenje;
stroški nakladanja, odvoza na stalno deponijo, razkladanje, razgrinjanje v deponiji, potrebne komunalne pristojbine;</t>
  </si>
  <si>
    <t>OBBETONIRANJE KANALIZACIJSKIH CEVI S PUSTIM BETONOM MB 10,DOBAVA BETONA, VGRAJEVANJE,POMOŽNA DELA PRENOSI IN TRANSPORTI.</t>
  </si>
  <si>
    <t>IZDELAVA PESKOLOVOV FI 50 CM, GLOBINE DO 1,00 M; PESKOLOV IZDELAN IZ PE VODOTESNEGA MATERIALA ALI IZ BETONSKIH CEVI; KOMPLET Z VSEMI POTREBNIMI GRADBENIMI DELI IN MATERIALOM; IZKOP, PEŠČENA POSTELJICA, ZASIP S PESKOM;OBDELAVO DNA, VTOKA IN IZTOKA, PRENOSI. V CENI UPOŠTEVATI POKROV PRIPRAVLJEN ZA POLAGANJE FINALNEGA TLAKA DIM 40X40 CM..</t>
  </si>
  <si>
    <t xml:space="preserve">DOBAVA IN VGRADNJA PVC CEVI FI 200 MM NA PREDHODNO PRIPRAVLJENO LEŽIŠČE , KOMPLET S POTREBNIMI FAZONSKIMI KOSI . VSA DELA, PRENOSI IN TRANSPORTI. </t>
  </si>
  <si>
    <t>KLEPARSKA DELA</t>
  </si>
  <si>
    <t xml:space="preserve">Splošno:
kleparska dela se morajo izvajati po določilih veljavnih normativov in standardov;
materiali morajo po kvaliteti ustrezati določilom veljavnih standardov;
v opisu storitev je upoštevati: izmere na objektu, pregled in prevzem ostalih faz del;
izvajanje kleparskih del v skladu s splošnimi tipskimi detajli  in pravili stroke;
vsi horizontalni spoji obrob se izdelajo z enojnim oziroma dvojnim zgibom;
v ceno postavke zajeti ves pritrdilni material; delo v delavnici in na objektu, prevoze, prenose do mesta;
vgraditve, razkladanje, skladiščenje, čišcenje po končanih delih in upoštevanje uvodnih določil tega popisa;  </t>
  </si>
  <si>
    <t>Izvedba podložnega betona pod peš potjo na terasi. Dobava materiala in izvedba podložnega betona z vsemi pomožnimi deli in prenosi.
Podložni beton C12/15 - XC2 deb. 10 cm;
pešpot na terasi</t>
  </si>
  <si>
    <t>* tampon deb 30 cm</t>
  </si>
  <si>
    <t xml:space="preserve">ENOSTRANSKO OPAŽENJE IN RAZOPAŽENJE AB PLOŠČE PEŠPOTI, KOMPLETNO Z VSEMI POMOŽNIMI DELI, PRENOSI IN ČIŠČENJEM.           </t>
  </si>
  <si>
    <t>ZASIP ZA STENO Z IZKOPANIM MATERIALOM, UTRJEVANJE V PLASTEH DO PREDPISANE ZBITOSTI.</t>
  </si>
  <si>
    <t>Dobava materiala in izvedba tampona v debelini 30 cm pod pešpotjo na terasi, skupaj s polaganjem 200 g PP filca nad zasipom z vsemi pomožnimi deli prenosi. 
Pešpot na terasi</t>
  </si>
  <si>
    <t>Široki izkop v globino do 60 cm, mešanica obstoječega tampona in zemlje na mestu izvedbe nove pešpoti na terasi, z odvozom izkopanega materiala na stalno deponijo.
Pešpot na terasi</t>
  </si>
  <si>
    <t xml:space="preserve">ROČNA ODSTRANITEV OBSTOJEČEGA NASUTJA (ZEMLJINE ) OB OBJEKTU (južna in zahodna stena)  GLOBINE DO 80 CM IN ŠIRINE OD 80 - 110 CM .  HORIZONTALNI IN VERTIKALNI PRENOS MATERIALA, TER ODVOZ NA TRAJNO DEPONIIJO IZVAJALCA DEL . PAZLJIVI IZKOPI V OBMOČJU INSTALACIJ. </t>
  </si>
  <si>
    <t>ZASIP OB  NOVI PEŠPOTI Z IZKOPANIM MATERIALOM, UTRJEVANJE V PLASTEH DO PREDPISANE ZBITOSTI.</t>
  </si>
  <si>
    <t xml:space="preserve">VGRADNJA DEPONIRANEGA HUMUSA NA PREDHODNO VGRAJENE REČNE KUGLE , KOMPLET Z ZASIPOM, UTRJEVANJEM V PLASTEH, FREZANJEM, GRABLJENJEM, IN ZATRAVITVIJO. DEBELINA HUMUSA 20 CM. V CENO ZAJETI LOČILNI SLOJ - GEOTEKSTIL POLOŽEN NA SAVSKE KROGLE VSA DELA PRENOSI IN TRANSPORTI. </t>
  </si>
  <si>
    <t xml:space="preserve">IZRAVNAVA CELOTNE POVRŠINE TERASE S HUMUSOM, KOMPLET Z ZASIPOM, UTRJEVANJEM V PLASTEH, FREZANJEM, GRABLJENJEM, IN ZATRAVITVIJO. DEBELINA HUMUSA OD 0 DO 20 CM. V CENO ZAJETI LOČILNI SLOJ - GEOTEKSTIL POLOŽEN NA SAVSKE KROGLE VSA DELA PRENOSI IN TRANSPORTI. </t>
  </si>
  <si>
    <t>IZDELAVA PRIKLJUČKOV KANALIZACIJSKIH CEVI NA REVIZIJSKE JAŠKE OKROGLE OBLIKE Z OBDELAVO STIKOV,DOBAVA POTREBNEGA MATERIALA,POMOŽNA DELA, IN VSI PRENOSI.</t>
  </si>
  <si>
    <t>IZDELAVA PRIKLJUČKOV ODTOKOV METEORNE VODE NA PESKOLOVE S POTREBNIMI KOLENI IZ CU PLOČEVINE, Z OBDELAVO STIKOV,DOBAVA POTREBNEGA MATERIALA,POMOŽNA DELA, IN VSI PRENOSI.</t>
  </si>
  <si>
    <t xml:space="preserve">NAPRAVA VARNOSTNEGA PRELIVA IN KOTLIČKA, V OBSTOJEČEM JAŠKU METEORNE KANALIZACIJE Z NAVEZAVO NA OBSTOJEČO CEV NA STENI OPORNEGA ZIDU.  IZ CU PLOČEVINE DEB. 0,7 MM, FI 150 MM DOLŽINE CCA 1, 0 M IN KOTLIČKA 250/200 MM. V CENO ZAJETI PREVEZAVO NA OBSTOJEČO CEV PREKO PREDVIDENEGA KOTLIČKA. VSA DELA, PRENOSI IN TRANSPORTI. </t>
  </si>
  <si>
    <t>BETONSKA IN AB DELA</t>
  </si>
  <si>
    <r>
      <rPr>
        <b/>
        <sz val="10"/>
        <rFont val="Arial"/>
        <family val="2"/>
        <charset val="238"/>
      </rPr>
      <t>V enotnih cenah posameznih pogodbenih postavk tega popisa ne glede na vrsto del morajo biti zajeti stroški:</t>
    </r>
    <r>
      <rPr>
        <sz val="10"/>
        <rFont val="Arial"/>
        <family val="2"/>
        <charset val="238"/>
      </rPr>
      <t xml:space="preserve">
*izvedba del in materiala po popisu iz postavke, sprotno zidarsko in ostalo čiščenje gradbišča, sproten odvoz odvečnih materialov nastalih med gradnjo, sproten odvoz embalaže, ter finalno čiščenje celotnega objekta po končani gradnji;
*vsi splošni in stalni stroški povezani z organizacijo in delavanjem gradbišča;
*transportni stroški v območju in izven območja gradbišča;
*splošni stroški pristojbin in davkov upravnih organov pri prijavi gradbišča, pridobivanja raznih dovoljenj in soglasij v zvezi z izvedbo;
*stroški nakladanja in razkladanja, odvoza odpada in ostalega materiala na stalno deponijo izvajalca, razkladanje, eventuelno razgrinjanje ter plačila vseh dovoljenj in pristojbin deponije;
*potrebne komunalne in energetske pristojbine;
*pridobivanja internih soglasij, interme meritve kvalitete vgrajenih materialov, atesti, garancije in potrdila vgrajenih materialov v pripravi dela prevzemnika del.  
</t>
    </r>
  </si>
  <si>
    <t>Ureditev in organizacija gradbišča s postavitvijo zaščitne ograje, table z napisom objekta, izvajalca, odg. vodja in nadzornika ter vsa pomožnimi deli in prenosi.</t>
  </si>
  <si>
    <r>
      <rPr>
        <b/>
        <sz val="10"/>
        <rFont val="Arial CE"/>
        <charset val="238"/>
      </rPr>
      <t>V7</t>
    </r>
    <r>
      <rPr>
        <sz val="10"/>
        <rFont val="Arial CE"/>
        <charset val="238"/>
      </rPr>
      <t xml:space="preserve"> - zunanja vrata (1. nadstropje - vrata v muzejske delavnice)
Izdelava novih dvokrilnih zunanjih vrat iz hrastovega lesa  z okvirjem iz hrastovega lesa 1. kvalitete;
Krilo iz kasetiranih polnil obojestransko; podboj širine 60 cm - kasetiran
Vmesna toplotna izolacija iz mineralne volne 65 mm;
Obdelava: krtačeno, rahlo lužena, tonirano z lazuro (bajc), oljana z oljem z rjavim pigmentom (kot npr. OSMO ali enakovredno);
Okovje: 
'- nova nasadila iz patinirane medenine;
'- nove kljuke po vzorcu obstoječih;
'- cilindrična ključavnica;
vrata dim. cca 140 x 240 cm;
Vrata identična novim vratom med arkadnim hodnikom in recepcijo;</t>
    </r>
  </si>
  <si>
    <t>Kompletna izvedba AB plošče (pešpot na terasi v širini 2,00m in dolžini 23,00m), debeline 15 cm iz litega betona s finalno obdelavo v grobo pranem betonu iz svetlejšega drobnega rečnega proda in grafičnimi fugami, kompletno z dobavo betona, opaži, obdelavo konstrukcijskih dilatacij, dilatacije iz Alu trakov ali profilov na vsakoh cca 5,5 - 5,0 m dolžine, finalno obdelavo površine v rahlem naklonu proti zelenici ter vsemi pomožnimi deli in prenosi, vključno s potrebno armaturo (ocena 40 kg/m3). Beton C25/30 - XD3,XF4 - beton odporen na soli in zmrzovanje.  Pred izvedno je potrebna konzultacija s projektantom, obvezojoča kvaliteta izvedbe je kot npr. COSTON d.o.o., Ljubljana ali enakovredno. Obračun po m2 površine. 
Izgled potrdi odgovorni konzervator na podlagi izdelanega vzorca!
pešpot na terasi</t>
  </si>
  <si>
    <t xml:space="preserve">IZDELAVA, DOBAVA IN VGRAJEVANJE BETONA C 30/37  V ARMIRANOBETONSKE KONSTRUKCIJE PRESEKA  0, 10 DO 0,20 M3/ M2- DNO, STENE IN PLOŠČA  JAŠKA (dim. 1,0 x 1,0 m; globine 1,0 m; deb. stene 0,2 m) OB OBJEKTU PRI PREHODU INSTALACIJ V PROSTOR KOTLARNE         </t>
  </si>
  <si>
    <t xml:space="preserve">O4 - Okno v 2. nadstropju (okna grajske kapele)
Izdelava novega enojnega dvokrilnega okna z nadsvetlobo (krilo razdeljeno na tri polja, vsa polja s prečniki, nadsvetloba razdeljena na 2 polji), iz hrastovega lesa 1. kvalitete.
Steklo: dvoslojno toplotnoizolacijsko steklo (4-12-4); upoštevati standard za zmanjševanje vplivs UV svetlobe na poslikave sten kapele; odpiranje okoli osi in na ventus; nadsvetloba na ventus;
Slog oken, detajli in materiali identični kot vgrajeno okno na vzhodnem traktu (viteška dvorana).
Okovje: 
'- nova nasadila in olive iz patinirane medenine, okovje s ključavnico;
dim. cca 100 x 220 cm
</t>
  </si>
  <si>
    <t>Odbijanje fasadnega ometa v višini 1.5 m od kote obstoječega tlaka pritličja in odbijanje celotnega ometa sten in ometa obokanega stropa v prvem polju (polje ob terasi) s čiščenjem fug do 2 cm globine, z dodatnim mehanskim čiščenjem površin s peskanjem ter z vsemi pomožnimi deli in odvozom porušenega materiala na stalno deponijo. Kamnit zid
Za izvedbo sušilnih ometov.</t>
  </si>
  <si>
    <t>Odbijanje fasadnega ometa v višini 1.0 m od kote obstoječega tlaka 1. nadstropja (stena) in odbijanje ometa v višini 2,0 m (stena zadnjih 5 polj pri vhodu na teraso) s čiščenjem fug do 2 cm globine, z dodatnim mehanskim čiščenjem površin s peskanjem ter z vsemi pomožnimi deli in odvozom porušenega materiala na stalno deponijo. Kamnit zid
Za izvedbo sušilnih ometov.</t>
  </si>
  <si>
    <r>
      <rPr>
        <b/>
        <sz val="10"/>
        <rFont val="Arial CE"/>
        <charset val="238"/>
      </rPr>
      <t>V1</t>
    </r>
    <r>
      <rPr>
        <sz val="10"/>
        <rFont val="Arial CE"/>
        <charset val="238"/>
      </rPr>
      <t xml:space="preserve"> - zunanja vrata z nadsvetlobo (pritličje zahodnega trakta pod arkadami)
Izdelava novih enokrilnih zunanjih vrat iz hrastovega lesa  z okvirjem iz hrastovega lesa 1. kvalitete;
Krilo iz kasetiranih polnil obojestransko;
Vmesna toplotna izolacija iz mineralne volne 65 mm;
Obdelava: krtačeno, rahlo lužena, tonirano z lazuro (bajc), oljana z oljem z rjavim pigmentom (kot npr. OSMO ali enakovredno);
Okovje: 
'- nova nasadila iz patinirane medenine;
'- nove kljuke po vzorcu obstoječih;
'- cilindrična ključavnica;
vrata dim. cca 105 x 220 cm;
Nadsvetloba v izvedbi ločenega okna dim. 105 x 55 cm, v materialu, slogu in barvi vratnih elementov; Steklo: dvoslojno toplotnoizolacijsko steklo (4-12-4); odpiranje na ventus;
Vrata identična novim vratom med arkadnim hodnikom in recepcijo;</t>
    </r>
  </si>
  <si>
    <r>
      <rPr>
        <b/>
        <sz val="10"/>
        <rFont val="Arial CE"/>
        <charset val="238"/>
      </rPr>
      <t>V8</t>
    </r>
    <r>
      <rPr>
        <sz val="10"/>
        <rFont val="Arial CE"/>
        <charset val="238"/>
      </rPr>
      <t xml:space="preserve"> - zunanja vrata (2. nadstropje - vrata v muzej in vrata v kapelo)
Izdelava novih dvojnih dvokrilnih zunanjih vrat (zunanja in notranja kasetirana krila in kasetiran podboj) iz hrastovega lesa z okvirjem iz hrastovega lesa 1. kvalitete;
Krilo iz kasetiranih polnil obojestransko; podboj širine cca 65 cm - kasetiran;
Zunanji krili z vmesno toplotno izolacijo iz mineralne volne 65 mm; notranji krili brez izolacije;
Obdelava: krtačeno, rahlo lužena, tonirano z lazuro (bajc), oljana z oljem z rjavim pigmentom (kot npr. OSMO ali enakovredno);
Okovje: 
'- nova nasadila iz patinirane medenine;
'- nove kljuke po vzorcu obstoječih;
'- cilindrična ključavnica;
vrata dim. cca 135 x 240 cm;
Vrata identična novim vratom med arkadnim hodnikom in recepcijo;</t>
    </r>
  </si>
  <si>
    <r>
      <rPr>
        <b/>
        <sz val="10"/>
        <rFont val="Arial CE"/>
        <charset val="238"/>
      </rPr>
      <t>V9</t>
    </r>
    <r>
      <rPr>
        <sz val="10"/>
        <rFont val="Arial CE"/>
        <charset val="238"/>
      </rPr>
      <t xml:space="preserve"> - zunanja vrata (2. nadstropje - vrata levo od stopnišča); vrata na podstrešje so izvzeta - se ne obdelujejo;
Izdelava novih dvojnih dvokrilnih zunanjih vrat (zunanja in notranja kasetirana krila in kasetiran podboj) iz hrastovega lesa  z okvirjem iz hrastovega lesa 1. kvalitete;
Krilo iz kasetiranih polnil obojestransko; podboj širine cca 65 cm - kasetiran;
Vmesna toplotna izolacija iz mineralne volne 65 mm; notranji krili brez izolacije;
Obdelava: krtačeno, rahlo lužena, tonirano z lazuro (bajc), oljana z oljem z rjavim pigmentom (kot npr. OSMO ali enakovredno);
Okovje: 
'- nova nasadila iz patinirane medenine;
'- nove kljuke po vzorcu obstoječih;
'- cilindrična ključavnica;
vrata dim. cca 155 x 260 cm;
Vrata identična novim vratom med arkadnim hodnikom in recepcijo;</t>
    </r>
  </si>
  <si>
    <r>
      <rPr>
        <b/>
        <sz val="10"/>
        <rFont val="Arial"/>
        <family val="2"/>
        <charset val="238"/>
      </rPr>
      <t>V10</t>
    </r>
    <r>
      <rPr>
        <sz val="10"/>
        <rFont val="Arial"/>
        <family val="2"/>
        <charset val="238"/>
      </rPr>
      <t xml:space="preserve"> - vrata vinsko klet pod viteško dvorano; polkrožno zaključena dim. cca 235 x 330 cm</t>
    </r>
  </si>
  <si>
    <r>
      <rPr>
        <b/>
        <sz val="10"/>
        <rFont val="Arial"/>
        <family val="2"/>
        <charset val="238"/>
      </rPr>
      <t xml:space="preserve">V11 </t>
    </r>
    <r>
      <rPr>
        <sz val="10"/>
        <rFont val="Arial"/>
        <family val="2"/>
        <charset val="238"/>
      </rPr>
      <t>- vrata na teraso dim. cca 130 x 250 cm</t>
    </r>
  </si>
  <si>
    <r>
      <rPr>
        <b/>
        <sz val="10"/>
        <rFont val="Arial"/>
        <family val="2"/>
        <charset val="238"/>
      </rPr>
      <t>V12</t>
    </r>
    <r>
      <rPr>
        <sz val="10"/>
        <rFont val="Arial"/>
        <family val="2"/>
        <charset val="238"/>
      </rPr>
      <t xml:space="preserve"> - vrata iz terase v predprostor viteške dvorane dim. cca 120 x 235 cm</t>
    </r>
  </si>
  <si>
    <t>III.</t>
  </si>
  <si>
    <t>NEPREDVIDENA DELA</t>
  </si>
  <si>
    <t>NEPREDVIDENA DELA: 10% I.  +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</si>
</sst>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0.00\ &quot;SIT&quot;"/>
    <numFmt numFmtId="166" formatCode="#,##0.00\ _S_I_T"/>
    <numFmt numFmtId="167" formatCode="#,##0.00\ [$€-1]"/>
  </numFmts>
  <fonts count="21" x14ac:knownFonts="1">
    <font>
      <sz val="10"/>
      <name val="Arial CE"/>
      <charset val="238"/>
    </font>
    <font>
      <sz val="11"/>
      <color theme="1"/>
      <name val="Calibri"/>
      <family val="2"/>
      <charset val="238"/>
      <scheme val="minor"/>
    </font>
    <font>
      <sz val="8"/>
      <name val="Arial CE"/>
      <charset val="238"/>
    </font>
    <font>
      <sz val="10"/>
      <name val="Arial CE"/>
      <family val="2"/>
      <charset val="238"/>
    </font>
    <font>
      <b/>
      <sz val="10"/>
      <name val="Arial"/>
      <family val="2"/>
      <charset val="238"/>
    </font>
    <font>
      <sz val="10"/>
      <name val="Arial CE"/>
      <charset val="238"/>
    </font>
    <font>
      <sz val="10"/>
      <name val="Arial"/>
      <family val="2"/>
      <charset val="238"/>
    </font>
    <font>
      <sz val="14"/>
      <name val="Arial CE"/>
      <charset val="238"/>
    </font>
    <font>
      <b/>
      <sz val="10"/>
      <name val="Arial"/>
      <family val="2"/>
      <charset val="238"/>
    </font>
    <font>
      <b/>
      <sz val="11"/>
      <name val="Arial"/>
      <family val="2"/>
      <charset val="238"/>
    </font>
    <font>
      <b/>
      <sz val="10"/>
      <color rgb="FF7030A0"/>
      <name val="Arial"/>
      <family val="2"/>
      <charset val="238"/>
    </font>
    <font>
      <sz val="11"/>
      <name val="Arial CE"/>
      <charset val="238"/>
    </font>
    <font>
      <sz val="10"/>
      <name val="Arial CE"/>
      <family val="2"/>
      <charset val="238"/>
    </font>
    <font>
      <sz val="10"/>
      <color rgb="FFFF0000"/>
      <name val="Arial"/>
      <family val="2"/>
      <charset val="238"/>
    </font>
    <font>
      <b/>
      <sz val="10"/>
      <color rgb="FFFF0000"/>
      <name val="Arial"/>
      <family val="2"/>
      <charset val="238"/>
    </font>
    <font>
      <b/>
      <sz val="10"/>
      <name val="Arial CE"/>
      <charset val="238"/>
    </font>
    <font>
      <b/>
      <sz val="12"/>
      <name val="Arial"/>
      <family val="2"/>
      <charset val="238"/>
    </font>
    <font>
      <b/>
      <sz val="12"/>
      <name val="Arial CE"/>
      <charset val="238"/>
    </font>
    <font>
      <b/>
      <sz val="11"/>
      <color theme="0"/>
      <name val="Arial"/>
      <family val="2"/>
      <charset val="238"/>
    </font>
    <font>
      <sz val="12"/>
      <name val="Arial CE"/>
      <charset val="238"/>
    </font>
    <font>
      <sz val="12"/>
      <name val="Arial"/>
      <family val="2"/>
      <charset val="238"/>
    </font>
  </fonts>
  <fills count="3">
    <fill>
      <patternFill patternType="none"/>
    </fill>
    <fill>
      <patternFill patternType="gray125"/>
    </fill>
    <fill>
      <patternFill patternType="solid">
        <fgColor theme="7" tint="0.79998168889431442"/>
        <bgColor indexed="64"/>
      </patternFill>
    </fill>
  </fills>
  <borders count="7">
    <border>
      <left/>
      <right/>
      <top/>
      <bottom/>
      <diagonal/>
    </border>
    <border>
      <left/>
      <right/>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4">
    <xf numFmtId="0" fontId="0" fillId="0" borderId="0"/>
    <xf numFmtId="0" fontId="1" fillId="0" borderId="0"/>
    <xf numFmtId="164" fontId="1" fillId="0" borderId="0" applyFont="0" applyFill="0" applyBorder="0" applyAlignment="0" applyProtection="0"/>
    <xf numFmtId="0" fontId="6" fillId="0" borderId="0"/>
  </cellStyleXfs>
  <cellXfs count="157">
    <xf numFmtId="0" fontId="0" fillId="0" borderId="0" xfId="0"/>
    <xf numFmtId="0" fontId="5" fillId="0" borderId="0" xfId="0" applyFont="1" applyAlignment="1">
      <alignment horizontal="left" vertical="center"/>
    </xf>
    <xf numFmtId="0" fontId="6" fillId="0" borderId="0" xfId="0" applyFont="1" applyAlignment="1">
      <alignment horizontal="left" vertical="center"/>
    </xf>
    <xf numFmtId="0" fontId="6" fillId="0" borderId="0" xfId="0" applyNumberFormat="1" applyFont="1" applyAlignment="1">
      <alignment horizontal="justify" vertical="center" wrapText="1"/>
    </xf>
    <xf numFmtId="4" fontId="6" fillId="0" borderId="0" xfId="0" applyNumberFormat="1" applyFont="1" applyAlignment="1">
      <alignment horizontal="right" vertical="center"/>
    </xf>
    <xf numFmtId="0" fontId="6" fillId="0" borderId="0" xfId="0" applyFont="1" applyAlignment="1">
      <alignment vertical="center"/>
    </xf>
    <xf numFmtId="167" fontId="6" fillId="0" borderId="0" xfId="0" applyNumberFormat="1" applyFont="1" applyAlignment="1">
      <alignment vertical="center"/>
    </xf>
    <xf numFmtId="0" fontId="6" fillId="0" borderId="0" xfId="0" applyFont="1" applyBorder="1" applyAlignment="1">
      <alignment vertical="center"/>
    </xf>
    <xf numFmtId="0" fontId="6" fillId="0" borderId="0" xfId="0" applyFont="1" applyAlignment="1">
      <alignment horizontal="center" vertical="center"/>
    </xf>
    <xf numFmtId="0" fontId="7" fillId="0" borderId="0" xfId="0" applyFont="1" applyAlignment="1">
      <alignment vertical="center"/>
    </xf>
    <xf numFmtId="4" fontId="8" fillId="0" borderId="0" xfId="0" applyNumberFormat="1" applyFont="1" applyAlignment="1">
      <alignment horizontal="right" vertical="center"/>
    </xf>
    <xf numFmtId="0" fontId="8" fillId="0" borderId="0" xfId="0" applyFont="1" applyAlignment="1">
      <alignment vertical="center"/>
    </xf>
    <xf numFmtId="167" fontId="8" fillId="0" borderId="0" xfId="0" applyNumberFormat="1" applyFont="1" applyAlignment="1">
      <alignment vertical="center"/>
    </xf>
    <xf numFmtId="0" fontId="8" fillId="0" borderId="0" xfId="0" applyFont="1" applyBorder="1" applyAlignment="1">
      <alignment vertical="center"/>
    </xf>
    <xf numFmtId="0" fontId="8" fillId="0" borderId="0" xfId="0" applyNumberFormat="1" applyFont="1" applyAlignment="1">
      <alignment horizontal="justify" vertical="center" wrapText="1"/>
    </xf>
    <xf numFmtId="0" fontId="9" fillId="0" borderId="3" xfId="0" applyNumberFormat="1" applyFont="1" applyBorder="1" applyAlignment="1">
      <alignment horizontal="justify" vertical="center" wrapText="1"/>
    </xf>
    <xf numFmtId="4" fontId="8" fillId="0" borderId="6" xfId="0" applyNumberFormat="1" applyFont="1" applyBorder="1" applyAlignment="1">
      <alignment horizontal="right" vertical="center"/>
    </xf>
    <xf numFmtId="0" fontId="8" fillId="0" borderId="0" xfId="0" applyNumberFormat="1" applyFont="1" applyBorder="1" applyAlignment="1">
      <alignment horizontal="justify" vertical="center" wrapText="1"/>
    </xf>
    <xf numFmtId="4" fontId="8" fillId="0" borderId="0" xfId="0" applyNumberFormat="1" applyFont="1" applyBorder="1" applyAlignment="1">
      <alignment horizontal="right" vertical="center"/>
    </xf>
    <xf numFmtId="0" fontId="8" fillId="0" borderId="0" xfId="0" applyFont="1" applyAlignment="1">
      <alignment horizontal="center" vertical="center"/>
    </xf>
    <xf numFmtId="0" fontId="6" fillId="0" borderId="0" xfId="0" applyFont="1" applyBorder="1" applyAlignment="1">
      <alignment horizontal="center" vertical="center"/>
    </xf>
    <xf numFmtId="0" fontId="6" fillId="0" borderId="0" xfId="0" applyNumberFormat="1" applyFont="1" applyBorder="1" applyAlignment="1">
      <alignment horizontal="justify" vertical="center" wrapText="1"/>
    </xf>
    <xf numFmtId="167" fontId="8" fillId="0" borderId="0" xfId="0" applyNumberFormat="1" applyFont="1" applyBorder="1" applyAlignment="1">
      <alignment vertical="center"/>
    </xf>
    <xf numFmtId="167" fontId="6" fillId="0" borderId="0" xfId="0" applyNumberFormat="1" applyFont="1" applyBorder="1" applyAlignment="1">
      <alignment vertical="center"/>
    </xf>
    <xf numFmtId="0" fontId="6" fillId="0" borderId="1" xfId="0" applyFont="1" applyBorder="1" applyAlignment="1">
      <alignment horizontal="center" vertical="center"/>
    </xf>
    <xf numFmtId="0" fontId="6" fillId="0" borderId="1" xfId="0" applyNumberFormat="1" applyFont="1" applyBorder="1" applyAlignment="1">
      <alignment horizontal="justify" vertical="center" wrapText="1"/>
    </xf>
    <xf numFmtId="167" fontId="6" fillId="0" borderId="1" xfId="0" applyNumberFormat="1" applyFont="1" applyBorder="1" applyAlignment="1">
      <alignment vertical="center"/>
    </xf>
    <xf numFmtId="167" fontId="8" fillId="0" borderId="0" xfId="0" applyNumberFormat="1" applyFont="1" applyFill="1" applyAlignment="1">
      <alignment vertical="center"/>
    </xf>
    <xf numFmtId="167" fontId="5" fillId="0" borderId="0" xfId="0" applyNumberFormat="1" applyFont="1" applyAlignment="1">
      <alignment vertical="center"/>
    </xf>
    <xf numFmtId="0" fontId="8" fillId="0" borderId="1" xfId="0" applyFont="1" applyBorder="1" applyAlignment="1">
      <alignment vertical="center"/>
    </xf>
    <xf numFmtId="0" fontId="5" fillId="0" borderId="0" xfId="0" applyFont="1" applyBorder="1" applyAlignment="1">
      <alignment vertical="center"/>
    </xf>
    <xf numFmtId="0" fontId="8" fillId="0" borderId="2" xfId="0" applyNumberFormat="1" applyFont="1" applyBorder="1" applyAlignment="1">
      <alignment horizontal="justify" vertical="center" wrapText="1"/>
    </xf>
    <xf numFmtId="167" fontId="8" fillId="0" borderId="2" xfId="0" applyNumberFormat="1" applyFont="1" applyBorder="1" applyAlignment="1">
      <alignment vertical="center"/>
    </xf>
    <xf numFmtId="0" fontId="8" fillId="0" borderId="0" xfId="0" applyFont="1" applyBorder="1" applyAlignment="1">
      <alignment horizontal="center" vertical="center"/>
    </xf>
    <xf numFmtId="167" fontId="9" fillId="0" borderId="0" xfId="0" applyNumberFormat="1" applyFont="1" applyAlignment="1">
      <alignment vertical="center"/>
    </xf>
    <xf numFmtId="0" fontId="8" fillId="0" borderId="0" xfId="0" applyFont="1" applyAlignment="1">
      <alignment horizontal="center" vertical="top"/>
    </xf>
    <xf numFmtId="0" fontId="8" fillId="0" borderId="0" xfId="0" applyNumberFormat="1" applyFont="1" applyAlignment="1">
      <alignment horizontal="justify" vertical="top" wrapText="1"/>
    </xf>
    <xf numFmtId="4" fontId="6" fillId="0" borderId="0" xfId="0" applyNumberFormat="1" applyFont="1" applyAlignment="1">
      <alignment horizontal="right"/>
    </xf>
    <xf numFmtId="0" fontId="6" fillId="0" borderId="0" xfId="0" applyFont="1" applyAlignment="1"/>
    <xf numFmtId="167" fontId="6" fillId="0" borderId="0" xfId="0" applyNumberFormat="1" applyFont="1" applyAlignment="1"/>
    <xf numFmtId="0" fontId="5" fillId="0" borderId="0" xfId="0" applyFont="1"/>
    <xf numFmtId="0" fontId="6" fillId="0" borderId="0" xfId="0" applyFont="1" applyBorder="1" applyAlignment="1"/>
    <xf numFmtId="0" fontId="10" fillId="0" borderId="3" xfId="0" applyFont="1" applyBorder="1" applyAlignment="1">
      <alignment horizontal="center" vertical="top"/>
    </xf>
    <xf numFmtId="0" fontId="8" fillId="0" borderId="5" xfId="0" applyNumberFormat="1" applyFont="1" applyBorder="1" applyAlignment="1">
      <alignment horizontal="justify" vertical="top" wrapText="1"/>
    </xf>
    <xf numFmtId="0" fontId="6" fillId="0" borderId="5" xfId="0" applyFont="1" applyBorder="1" applyAlignment="1"/>
    <xf numFmtId="167" fontId="6" fillId="0" borderId="4" xfId="0" applyNumberFormat="1" applyFont="1" applyBorder="1" applyAlignment="1"/>
    <xf numFmtId="0" fontId="10" fillId="0" borderId="0" xfId="0" applyFont="1" applyBorder="1" applyAlignment="1">
      <alignment horizontal="center" vertical="top"/>
    </xf>
    <xf numFmtId="0" fontId="8" fillId="0" borderId="0" xfId="0" applyNumberFormat="1" applyFont="1" applyBorder="1" applyAlignment="1">
      <alignment horizontal="justify" vertical="top" wrapText="1"/>
    </xf>
    <xf numFmtId="167" fontId="6" fillId="0" borderId="0" xfId="0" applyNumberFormat="1" applyFont="1" applyBorder="1" applyAlignment="1"/>
    <xf numFmtId="0" fontId="6" fillId="0" borderId="0" xfId="0" applyFont="1" applyAlignment="1">
      <alignment horizontal="center" vertical="top"/>
    </xf>
    <xf numFmtId="0" fontId="6" fillId="0" borderId="0" xfId="0" applyNumberFormat="1" applyFont="1" applyBorder="1" applyAlignment="1">
      <alignment horizontal="justify" vertical="top" wrapText="1"/>
    </xf>
    <xf numFmtId="4" fontId="6" fillId="0" borderId="0" xfId="0" applyNumberFormat="1" applyFont="1" applyBorder="1" applyAlignment="1">
      <alignment horizontal="right"/>
    </xf>
    <xf numFmtId="0" fontId="11" fillId="0" borderId="0" xfId="0" applyFont="1"/>
    <xf numFmtId="0" fontId="6" fillId="0" borderId="1" xfId="0" applyNumberFormat="1" applyFont="1" applyBorder="1" applyAlignment="1">
      <alignment horizontal="justify" vertical="top" wrapText="1"/>
    </xf>
    <xf numFmtId="4" fontId="6" fillId="0" borderId="1" xfId="0" applyNumberFormat="1" applyFont="1" applyBorder="1" applyAlignment="1">
      <alignment horizontal="right"/>
    </xf>
    <xf numFmtId="0" fontId="6" fillId="0" borderId="1" xfId="0" applyFont="1" applyBorder="1" applyAlignment="1"/>
    <xf numFmtId="167" fontId="6" fillId="0" borderId="1" xfId="0" applyNumberFormat="1" applyFont="1" applyBorder="1" applyAlignment="1"/>
    <xf numFmtId="167" fontId="8" fillId="2" borderId="0" xfId="0" applyNumberFormat="1" applyFont="1" applyFill="1" applyAlignment="1"/>
    <xf numFmtId="167" fontId="8" fillId="0" borderId="0" xfId="0" applyNumberFormat="1" applyFont="1" applyFill="1" applyAlignment="1"/>
    <xf numFmtId="165" fontId="12" fillId="0" borderId="0" xfId="0" applyNumberFormat="1" applyFont="1"/>
    <xf numFmtId="0" fontId="13" fillId="0" borderId="0" xfId="0" applyFont="1" applyAlignment="1"/>
    <xf numFmtId="4" fontId="13" fillId="0" borderId="0" xfId="0" applyNumberFormat="1" applyFont="1" applyAlignment="1">
      <alignment horizontal="right"/>
    </xf>
    <xf numFmtId="167" fontId="8" fillId="2" borderId="0" xfId="0" applyNumberFormat="1" applyFont="1" applyFill="1" applyBorder="1" applyAlignment="1"/>
    <xf numFmtId="167" fontId="8" fillId="0" borderId="0" xfId="0" applyNumberFormat="1" applyFont="1" applyFill="1" applyBorder="1" applyAlignment="1"/>
    <xf numFmtId="0" fontId="5" fillId="0" borderId="0" xfId="0" applyFont="1" applyAlignment="1">
      <alignment vertical="top"/>
    </xf>
    <xf numFmtId="165" fontId="12" fillId="0" borderId="0" xfId="0" applyNumberFormat="1" applyFont="1" applyAlignment="1">
      <alignment vertical="top"/>
    </xf>
    <xf numFmtId="0" fontId="6" fillId="0" borderId="0" xfId="0" applyFont="1" applyBorder="1" applyAlignment="1">
      <alignment horizontal="left"/>
    </xf>
    <xf numFmtId="0" fontId="14" fillId="0" borderId="5" xfId="0" applyFont="1" applyBorder="1" applyAlignment="1"/>
    <xf numFmtId="0" fontId="14" fillId="0" borderId="0" xfId="0" applyFont="1" applyBorder="1" applyAlignment="1"/>
    <xf numFmtId="0" fontId="13" fillId="0" borderId="1" xfId="0" applyFont="1" applyBorder="1" applyAlignment="1"/>
    <xf numFmtId="165" fontId="6" fillId="0" borderId="0" xfId="0" applyNumberFormat="1" applyFont="1" applyBorder="1" applyAlignment="1"/>
    <xf numFmtId="4" fontId="13" fillId="0" borderId="0" xfId="0" applyNumberFormat="1" applyFont="1" applyBorder="1" applyAlignment="1">
      <alignment horizontal="right"/>
    </xf>
    <xf numFmtId="0" fontId="4" fillId="0" borderId="0" xfId="0" applyNumberFormat="1" applyFont="1" applyAlignment="1">
      <alignment vertical="center"/>
    </xf>
    <xf numFmtId="0" fontId="4" fillId="0" borderId="0" xfId="0" applyNumberFormat="1" applyFont="1" applyAlignment="1">
      <alignment horizontal="justify" vertical="center" wrapText="1"/>
    </xf>
    <xf numFmtId="0" fontId="4" fillId="0" borderId="0" xfId="0" applyFont="1" applyAlignment="1">
      <alignment horizontal="center" vertical="center"/>
    </xf>
    <xf numFmtId="0" fontId="4" fillId="0" borderId="5" xfId="0" applyNumberFormat="1" applyFont="1" applyBorder="1" applyAlignment="1">
      <alignment horizontal="justify" vertical="top" wrapText="1"/>
    </xf>
    <xf numFmtId="0" fontId="11" fillId="0" borderId="0" xfId="0" applyFont="1" applyAlignment="1">
      <alignment vertical="center"/>
    </xf>
    <xf numFmtId="0" fontId="9" fillId="0" borderId="0" xfId="0" applyFont="1" applyAlignment="1">
      <alignment horizontal="center" vertical="center"/>
    </xf>
    <xf numFmtId="0" fontId="9" fillId="0" borderId="0" xfId="0" applyNumberFormat="1" applyFont="1" applyAlignment="1">
      <alignment horizontal="justify" vertical="center" wrapText="1"/>
    </xf>
    <xf numFmtId="4" fontId="9" fillId="0" borderId="0" xfId="0" applyNumberFormat="1" applyFont="1" applyAlignment="1">
      <alignment horizontal="right" vertical="center"/>
    </xf>
    <xf numFmtId="0" fontId="9" fillId="0" borderId="0" xfId="0" applyFont="1" applyAlignment="1">
      <alignment vertical="center"/>
    </xf>
    <xf numFmtId="0" fontId="9" fillId="0" borderId="0" xfId="0" applyFont="1" applyBorder="1" applyAlignment="1">
      <alignment vertical="center"/>
    </xf>
    <xf numFmtId="0" fontId="13" fillId="0" borderId="0" xfId="0" applyFont="1" applyBorder="1" applyAlignment="1"/>
    <xf numFmtId="0" fontId="0" fillId="0" borderId="0" xfId="0" applyFont="1"/>
    <xf numFmtId="0" fontId="16" fillId="0" borderId="3" xfId="0" applyNumberFormat="1" applyFont="1" applyBorder="1" applyAlignment="1">
      <alignment horizontal="justify" vertical="center" wrapText="1"/>
    </xf>
    <xf numFmtId="0" fontId="6" fillId="0" borderId="0" xfId="0" applyNumberFormat="1" applyFont="1" applyAlignment="1">
      <alignment horizontal="justify" vertical="top" wrapText="1"/>
    </xf>
    <xf numFmtId="4" fontId="13" fillId="0" borderId="0" xfId="0" applyNumberFormat="1" applyFont="1" applyAlignment="1">
      <alignment horizontal="right" vertical="center"/>
    </xf>
    <xf numFmtId="0" fontId="13" fillId="0" borderId="0" xfId="0" applyFont="1" applyAlignment="1">
      <alignment vertical="center"/>
    </xf>
    <xf numFmtId="167" fontId="13" fillId="0" borderId="0" xfId="0" applyNumberFormat="1" applyFont="1" applyAlignment="1">
      <alignment vertical="center"/>
    </xf>
    <xf numFmtId="4" fontId="14" fillId="0" borderId="0" xfId="0" applyNumberFormat="1" applyFont="1" applyAlignment="1">
      <alignment horizontal="right" vertical="center"/>
    </xf>
    <xf numFmtId="0" fontId="14" fillId="0" borderId="0" xfId="0" applyFont="1" applyAlignment="1">
      <alignment vertical="center"/>
    </xf>
    <xf numFmtId="167" fontId="14" fillId="0" borderId="0" xfId="0" applyNumberFormat="1" applyFont="1" applyAlignment="1">
      <alignment vertical="center"/>
    </xf>
    <xf numFmtId="4" fontId="14" fillId="0" borderId="6" xfId="0" applyNumberFormat="1" applyFont="1" applyBorder="1" applyAlignment="1">
      <alignment horizontal="right" vertical="center"/>
    </xf>
    <xf numFmtId="4" fontId="14" fillId="0" borderId="0" xfId="0" applyNumberFormat="1" applyFont="1" applyBorder="1" applyAlignment="1">
      <alignment horizontal="right" vertical="center"/>
    </xf>
    <xf numFmtId="167" fontId="14" fillId="0" borderId="0" xfId="0" applyNumberFormat="1" applyFont="1" applyBorder="1" applyAlignment="1">
      <alignment vertical="center"/>
    </xf>
    <xf numFmtId="4" fontId="14" fillId="0" borderId="1" xfId="0" applyNumberFormat="1" applyFont="1" applyBorder="1" applyAlignment="1">
      <alignment horizontal="right" vertical="center"/>
    </xf>
    <xf numFmtId="167" fontId="14" fillId="0" borderId="1" xfId="0" applyNumberFormat="1" applyFont="1" applyBorder="1" applyAlignment="1">
      <alignment vertical="center"/>
    </xf>
    <xf numFmtId="0" fontId="14" fillId="0" borderId="0" xfId="0" applyFont="1" applyBorder="1" applyAlignment="1">
      <alignment vertical="center"/>
    </xf>
    <xf numFmtId="0" fontId="14" fillId="0" borderId="1" xfId="0" applyFont="1" applyBorder="1" applyAlignment="1">
      <alignment vertical="center"/>
    </xf>
    <xf numFmtId="167" fontId="13" fillId="0" borderId="0" xfId="0" applyNumberFormat="1" applyFont="1" applyAlignment="1"/>
    <xf numFmtId="4" fontId="14" fillId="0" borderId="5" xfId="0" applyNumberFormat="1" applyFont="1" applyBorder="1" applyAlignment="1">
      <alignment horizontal="right"/>
    </xf>
    <xf numFmtId="4" fontId="14" fillId="0" borderId="0" xfId="0" applyNumberFormat="1" applyFont="1" applyBorder="1" applyAlignment="1">
      <alignment horizontal="right"/>
    </xf>
    <xf numFmtId="0" fontId="13" fillId="0" borderId="5" xfId="0" applyFont="1" applyBorder="1" applyAlignment="1"/>
    <xf numFmtId="4" fontId="13" fillId="0" borderId="0" xfId="0" applyNumberFormat="1" applyFont="1" applyAlignment="1"/>
    <xf numFmtId="4" fontId="14" fillId="0" borderId="0" xfId="0" applyNumberFormat="1" applyFont="1" applyAlignment="1">
      <alignment horizontal="right"/>
    </xf>
    <xf numFmtId="0" fontId="13" fillId="0" borderId="0" xfId="0" applyNumberFormat="1" applyFont="1" applyBorder="1" applyAlignment="1">
      <alignment horizontal="justify" vertical="top" wrapText="1"/>
    </xf>
    <xf numFmtId="0" fontId="13" fillId="0" borderId="0" xfId="0" applyNumberFormat="1" applyFont="1" applyAlignment="1">
      <alignment horizontal="justify" vertical="top" wrapText="1"/>
    </xf>
    <xf numFmtId="0" fontId="3" fillId="0" borderId="0" xfId="0" applyFont="1" applyFill="1" applyBorder="1" applyAlignment="1">
      <alignment vertical="top" wrapText="1"/>
    </xf>
    <xf numFmtId="0" fontId="6" fillId="0" borderId="0" xfId="0" applyFont="1" applyBorder="1" applyAlignment="1">
      <alignment horizontal="center" vertical="top"/>
    </xf>
    <xf numFmtId="0" fontId="6" fillId="0" borderId="0" xfId="0" applyFont="1" applyFill="1" applyBorder="1" applyAlignment="1">
      <alignment vertical="top" wrapText="1"/>
    </xf>
    <xf numFmtId="0" fontId="0" fillId="0" borderId="0" xfId="0" applyFont="1" applyFill="1" applyBorder="1" applyAlignment="1">
      <alignment vertical="top" wrapText="1"/>
    </xf>
    <xf numFmtId="0" fontId="4" fillId="0" borderId="0" xfId="0" applyNumberFormat="1" applyFont="1" applyAlignment="1">
      <alignment horizontal="justify" vertical="top" wrapText="1"/>
    </xf>
    <xf numFmtId="0" fontId="4" fillId="0" borderId="0" xfId="0" applyNumberFormat="1" applyFont="1" applyBorder="1" applyAlignment="1">
      <alignment horizontal="justify" vertical="top" wrapText="1"/>
    </xf>
    <xf numFmtId="0" fontId="4" fillId="0" borderId="0" xfId="0" applyFont="1" applyAlignment="1">
      <alignment horizontal="center" vertical="top"/>
    </xf>
    <xf numFmtId="0" fontId="13" fillId="0" borderId="0" xfId="0" applyFont="1" applyAlignment="1">
      <alignment horizontal="center" vertical="top"/>
    </xf>
    <xf numFmtId="0" fontId="16" fillId="0" borderId="0" xfId="0" applyNumberFormat="1" applyFont="1" applyBorder="1" applyAlignment="1">
      <alignment horizontal="justify" vertical="center" wrapText="1"/>
    </xf>
    <xf numFmtId="0" fontId="4" fillId="0" borderId="0" xfId="0" applyNumberFormat="1" applyFont="1" applyBorder="1" applyAlignment="1">
      <alignment horizontal="left" vertical="top" wrapText="1"/>
    </xf>
    <xf numFmtId="0" fontId="6" fillId="0" borderId="0" xfId="0" applyNumberFormat="1" applyFont="1" applyAlignment="1">
      <alignment horizontal="left" vertical="top" wrapText="1"/>
    </xf>
    <xf numFmtId="0" fontId="3" fillId="0" borderId="0" xfId="0" applyFont="1" applyBorder="1" applyAlignment="1">
      <alignment wrapText="1"/>
    </xf>
    <xf numFmtId="0" fontId="3" fillId="0" borderId="0" xfId="0" applyFont="1" applyBorder="1" applyAlignment="1" applyProtection="1">
      <alignment vertical="center" wrapText="1"/>
    </xf>
    <xf numFmtId="167" fontId="6" fillId="0" borderId="4" xfId="0" applyNumberFormat="1" applyFont="1" applyFill="1" applyBorder="1" applyAlignment="1"/>
    <xf numFmtId="167" fontId="6" fillId="0" borderId="0" xfId="0" applyNumberFormat="1" applyFont="1" applyFill="1" applyAlignment="1"/>
    <xf numFmtId="0" fontId="3" fillId="0" borderId="0" xfId="0" applyNumberFormat="1" applyFont="1" applyBorder="1" applyAlignment="1" applyProtection="1">
      <alignment horizontal="left" vertical="center" wrapText="1"/>
    </xf>
    <xf numFmtId="4" fontId="3" fillId="0" borderId="0" xfId="0" applyNumberFormat="1" applyFont="1" applyBorder="1" applyAlignment="1">
      <alignment wrapText="1"/>
    </xf>
    <xf numFmtId="4" fontId="3" fillId="0" borderId="0" xfId="3" applyNumberFormat="1" applyFont="1" applyFill="1" applyBorder="1" applyAlignment="1">
      <alignment vertical="top" wrapText="1"/>
    </xf>
    <xf numFmtId="0" fontId="3" fillId="0" borderId="0" xfId="0" applyFont="1" applyAlignment="1" applyProtection="1">
      <alignment vertical="center" wrapText="1"/>
    </xf>
    <xf numFmtId="4" fontId="3" fillId="0" borderId="1" xfId="3" applyNumberFormat="1" applyFont="1" applyFill="1" applyBorder="1" applyAlignment="1">
      <alignment vertical="top" wrapText="1"/>
    </xf>
    <xf numFmtId="0" fontId="3" fillId="0" borderId="0" xfId="0" applyNumberFormat="1" applyFont="1" applyAlignment="1">
      <alignment horizontal="left" vertical="center" wrapText="1"/>
    </xf>
    <xf numFmtId="4" fontId="3" fillId="0" borderId="0" xfId="0" applyNumberFormat="1" applyFont="1" applyFill="1" applyBorder="1" applyAlignment="1" applyProtection="1">
      <alignment vertical="center" wrapText="1"/>
    </xf>
    <xf numFmtId="167" fontId="8" fillId="0" borderId="1" xfId="0" applyNumberFormat="1" applyFont="1" applyBorder="1" applyAlignment="1">
      <alignment vertical="center"/>
    </xf>
    <xf numFmtId="0" fontId="5" fillId="0" borderId="0" xfId="0" applyFont="1" applyAlignment="1">
      <alignment vertical="center"/>
    </xf>
    <xf numFmtId="4" fontId="18" fillId="0" borderId="0" xfId="0" applyNumberFormat="1" applyFont="1" applyAlignment="1">
      <alignment horizontal="right" vertical="center"/>
    </xf>
    <xf numFmtId="4" fontId="8" fillId="0" borderId="2" xfId="0" applyNumberFormat="1" applyFont="1" applyBorder="1" applyAlignment="1">
      <alignment horizontal="right" vertical="center"/>
    </xf>
    <xf numFmtId="0" fontId="8" fillId="0" borderId="2" xfId="0" applyFont="1" applyBorder="1" applyAlignment="1">
      <alignment vertical="center"/>
    </xf>
    <xf numFmtId="0" fontId="19" fillId="0" borderId="0" xfId="0" applyFont="1" applyAlignment="1">
      <alignment vertical="center"/>
    </xf>
    <xf numFmtId="0" fontId="16" fillId="0" borderId="0" xfId="0" applyFont="1" applyAlignment="1">
      <alignment horizontal="center" vertical="center"/>
    </xf>
    <xf numFmtId="0" fontId="16" fillId="0" borderId="0" xfId="0" applyNumberFormat="1" applyFont="1" applyAlignment="1">
      <alignment horizontal="justify" vertical="center" wrapText="1"/>
    </xf>
    <xf numFmtId="4" fontId="16" fillId="0" borderId="0" xfId="0" applyNumberFormat="1" applyFont="1" applyAlignment="1">
      <alignment horizontal="right" vertical="center"/>
    </xf>
    <xf numFmtId="0" fontId="16" fillId="0" borderId="0" xfId="0" applyFont="1" applyAlignment="1">
      <alignment vertical="center"/>
    </xf>
    <xf numFmtId="167" fontId="16" fillId="0" borderId="0" xfId="0" applyNumberFormat="1" applyFont="1" applyAlignment="1">
      <alignment vertical="center"/>
    </xf>
    <xf numFmtId="167" fontId="20" fillId="0" borderId="0" xfId="0" applyNumberFormat="1" applyFont="1" applyAlignment="1">
      <alignment vertical="center"/>
    </xf>
    <xf numFmtId="167" fontId="19" fillId="0" borderId="0" xfId="0" applyNumberFormat="1" applyFont="1" applyAlignment="1">
      <alignment vertical="center"/>
    </xf>
    <xf numFmtId="0" fontId="19" fillId="0" borderId="0" xfId="0" applyFont="1" applyBorder="1" applyAlignment="1">
      <alignment vertical="center"/>
    </xf>
    <xf numFmtId="167" fontId="16" fillId="0" borderId="0" xfId="0" applyNumberFormat="1" applyFont="1" applyBorder="1" applyAlignment="1">
      <alignment vertical="center"/>
    </xf>
    <xf numFmtId="0" fontId="5" fillId="0" borderId="0" xfId="0" applyFont="1" applyAlignment="1" applyProtection="1">
      <alignment vertical="center"/>
      <protection locked="0"/>
    </xf>
    <xf numFmtId="167" fontId="14" fillId="0" borderId="0" xfId="0" applyNumberFormat="1" applyFont="1" applyAlignment="1" applyProtection="1">
      <alignment vertical="center"/>
      <protection locked="0"/>
    </xf>
    <xf numFmtId="167" fontId="13" fillId="0" borderId="0" xfId="0" applyNumberFormat="1" applyFont="1" applyAlignment="1" applyProtection="1">
      <protection locked="0"/>
    </xf>
    <xf numFmtId="167" fontId="13" fillId="0" borderId="5" xfId="0" applyNumberFormat="1" applyFont="1" applyBorder="1" applyAlignment="1" applyProtection="1">
      <protection locked="0"/>
    </xf>
    <xf numFmtId="167" fontId="13" fillId="0" borderId="0" xfId="0" applyNumberFormat="1" applyFont="1" applyBorder="1" applyAlignment="1" applyProtection="1">
      <protection locked="0"/>
    </xf>
    <xf numFmtId="167" fontId="6" fillId="0" borderId="0" xfId="0" applyNumberFormat="1" applyFont="1" applyAlignment="1" applyProtection="1">
      <protection locked="0"/>
    </xf>
    <xf numFmtId="0" fontId="6" fillId="0" borderId="0" xfId="0" applyFont="1" applyAlignment="1" applyProtection="1">
      <protection locked="0"/>
    </xf>
    <xf numFmtId="167" fontId="6" fillId="0" borderId="1" xfId="0" applyNumberFormat="1" applyFont="1" applyBorder="1" applyAlignment="1" applyProtection="1">
      <protection locked="0"/>
    </xf>
    <xf numFmtId="166" fontId="13" fillId="0" borderId="0" xfId="0" applyNumberFormat="1" applyFont="1" applyAlignment="1" applyProtection="1">
      <protection locked="0"/>
    </xf>
    <xf numFmtId="167" fontId="6" fillId="0" borderId="0" xfId="0" applyNumberFormat="1" applyFont="1" applyBorder="1" applyAlignment="1" applyProtection="1">
      <protection locked="0"/>
    </xf>
    <xf numFmtId="0" fontId="5" fillId="0" borderId="0" xfId="0" applyFont="1" applyProtection="1">
      <protection locked="0"/>
    </xf>
    <xf numFmtId="0" fontId="9" fillId="0" borderId="0" xfId="0" applyFont="1" applyAlignment="1">
      <alignment horizontal="justify" vertical="center"/>
    </xf>
    <xf numFmtId="0" fontId="5" fillId="0" borderId="0" xfId="0" applyFont="1" applyAlignment="1">
      <alignment vertical="center"/>
    </xf>
  </cellXfs>
  <cellStyles count="4">
    <cellStyle name="Navadno" xfId="0" builtinId="0"/>
    <cellStyle name="Navadno 2" xfId="1" xr:uid="{83280327-9B18-45A6-9B68-A9B805039C96}"/>
    <cellStyle name="Navadno_List1" xfId="3" xr:uid="{6C18FFD7-184F-48EB-8666-91396FF5F3B5}"/>
    <cellStyle name="Vejica 2" xfId="2" xr:uid="{F4311D75-DEAF-4923-8BD0-38E115826710}"/>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9</xdr:col>
      <xdr:colOff>134769</xdr:colOff>
      <xdr:row>127</xdr:row>
      <xdr:rowOff>0</xdr:rowOff>
    </xdr:from>
    <xdr:ext cx="184730" cy="937629"/>
    <xdr:sp macro="" textlink="">
      <xdr:nvSpPr>
        <xdr:cNvPr id="2" name="Pravokotnik 1">
          <a:extLst>
            <a:ext uri="{FF2B5EF4-FFF2-40B4-BE49-F238E27FC236}">
              <a16:creationId xmlns:a16="http://schemas.microsoft.com/office/drawing/2014/main" id="{00000000-0008-0000-0000-000002000000}"/>
            </a:ext>
          </a:extLst>
        </xdr:cNvPr>
        <xdr:cNvSpPr/>
      </xdr:nvSpPr>
      <xdr:spPr>
        <a:xfrm>
          <a:off x="5988981" y="36710622"/>
          <a:ext cx="184730" cy="937629"/>
        </a:xfrm>
        <a:prstGeom prst="rect">
          <a:avLst/>
        </a:prstGeom>
        <a:noFill/>
      </xdr:spPr>
      <xdr:txBody>
        <a:bodyPr wrap="none" lIns="91440" tIns="45720" rIns="91440" bIns="45720">
          <a:spAutoFit/>
          <a:scene3d>
            <a:camera prst="orthographicFront"/>
            <a:lightRig rig="flat" dir="t">
              <a:rot lat="0" lon="0" rev="18900000"/>
            </a:lightRig>
          </a:scene3d>
          <a:sp3d extrusionH="31750" contourW="6350" prstMaterial="powder">
            <a:bevelT w="19050" h="19050" prst="angle"/>
            <a:contourClr>
              <a:schemeClr val="accent3">
                <a:tint val="100000"/>
                <a:shade val="100000"/>
                <a:satMod val="100000"/>
                <a:hueMod val="100000"/>
              </a:schemeClr>
            </a:contourClr>
          </a:sp3d>
        </a:bodyPr>
        <a:lstStyle/>
        <a:p>
          <a:pPr algn="ctr"/>
          <a:endParaRPr lang="sl-SI" sz="5400" b="1" cap="none" spc="0">
            <a:ln/>
            <a:solidFill>
              <a:schemeClr val="accent3"/>
            </a:solidFill>
            <a:effectLst/>
          </a:endParaRPr>
        </a:p>
      </xdr:txBody>
    </xdr:sp>
    <xdr:clientData/>
  </xdr:one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48CF1-7207-456B-B774-B72D4FD84BDA}">
  <dimension ref="A1:N25"/>
  <sheetViews>
    <sheetView view="pageLayout" topLeftCell="A7" zoomScaleNormal="130" workbookViewId="0">
      <selection activeCell="H20" sqref="H20"/>
    </sheetView>
  </sheetViews>
  <sheetFormatPr defaultRowHeight="12.75" x14ac:dyDescent="0.2"/>
  <cols>
    <col min="1" max="1" width="2.28515625" customWidth="1"/>
    <col min="2" max="2" width="5.140625" customWidth="1"/>
    <col min="3" max="3" width="35.7109375" customWidth="1"/>
    <col min="4" max="4" width="11.42578125" customWidth="1"/>
    <col min="5" max="5" width="4.28515625" customWidth="1"/>
    <col min="6" max="6" width="5.7109375" customWidth="1"/>
    <col min="7" max="7" width="4.28515625" hidden="1" customWidth="1"/>
    <col min="8" max="8" width="15.140625" customWidth="1"/>
  </cols>
  <sheetData>
    <row r="1" spans="1:10" s="130" customFormat="1" x14ac:dyDescent="0.2">
      <c r="A1" s="1"/>
      <c r="B1" s="2" t="s">
        <v>23</v>
      </c>
      <c r="C1" s="3"/>
      <c r="D1" s="4"/>
      <c r="E1" s="5"/>
      <c r="F1" s="6"/>
      <c r="G1" s="5"/>
      <c r="H1" s="6"/>
      <c r="J1" s="7"/>
    </row>
    <row r="2" spans="1:10" s="130" customFormat="1" x14ac:dyDescent="0.2">
      <c r="B2" s="8"/>
      <c r="C2" s="3"/>
      <c r="D2" s="4"/>
      <c r="E2" s="5"/>
      <c r="F2" s="6"/>
      <c r="G2" s="5"/>
      <c r="H2" s="6"/>
      <c r="J2" s="7"/>
    </row>
    <row r="3" spans="1:10" s="130" customFormat="1" x14ac:dyDescent="0.2">
      <c r="B3" s="2" t="s">
        <v>30</v>
      </c>
      <c r="C3" s="3"/>
      <c r="D3" s="86"/>
      <c r="E3" s="87"/>
      <c r="F3" s="88"/>
      <c r="G3" s="5"/>
      <c r="H3" s="6"/>
      <c r="J3" s="7"/>
    </row>
    <row r="4" spans="1:10" s="130" customFormat="1" x14ac:dyDescent="0.2">
      <c r="B4" s="2" t="s">
        <v>31</v>
      </c>
      <c r="C4" s="3"/>
      <c r="D4" s="86"/>
      <c r="E4" s="87"/>
      <c r="F4" s="88"/>
      <c r="G4" s="5"/>
      <c r="H4" s="6"/>
      <c r="J4" s="7"/>
    </row>
    <row r="5" spans="1:10" s="130" customFormat="1" x14ac:dyDescent="0.2">
      <c r="B5" s="8"/>
      <c r="C5" s="3"/>
      <c r="D5" s="4"/>
      <c r="E5" s="5"/>
      <c r="F5" s="6"/>
      <c r="G5" s="5"/>
      <c r="H5" s="6"/>
      <c r="J5" s="7"/>
    </row>
    <row r="6" spans="1:10" s="130" customFormat="1" x14ac:dyDescent="0.2">
      <c r="B6" s="8"/>
      <c r="C6" s="14"/>
      <c r="D6" s="10"/>
      <c r="E6" s="11"/>
      <c r="F6" s="12"/>
      <c r="G6" s="11"/>
      <c r="H6" s="12"/>
      <c r="J6" s="13"/>
    </row>
    <row r="7" spans="1:10" s="130" customFormat="1" x14ac:dyDescent="0.2">
      <c r="B7" s="8"/>
      <c r="C7" s="14"/>
      <c r="D7" s="10"/>
      <c r="E7" s="11"/>
      <c r="F7" s="12"/>
      <c r="G7" s="11"/>
      <c r="H7" s="12"/>
      <c r="J7" s="13"/>
    </row>
    <row r="8" spans="1:10" s="130" customFormat="1" ht="16.5" customHeight="1" x14ac:dyDescent="0.2">
      <c r="B8" s="8"/>
      <c r="C8" s="84" t="s">
        <v>20</v>
      </c>
      <c r="D8" s="16"/>
      <c r="E8" s="11"/>
      <c r="F8" s="12"/>
      <c r="G8" s="11"/>
      <c r="H8" s="12"/>
      <c r="J8" s="13"/>
    </row>
    <row r="9" spans="1:10" s="130" customFormat="1" ht="16.5" customHeight="1" x14ac:dyDescent="0.2">
      <c r="B9" s="8"/>
      <c r="C9" s="115"/>
      <c r="D9" s="18"/>
      <c r="E9" s="11"/>
      <c r="F9" s="12"/>
      <c r="G9" s="11"/>
      <c r="H9" s="12"/>
      <c r="J9" s="13"/>
    </row>
    <row r="10" spans="1:10" s="130" customFormat="1" ht="36.75" customHeight="1" x14ac:dyDescent="0.2">
      <c r="B10" s="8" t="s">
        <v>38</v>
      </c>
      <c r="C10" s="73" t="s">
        <v>36</v>
      </c>
      <c r="D10" s="18"/>
      <c r="E10" s="11"/>
      <c r="F10" s="12"/>
      <c r="G10" s="11"/>
      <c r="H10" s="12"/>
      <c r="J10" s="13"/>
    </row>
    <row r="11" spans="1:10" s="76" customFormat="1" ht="15" customHeight="1" x14ac:dyDescent="0.2">
      <c r="B11" s="77"/>
      <c r="C11" s="78" t="s">
        <v>27</v>
      </c>
      <c r="D11" s="79"/>
      <c r="E11" s="80"/>
      <c r="F11" s="34"/>
      <c r="G11" s="80"/>
      <c r="H11" s="34">
        <f>'gradbeno obrtniška dela'!H25</f>
        <v>0</v>
      </c>
      <c r="J11" s="81"/>
    </row>
    <row r="12" spans="1:10" s="130" customFormat="1" ht="12.75" customHeight="1" x14ac:dyDescent="0.2">
      <c r="B12" s="19"/>
      <c r="C12" s="14"/>
      <c r="D12" s="10"/>
      <c r="E12" s="11"/>
      <c r="F12" s="12"/>
      <c r="G12" s="11"/>
      <c r="H12" s="12"/>
      <c r="J12" s="13"/>
    </row>
    <row r="13" spans="1:10" s="130" customFormat="1" ht="33" customHeight="1" x14ac:dyDescent="0.2">
      <c r="B13" s="74" t="s">
        <v>39</v>
      </c>
      <c r="C13" s="73" t="s">
        <v>37</v>
      </c>
      <c r="D13" s="18"/>
      <c r="E13" s="11"/>
      <c r="F13" s="12"/>
      <c r="G13" s="11"/>
      <c r="H13" s="12"/>
      <c r="J13" s="13"/>
    </row>
    <row r="14" spans="1:10" s="130" customFormat="1" ht="12.75" customHeight="1" x14ac:dyDescent="0.2">
      <c r="B14" s="19"/>
      <c r="C14" s="78" t="s">
        <v>27</v>
      </c>
      <c r="D14" s="79"/>
      <c r="E14" s="80"/>
      <c r="F14" s="34"/>
      <c r="G14" s="80"/>
      <c r="H14" s="34">
        <f>'gradbeno obrtniška dela'!H71</f>
        <v>0</v>
      </c>
      <c r="J14" s="13"/>
    </row>
    <row r="15" spans="1:10" s="130" customFormat="1" ht="12.75" customHeight="1" x14ac:dyDescent="0.2">
      <c r="B15" s="19"/>
      <c r="C15" s="14"/>
      <c r="D15" s="10"/>
      <c r="E15" s="11"/>
      <c r="F15" s="12"/>
      <c r="G15" s="11"/>
      <c r="H15" s="12"/>
      <c r="J15" s="13"/>
    </row>
    <row r="16" spans="1:10" s="130" customFormat="1" ht="33" customHeight="1" x14ac:dyDescent="0.2">
      <c r="B16" s="74" t="s">
        <v>162</v>
      </c>
      <c r="C16" s="73" t="s">
        <v>163</v>
      </c>
      <c r="D16" s="18"/>
      <c r="E16" s="11"/>
      <c r="F16" s="12"/>
      <c r="G16" s="11"/>
      <c r="H16" s="12"/>
      <c r="J16" s="13"/>
    </row>
    <row r="17" spans="2:14" s="130" customFormat="1" ht="12.75" customHeight="1" x14ac:dyDescent="0.2">
      <c r="B17" s="19"/>
      <c r="C17" s="78" t="s">
        <v>164</v>
      </c>
      <c r="D17" s="131">
        <f>H11+H14</f>
        <v>0</v>
      </c>
      <c r="E17" s="80"/>
      <c r="F17" s="34"/>
      <c r="G17" s="80"/>
      <c r="H17" s="34">
        <f>D17*0.1</f>
        <v>0</v>
      </c>
      <c r="J17" s="13"/>
    </row>
    <row r="18" spans="2:14" s="130" customFormat="1" ht="12.75" customHeight="1" x14ac:dyDescent="0.2">
      <c r="B18" s="19"/>
      <c r="C18" s="14"/>
      <c r="D18" s="10"/>
      <c r="E18" s="11"/>
      <c r="F18" s="12"/>
      <c r="G18" s="11"/>
      <c r="H18" s="12"/>
      <c r="J18" s="13"/>
    </row>
    <row r="19" spans="2:14" s="130" customFormat="1" ht="12.75" customHeight="1" thickBot="1" x14ac:dyDescent="0.25">
      <c r="B19" s="19"/>
      <c r="C19" s="31"/>
      <c r="D19" s="132"/>
      <c r="E19" s="133"/>
      <c r="F19" s="32"/>
      <c r="G19" s="133"/>
      <c r="H19" s="32"/>
      <c r="J19" s="13"/>
    </row>
    <row r="20" spans="2:14" s="134" customFormat="1" ht="37.5" customHeight="1" thickTop="1" x14ac:dyDescent="0.2">
      <c r="B20" s="135"/>
      <c r="C20" s="136" t="s">
        <v>17</v>
      </c>
      <c r="D20" s="137"/>
      <c r="E20" s="138"/>
      <c r="F20" s="139"/>
      <c r="G20" s="140"/>
      <c r="H20" s="139">
        <f>H11+H14+H17</f>
        <v>0</v>
      </c>
      <c r="J20" s="139"/>
      <c r="L20" s="141"/>
      <c r="M20" s="142"/>
      <c r="N20" s="143"/>
    </row>
    <row r="21" spans="2:14" s="130" customFormat="1" x14ac:dyDescent="0.2">
      <c r="B21" s="19"/>
      <c r="C21" s="14"/>
      <c r="D21" s="10"/>
      <c r="E21" s="11"/>
      <c r="F21" s="12"/>
      <c r="G21" s="5"/>
      <c r="H21" s="12"/>
      <c r="J21" s="13"/>
      <c r="M21" s="30"/>
      <c r="N21" s="30"/>
    </row>
    <row r="25" spans="2:14" s="130" customFormat="1" ht="12.75" customHeight="1" x14ac:dyDescent="0.2">
      <c r="B25" s="19"/>
      <c r="C25" s="3" t="s">
        <v>32</v>
      </c>
      <c r="D25" s="4"/>
      <c r="E25" s="5"/>
      <c r="F25" s="12"/>
      <c r="G25" s="11"/>
      <c r="H25" s="12"/>
      <c r="J25" s="13"/>
    </row>
  </sheetData>
  <sheetProtection algorithmName="SHA-512" hashValue="PqQq/rYNWvS+DLYfC2av18wGPsww8xsBdpaWKWj+KTQrQaGiLtbh2vD1ntgREbsf93dkDTsKWytdBeWt60LH5Q==" saltValue="Bb+LuABIIgeS8eiJNh1Swg==" spinCount="100000" sheet="1" objects="1" scenarios="1"/>
  <pageMargins left="0.7" right="0.7" top="0.75" bottom="0.75" header="0.3" footer="0.3"/>
  <pageSetup paperSize="256" orientation="portrait" r:id="rId1"/>
  <headerFooter>
    <oddHeader xml:space="preserve">&amp;L&amp;"Arial Black,Običajno"&amp;16&amp;K03+029region&amp;10&amp;K000000 &amp;"Arial,Navadno"&amp;8d.o.o. Brežice&amp;"Arial Black,Običajno"&amp;16&amp;K03+029
</oddHeader>
    <oddFooter xml:space="preserve">&amp;CUreditev arkadnih hodnikov ter terase v Posavskem muzeju Brežice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87"/>
  <sheetViews>
    <sheetView tabSelected="1" view="pageBreakPreview" zoomScale="130" zoomScaleNormal="130" zoomScaleSheetLayoutView="130" zoomScalePageLayoutView="115" workbookViewId="0">
      <selection activeCell="F26" sqref="F26"/>
    </sheetView>
  </sheetViews>
  <sheetFormatPr defaultRowHeight="12.75" x14ac:dyDescent="0.2"/>
  <cols>
    <col min="1" max="1" width="2.28515625" style="40" customWidth="1"/>
    <col min="2" max="2" width="5.140625" style="49" customWidth="1"/>
    <col min="3" max="3" width="35.7109375" style="85" customWidth="1"/>
    <col min="4" max="4" width="11.42578125" style="61" customWidth="1"/>
    <col min="5" max="5" width="4.28515625" style="60" customWidth="1"/>
    <col min="6" max="6" width="11.42578125" style="99" customWidth="1"/>
    <col min="7" max="7" width="2.28515625" style="38" customWidth="1"/>
    <col min="8" max="8" width="12.85546875" style="39" customWidth="1"/>
    <col min="9" max="9" width="6" style="40" customWidth="1"/>
    <col min="10" max="10" width="14.42578125" style="41" customWidth="1"/>
    <col min="11" max="11" width="18" style="40" customWidth="1"/>
    <col min="12" max="12" width="19.7109375" style="40" customWidth="1"/>
    <col min="13" max="13" width="9.140625" style="40"/>
    <col min="14" max="14" width="17.5703125" style="40" customWidth="1"/>
    <col min="15" max="16384" width="9.140625" style="40"/>
  </cols>
  <sheetData>
    <row r="1" spans="1:12" s="130" customFormat="1" x14ac:dyDescent="0.2">
      <c r="A1" s="1"/>
      <c r="B1" s="2" t="s">
        <v>23</v>
      </c>
      <c r="C1" s="3"/>
      <c r="D1" s="86"/>
      <c r="E1" s="87"/>
      <c r="F1" s="88"/>
      <c r="G1" s="5"/>
      <c r="H1" s="6"/>
      <c r="J1" s="7"/>
    </row>
    <row r="2" spans="1:12" s="130" customFormat="1" x14ac:dyDescent="0.2">
      <c r="B2" s="8"/>
      <c r="C2" s="3"/>
      <c r="D2" s="86"/>
      <c r="E2" s="87"/>
      <c r="F2" s="88"/>
      <c r="G2" s="5"/>
      <c r="H2" s="6"/>
      <c r="J2" s="7"/>
    </row>
    <row r="3" spans="1:12" s="130" customFormat="1" x14ac:dyDescent="0.2">
      <c r="B3" s="2" t="s">
        <v>30</v>
      </c>
      <c r="C3" s="3"/>
      <c r="D3" s="86"/>
      <c r="E3" s="87"/>
      <c r="F3" s="88"/>
      <c r="G3" s="5"/>
      <c r="H3" s="6"/>
      <c r="J3" s="7"/>
    </row>
    <row r="4" spans="1:12" s="130" customFormat="1" x14ac:dyDescent="0.2">
      <c r="B4" s="2" t="s">
        <v>31</v>
      </c>
      <c r="C4" s="3"/>
      <c r="D4" s="86"/>
      <c r="E4" s="87"/>
      <c r="F4" s="88"/>
      <c r="G4" s="5"/>
      <c r="H4" s="6"/>
      <c r="J4" s="7"/>
    </row>
    <row r="5" spans="1:12" s="130" customFormat="1" x14ac:dyDescent="0.2">
      <c r="B5" s="8"/>
      <c r="C5" s="3"/>
      <c r="D5" s="86"/>
      <c r="E5" s="87"/>
      <c r="F5" s="88"/>
      <c r="G5" s="5"/>
      <c r="H5" s="6"/>
      <c r="J5" s="7"/>
    </row>
    <row r="6" spans="1:12" s="9" customFormat="1" ht="16.5" customHeight="1" x14ac:dyDescent="0.2">
      <c r="B6" s="74"/>
      <c r="C6" s="72" t="s">
        <v>22</v>
      </c>
      <c r="D6" s="89"/>
      <c r="E6" s="90"/>
      <c r="F6" s="91"/>
      <c r="G6" s="11"/>
      <c r="H6" s="12"/>
      <c r="J6" s="13"/>
      <c r="L6" s="130"/>
    </row>
    <row r="7" spans="1:12" s="9" customFormat="1" ht="16.5" customHeight="1" x14ac:dyDescent="0.2">
      <c r="B7" s="8"/>
      <c r="C7" s="155" t="s">
        <v>24</v>
      </c>
      <c r="D7" s="156"/>
      <c r="E7" s="156"/>
      <c r="F7" s="156"/>
      <c r="G7" s="156"/>
      <c r="H7" s="156"/>
      <c r="J7" s="13"/>
      <c r="L7" s="130"/>
    </row>
    <row r="8" spans="1:12" s="130" customFormat="1" x14ac:dyDescent="0.2">
      <c r="B8" s="8"/>
      <c r="C8" s="14"/>
      <c r="D8" s="89"/>
      <c r="E8" s="90"/>
      <c r="F8" s="91"/>
      <c r="G8" s="11"/>
      <c r="H8" s="12"/>
      <c r="J8" s="13"/>
    </row>
    <row r="9" spans="1:12" s="130" customFormat="1" ht="25.5" x14ac:dyDescent="0.2">
      <c r="B9" s="74" t="s">
        <v>38</v>
      </c>
      <c r="C9" s="73" t="s">
        <v>36</v>
      </c>
      <c r="D9" s="89"/>
      <c r="E9" s="90"/>
      <c r="F9" s="91"/>
      <c r="G9" s="11"/>
      <c r="H9" s="12"/>
      <c r="J9" s="13"/>
    </row>
    <row r="10" spans="1:12" s="130" customFormat="1" x14ac:dyDescent="0.2">
      <c r="B10" s="8"/>
      <c r="C10" s="73"/>
      <c r="D10" s="89"/>
      <c r="E10" s="90"/>
      <c r="F10" s="91"/>
      <c r="G10" s="11"/>
      <c r="H10" s="12"/>
      <c r="J10" s="13"/>
    </row>
    <row r="11" spans="1:12" s="130" customFormat="1" ht="15" x14ac:dyDescent="0.2">
      <c r="B11" s="8"/>
      <c r="C11" s="15" t="s">
        <v>18</v>
      </c>
      <c r="D11" s="92"/>
      <c r="E11" s="90"/>
      <c r="F11" s="91"/>
      <c r="G11" s="11"/>
      <c r="H11" s="12"/>
      <c r="J11" s="13"/>
    </row>
    <row r="12" spans="1:12" s="130" customFormat="1" ht="12.75" customHeight="1" x14ac:dyDescent="0.2">
      <c r="B12" s="8"/>
      <c r="C12" s="17"/>
      <c r="D12" s="93"/>
      <c r="E12" s="90"/>
      <c r="F12" s="91"/>
      <c r="G12" s="11"/>
      <c r="H12" s="12"/>
      <c r="J12" s="13"/>
    </row>
    <row r="13" spans="1:12" s="130" customFormat="1" ht="12.75" customHeight="1" x14ac:dyDescent="0.2">
      <c r="B13" s="19" t="s">
        <v>2</v>
      </c>
      <c r="C13" s="14" t="s">
        <v>3</v>
      </c>
      <c r="D13" s="89"/>
      <c r="E13" s="90"/>
      <c r="F13" s="91"/>
      <c r="G13" s="11"/>
      <c r="H13" s="12"/>
      <c r="J13" s="13"/>
    </row>
    <row r="14" spans="1:12" s="130" customFormat="1" ht="12.75" customHeight="1" x14ac:dyDescent="0.2">
      <c r="B14" s="19"/>
      <c r="C14" s="14"/>
      <c r="D14" s="89"/>
      <c r="E14" s="90"/>
      <c r="F14" s="91"/>
      <c r="G14" s="11"/>
      <c r="H14" s="12"/>
      <c r="J14" s="13"/>
    </row>
    <row r="15" spans="1:12" s="130" customFormat="1" ht="12.75" customHeight="1" x14ac:dyDescent="0.2">
      <c r="B15" s="8" t="s">
        <v>4</v>
      </c>
      <c r="C15" s="3" t="s">
        <v>19</v>
      </c>
      <c r="D15" s="89"/>
      <c r="E15" s="90"/>
      <c r="F15" s="91"/>
      <c r="G15" s="11"/>
      <c r="H15" s="6">
        <f>H126</f>
        <v>0</v>
      </c>
      <c r="J15" s="13"/>
    </row>
    <row r="16" spans="1:12" s="130" customFormat="1" ht="12.75" customHeight="1" x14ac:dyDescent="0.2">
      <c r="B16" s="24" t="s">
        <v>5</v>
      </c>
      <c r="C16" s="25" t="s">
        <v>8</v>
      </c>
      <c r="D16" s="95"/>
      <c r="E16" s="98"/>
      <c r="F16" s="96"/>
      <c r="G16" s="29"/>
      <c r="H16" s="26">
        <f>H161</f>
        <v>0</v>
      </c>
      <c r="J16" s="13"/>
    </row>
    <row r="17" spans="2:14" s="130" customFormat="1" ht="12.75" customHeight="1" x14ac:dyDescent="0.2">
      <c r="B17" s="19"/>
      <c r="C17" s="14"/>
      <c r="D17" s="89"/>
      <c r="E17" s="90"/>
      <c r="F17" s="91"/>
      <c r="G17" s="27"/>
      <c r="H17" s="27">
        <f>SUM(H15:H16)</f>
        <v>0</v>
      </c>
      <c r="J17" s="13"/>
    </row>
    <row r="18" spans="2:14" s="130" customFormat="1" ht="12.75" customHeight="1" x14ac:dyDescent="0.2">
      <c r="B18" s="19"/>
      <c r="C18" s="14"/>
      <c r="D18" s="89"/>
      <c r="E18" s="90"/>
      <c r="F18" s="91"/>
      <c r="G18" s="11"/>
      <c r="H18" s="12"/>
      <c r="J18" s="13"/>
    </row>
    <row r="19" spans="2:14" s="130" customFormat="1" ht="12.75" customHeight="1" x14ac:dyDescent="0.2">
      <c r="B19" s="19" t="s">
        <v>9</v>
      </c>
      <c r="C19" s="14" t="s">
        <v>1</v>
      </c>
      <c r="D19" s="89"/>
      <c r="E19" s="90"/>
      <c r="F19" s="91"/>
      <c r="G19" s="11"/>
      <c r="H19" s="12"/>
      <c r="J19" s="13"/>
      <c r="L19" s="28"/>
    </row>
    <row r="20" spans="2:14" s="130" customFormat="1" ht="12.75" customHeight="1" x14ac:dyDescent="0.2">
      <c r="B20" s="8"/>
      <c r="C20" s="3"/>
      <c r="D20" s="86"/>
      <c r="E20" s="87"/>
      <c r="F20" s="88"/>
      <c r="G20" s="5"/>
      <c r="H20" s="6"/>
      <c r="J20" s="13"/>
    </row>
    <row r="21" spans="2:14" s="130" customFormat="1" ht="12.75" customHeight="1" x14ac:dyDescent="0.2">
      <c r="B21" s="8" t="s">
        <v>4</v>
      </c>
      <c r="C21" s="3" t="s">
        <v>10</v>
      </c>
      <c r="D21" s="89"/>
      <c r="E21" s="90"/>
      <c r="F21" s="91"/>
      <c r="G21" s="22"/>
      <c r="H21" s="6">
        <f>H222</f>
        <v>0</v>
      </c>
      <c r="J21" s="13"/>
    </row>
    <row r="22" spans="2:14" s="130" customFormat="1" ht="12.75" customHeight="1" x14ac:dyDescent="0.2">
      <c r="B22" s="24" t="s">
        <v>5</v>
      </c>
      <c r="C22" s="25" t="s">
        <v>15</v>
      </c>
      <c r="D22" s="95"/>
      <c r="E22" s="98"/>
      <c r="F22" s="96"/>
      <c r="G22" s="129"/>
      <c r="H22" s="26">
        <f>H288</f>
        <v>0</v>
      </c>
      <c r="J22" s="7"/>
    </row>
    <row r="23" spans="2:14" s="130" customFormat="1" ht="12.75" customHeight="1" x14ac:dyDescent="0.2">
      <c r="B23" s="8"/>
      <c r="C23" s="3"/>
      <c r="D23" s="89"/>
      <c r="E23" s="90"/>
      <c r="F23" s="91"/>
      <c r="G23" s="22"/>
      <c r="H23" s="27">
        <f>SUM(H21:H22)</f>
        <v>0</v>
      </c>
      <c r="J23" s="13"/>
    </row>
    <row r="24" spans="2:14" s="130" customFormat="1" ht="27" customHeight="1" x14ac:dyDescent="0.2">
      <c r="B24" s="8"/>
      <c r="C24" s="3"/>
      <c r="D24" s="89"/>
      <c r="E24" s="90"/>
      <c r="F24" s="91"/>
      <c r="G24" s="22"/>
      <c r="H24" s="27"/>
      <c r="J24" s="13"/>
    </row>
    <row r="25" spans="2:14" s="130" customFormat="1" ht="12.75" customHeight="1" x14ac:dyDescent="0.2">
      <c r="B25" s="19"/>
      <c r="C25" s="14" t="s">
        <v>17</v>
      </c>
      <c r="D25" s="89"/>
      <c r="E25" s="90"/>
      <c r="F25" s="91"/>
      <c r="G25" s="6"/>
      <c r="H25" s="12">
        <f>H17+H23</f>
        <v>0</v>
      </c>
      <c r="J25" s="13"/>
    </row>
    <row r="26" spans="2:14" s="130" customFormat="1" ht="12.75" customHeight="1" x14ac:dyDescent="0.2">
      <c r="B26" s="19"/>
      <c r="C26" s="3"/>
      <c r="D26" s="86"/>
      <c r="E26" s="87"/>
      <c r="F26" s="91"/>
      <c r="G26" s="11"/>
      <c r="H26" s="12"/>
      <c r="J26" s="13"/>
      <c r="L26" s="28"/>
    </row>
    <row r="27" spans="2:14" s="130" customFormat="1" ht="15" customHeight="1" x14ac:dyDescent="0.2">
      <c r="B27" s="19"/>
      <c r="C27" s="3"/>
      <c r="D27" s="86"/>
      <c r="E27" s="87"/>
      <c r="F27" s="91"/>
      <c r="G27" s="11"/>
      <c r="H27" s="12"/>
      <c r="J27" s="12"/>
      <c r="L27" s="28"/>
      <c r="M27" s="30"/>
      <c r="N27" s="22"/>
    </row>
    <row r="28" spans="2:14" s="130" customFormat="1" ht="15" customHeight="1" x14ac:dyDescent="0.2">
      <c r="B28" s="19"/>
      <c r="C28" s="3"/>
      <c r="D28" s="86"/>
      <c r="E28" s="87"/>
      <c r="F28" s="91"/>
      <c r="G28" s="11"/>
      <c r="H28" s="12"/>
      <c r="J28" s="22"/>
      <c r="M28" s="33"/>
      <c r="N28" s="22"/>
    </row>
    <row r="29" spans="2:14" s="130" customFormat="1" ht="15" customHeight="1" x14ac:dyDescent="0.2">
      <c r="B29" s="19"/>
      <c r="C29" s="3"/>
      <c r="D29" s="86"/>
      <c r="E29" s="87"/>
      <c r="F29" s="91"/>
      <c r="G29" s="11"/>
      <c r="H29" s="12"/>
      <c r="J29" s="22"/>
      <c r="M29" s="33"/>
      <c r="N29" s="22"/>
    </row>
    <row r="30" spans="2:14" s="130" customFormat="1" ht="16.5" customHeight="1" x14ac:dyDescent="0.2">
      <c r="B30" s="19"/>
      <c r="C30" s="3"/>
      <c r="D30" s="86"/>
      <c r="E30" s="87"/>
      <c r="F30" s="91"/>
      <c r="G30" s="11"/>
      <c r="H30" s="12"/>
      <c r="J30" s="34"/>
      <c r="L30" s="28"/>
      <c r="M30" s="30"/>
      <c r="N30" s="22"/>
    </row>
    <row r="31" spans="2:14" s="130" customFormat="1" x14ac:dyDescent="0.2">
      <c r="B31" s="19"/>
      <c r="C31" s="3"/>
      <c r="D31" s="86"/>
      <c r="E31" s="87"/>
      <c r="F31" s="91"/>
      <c r="G31" s="11"/>
      <c r="H31" s="12"/>
      <c r="J31" s="13"/>
      <c r="M31" s="30"/>
      <c r="N31" s="30"/>
    </row>
    <row r="32" spans="2:14" s="130" customFormat="1" x14ac:dyDescent="0.2">
      <c r="B32" s="19"/>
      <c r="C32" s="3"/>
      <c r="D32" s="86"/>
      <c r="E32" s="87"/>
      <c r="F32" s="91"/>
      <c r="G32" s="11"/>
      <c r="H32" s="12"/>
      <c r="J32" s="13"/>
      <c r="M32" s="30"/>
      <c r="N32" s="30"/>
    </row>
    <row r="33" spans="2:14" s="130" customFormat="1" x14ac:dyDescent="0.2">
      <c r="B33" s="19"/>
      <c r="C33" s="3"/>
      <c r="D33" s="86"/>
      <c r="E33" s="87"/>
      <c r="F33" s="91"/>
      <c r="G33" s="11"/>
      <c r="H33" s="12"/>
      <c r="J33" s="13"/>
      <c r="M33" s="30"/>
      <c r="N33" s="30"/>
    </row>
    <row r="34" spans="2:14" s="130" customFormat="1" ht="12.75" customHeight="1" x14ac:dyDescent="0.2">
      <c r="B34" s="19"/>
      <c r="C34" s="3"/>
      <c r="D34" s="86"/>
      <c r="E34" s="87"/>
      <c r="F34" s="91"/>
      <c r="G34" s="11"/>
      <c r="H34" s="12"/>
      <c r="J34" s="13"/>
    </row>
    <row r="35" spans="2:14" s="130" customFormat="1" ht="12.75" customHeight="1" x14ac:dyDescent="0.2">
      <c r="B35" s="19"/>
      <c r="C35" s="3" t="s">
        <v>32</v>
      </c>
      <c r="D35" s="86"/>
      <c r="E35" s="87"/>
      <c r="F35" s="91"/>
      <c r="G35" s="11"/>
      <c r="H35" s="12"/>
      <c r="J35" s="13"/>
    </row>
    <row r="36" spans="2:14" s="130" customFormat="1" ht="12.75" customHeight="1" x14ac:dyDescent="0.2">
      <c r="B36" s="19"/>
      <c r="C36" s="3"/>
      <c r="D36" s="86"/>
      <c r="E36" s="87"/>
      <c r="F36" s="91"/>
      <c r="G36" s="11"/>
      <c r="H36" s="12"/>
      <c r="J36" s="13"/>
    </row>
    <row r="37" spans="2:14" s="130" customFormat="1" ht="12.75" customHeight="1" x14ac:dyDescent="0.2">
      <c r="B37" s="19"/>
      <c r="C37" s="3"/>
      <c r="D37" s="86"/>
      <c r="E37" s="87"/>
      <c r="F37" s="91"/>
      <c r="G37" s="11"/>
      <c r="H37" s="12"/>
      <c r="J37" s="13"/>
    </row>
    <row r="38" spans="2:14" s="130" customFormat="1" ht="12.75" customHeight="1" x14ac:dyDescent="0.2">
      <c r="B38" s="19"/>
      <c r="C38" s="3"/>
      <c r="D38" s="86"/>
      <c r="E38" s="87"/>
      <c r="F38" s="91"/>
      <c r="G38" s="11"/>
      <c r="H38" s="12"/>
      <c r="J38" s="13"/>
    </row>
    <row r="39" spans="2:14" s="130" customFormat="1" ht="12.75" customHeight="1" x14ac:dyDescent="0.2">
      <c r="B39" s="19"/>
      <c r="C39" s="3"/>
      <c r="D39" s="86"/>
      <c r="E39" s="87"/>
      <c r="F39" s="91"/>
      <c r="G39" s="11"/>
      <c r="H39" s="12"/>
      <c r="J39" s="13"/>
    </row>
    <row r="40" spans="2:14" s="130" customFormat="1" ht="12.75" customHeight="1" x14ac:dyDescent="0.2">
      <c r="B40" s="19"/>
      <c r="C40" s="3"/>
      <c r="D40" s="86"/>
      <c r="E40" s="87"/>
      <c r="F40" s="91"/>
      <c r="G40" s="11"/>
      <c r="H40" s="12"/>
      <c r="J40" s="13"/>
    </row>
    <row r="41" spans="2:14" s="130" customFormat="1" ht="12.75" customHeight="1" x14ac:dyDescent="0.2">
      <c r="B41" s="19"/>
      <c r="C41" s="3"/>
      <c r="D41" s="86"/>
      <c r="E41" s="87"/>
      <c r="F41" s="91"/>
      <c r="G41" s="11"/>
      <c r="H41" s="12"/>
      <c r="J41" s="13"/>
    </row>
    <row r="42" spans="2:14" s="130" customFormat="1" ht="12.75" customHeight="1" x14ac:dyDescent="0.2">
      <c r="B42" s="19"/>
      <c r="C42" s="3"/>
      <c r="D42" s="86"/>
      <c r="E42" s="87"/>
      <c r="F42" s="91"/>
      <c r="G42" s="11"/>
      <c r="H42" s="12"/>
      <c r="J42" s="13"/>
    </row>
    <row r="43" spans="2:14" s="130" customFormat="1" ht="12.75" customHeight="1" x14ac:dyDescent="0.2">
      <c r="B43" s="19"/>
      <c r="C43" s="3"/>
      <c r="D43" s="86"/>
      <c r="E43" s="87"/>
      <c r="F43" s="91"/>
      <c r="G43" s="11"/>
      <c r="H43" s="12"/>
      <c r="J43" s="13"/>
    </row>
    <row r="44" spans="2:14" s="130" customFormat="1" ht="12.75" customHeight="1" x14ac:dyDescent="0.2">
      <c r="B44" s="19"/>
      <c r="C44" s="3"/>
      <c r="D44" s="86"/>
      <c r="E44" s="87"/>
      <c r="F44" s="91"/>
      <c r="G44" s="11"/>
      <c r="H44" s="12"/>
      <c r="J44" s="13"/>
    </row>
    <row r="45" spans="2:14" s="130" customFormat="1" ht="12.75" customHeight="1" x14ac:dyDescent="0.2">
      <c r="B45" s="19"/>
      <c r="C45" s="3"/>
      <c r="D45" s="86"/>
      <c r="E45" s="87"/>
      <c r="F45" s="91"/>
      <c r="G45" s="11"/>
      <c r="H45" s="12"/>
      <c r="J45" s="13"/>
    </row>
    <row r="46" spans="2:14" s="130" customFormat="1" ht="12.75" customHeight="1" x14ac:dyDescent="0.2">
      <c r="B46" s="19"/>
      <c r="C46" s="3"/>
      <c r="D46" s="86"/>
      <c r="E46" s="87"/>
      <c r="F46" s="91"/>
      <c r="G46" s="11"/>
      <c r="H46" s="12"/>
      <c r="J46" s="13"/>
    </row>
    <row r="47" spans="2:14" s="130" customFormat="1" ht="12.75" customHeight="1" x14ac:dyDescent="0.2">
      <c r="B47" s="19"/>
      <c r="C47" s="3"/>
      <c r="D47" s="86"/>
      <c r="E47" s="87"/>
      <c r="F47" s="91"/>
      <c r="G47" s="11"/>
      <c r="H47" s="12"/>
      <c r="J47" s="13"/>
    </row>
    <row r="48" spans="2:14" s="130" customFormat="1" ht="12.75" customHeight="1" x14ac:dyDescent="0.2">
      <c r="B48" s="19"/>
      <c r="C48" s="3"/>
      <c r="D48" s="86"/>
      <c r="E48" s="87"/>
      <c r="F48" s="91"/>
      <c r="G48" s="11"/>
      <c r="H48" s="12"/>
      <c r="J48" s="13"/>
    </row>
    <row r="49" spans="2:10" s="130" customFormat="1" ht="12.75" customHeight="1" x14ac:dyDescent="0.2">
      <c r="B49" s="19"/>
      <c r="C49" s="3"/>
      <c r="D49" s="86"/>
      <c r="E49" s="87"/>
      <c r="F49" s="91"/>
      <c r="G49" s="11"/>
      <c r="H49" s="12"/>
      <c r="J49" s="13"/>
    </row>
    <row r="50" spans="2:10" s="130" customFormat="1" ht="12.75" customHeight="1" x14ac:dyDescent="0.2">
      <c r="B50" s="19"/>
      <c r="C50" s="3"/>
      <c r="D50" s="86"/>
      <c r="E50" s="87"/>
      <c r="F50" s="91"/>
      <c r="G50" s="11"/>
      <c r="H50" s="12"/>
      <c r="J50" s="13"/>
    </row>
    <row r="51" spans="2:10" s="130" customFormat="1" ht="12.75" customHeight="1" x14ac:dyDescent="0.2">
      <c r="B51" s="19"/>
      <c r="C51" s="3"/>
      <c r="D51" s="86"/>
      <c r="E51" s="87"/>
      <c r="F51" s="91"/>
      <c r="G51" s="11"/>
      <c r="H51" s="12"/>
      <c r="J51" s="13"/>
    </row>
    <row r="52" spans="2:10" s="130" customFormat="1" ht="42.75" customHeight="1" x14ac:dyDescent="0.2">
      <c r="B52" s="74" t="s">
        <v>39</v>
      </c>
      <c r="C52" s="73" t="s">
        <v>37</v>
      </c>
      <c r="D52" s="89"/>
      <c r="E52" s="90"/>
      <c r="F52" s="91"/>
      <c r="G52" s="11"/>
      <c r="H52" s="12"/>
      <c r="J52" s="13"/>
    </row>
    <row r="53" spans="2:10" s="130" customFormat="1" ht="12.75" customHeight="1" x14ac:dyDescent="0.2">
      <c r="B53" s="8"/>
      <c r="C53" s="73"/>
      <c r="D53" s="89"/>
      <c r="E53" s="90"/>
      <c r="F53" s="91"/>
      <c r="G53" s="11"/>
      <c r="H53" s="12"/>
      <c r="J53" s="13"/>
    </row>
    <row r="54" spans="2:10" s="130" customFormat="1" ht="12.75" customHeight="1" x14ac:dyDescent="0.2">
      <c r="B54" s="8"/>
      <c r="C54" s="15" t="s">
        <v>18</v>
      </c>
      <c r="D54" s="92"/>
      <c r="E54" s="90"/>
      <c r="F54" s="91"/>
      <c r="G54" s="11"/>
      <c r="H54" s="12"/>
      <c r="J54" s="13"/>
    </row>
    <row r="55" spans="2:10" s="130" customFormat="1" ht="12.75" customHeight="1" x14ac:dyDescent="0.2">
      <c r="B55" s="8"/>
      <c r="C55" s="17"/>
      <c r="D55" s="93"/>
      <c r="E55" s="90"/>
      <c r="F55" s="91"/>
      <c r="G55" s="11"/>
      <c r="H55" s="12"/>
      <c r="J55" s="13"/>
    </row>
    <row r="56" spans="2:10" s="130" customFormat="1" ht="12.75" customHeight="1" x14ac:dyDescent="0.2">
      <c r="B56" s="19" t="s">
        <v>2</v>
      </c>
      <c r="C56" s="14" t="s">
        <v>3</v>
      </c>
      <c r="D56" s="89"/>
      <c r="E56" s="90"/>
      <c r="F56" s="91"/>
      <c r="G56" s="11"/>
      <c r="H56" s="12"/>
      <c r="J56" s="13"/>
    </row>
    <row r="57" spans="2:10" s="130" customFormat="1" ht="12.75" customHeight="1" x14ac:dyDescent="0.2">
      <c r="B57" s="19"/>
      <c r="C57" s="14"/>
      <c r="D57" s="89"/>
      <c r="E57" s="90"/>
      <c r="F57" s="91"/>
      <c r="G57" s="11"/>
      <c r="H57" s="12"/>
      <c r="J57" s="13"/>
    </row>
    <row r="58" spans="2:10" s="130" customFormat="1" ht="12.75" customHeight="1" x14ac:dyDescent="0.2">
      <c r="B58" s="8" t="s">
        <v>4</v>
      </c>
      <c r="C58" s="3" t="s">
        <v>19</v>
      </c>
      <c r="D58" s="89"/>
      <c r="E58" s="90"/>
      <c r="F58" s="91"/>
      <c r="G58" s="11"/>
      <c r="H58" s="6">
        <f>H345</f>
        <v>0</v>
      </c>
      <c r="J58" s="13"/>
    </row>
    <row r="59" spans="2:10" s="130" customFormat="1" ht="12.75" customHeight="1" x14ac:dyDescent="0.2">
      <c r="B59" s="8" t="s">
        <v>5</v>
      </c>
      <c r="C59" s="3" t="s">
        <v>96</v>
      </c>
      <c r="D59" s="89"/>
      <c r="E59" s="90"/>
      <c r="F59" s="91"/>
      <c r="G59" s="11"/>
      <c r="H59" s="6">
        <f>H386</f>
        <v>0</v>
      </c>
      <c r="J59" s="13"/>
    </row>
    <row r="60" spans="2:10" s="130" customFormat="1" ht="18.75" customHeight="1" x14ac:dyDescent="0.2">
      <c r="B60" s="8" t="s">
        <v>6</v>
      </c>
      <c r="C60" s="3" t="s">
        <v>147</v>
      </c>
      <c r="D60" s="89"/>
      <c r="E60" s="90"/>
      <c r="F60" s="91"/>
      <c r="G60" s="11"/>
      <c r="H60" s="6">
        <f>H414</f>
        <v>0</v>
      </c>
      <c r="J60" s="13"/>
    </row>
    <row r="61" spans="2:10" s="130" customFormat="1" ht="12.75" customHeight="1" x14ac:dyDescent="0.2">
      <c r="B61" s="20" t="s">
        <v>7</v>
      </c>
      <c r="C61" s="21" t="s">
        <v>8</v>
      </c>
      <c r="D61" s="93"/>
      <c r="E61" s="97"/>
      <c r="F61" s="94"/>
      <c r="G61" s="13"/>
      <c r="H61" s="23">
        <f>H440</f>
        <v>0</v>
      </c>
      <c r="J61" s="13"/>
    </row>
    <row r="62" spans="2:10" s="130" customFormat="1" ht="12.75" customHeight="1" x14ac:dyDescent="0.2">
      <c r="B62" s="20" t="s">
        <v>121</v>
      </c>
      <c r="C62" s="21" t="s">
        <v>122</v>
      </c>
      <c r="D62" s="93"/>
      <c r="E62" s="97"/>
      <c r="F62" s="94"/>
      <c r="G62" s="13"/>
      <c r="H62" s="23">
        <f>H454</f>
        <v>0</v>
      </c>
      <c r="J62" s="13"/>
    </row>
    <row r="63" spans="2:10" s="130" customFormat="1" ht="12.75" customHeight="1" x14ac:dyDescent="0.2">
      <c r="B63" s="24" t="s">
        <v>126</v>
      </c>
      <c r="C63" s="25" t="s">
        <v>127</v>
      </c>
      <c r="D63" s="95"/>
      <c r="E63" s="98"/>
      <c r="F63" s="96"/>
      <c r="G63" s="29"/>
      <c r="H63" s="26">
        <f>H474</f>
        <v>0</v>
      </c>
      <c r="J63" s="13"/>
    </row>
    <row r="64" spans="2:10" s="130" customFormat="1" ht="12.75" customHeight="1" x14ac:dyDescent="0.2">
      <c r="B64" s="19"/>
      <c r="C64" s="14"/>
      <c r="D64" s="89"/>
      <c r="E64" s="90"/>
      <c r="F64" s="91"/>
      <c r="G64" s="27"/>
      <c r="H64" s="27">
        <f>SUM(H58:H63)</f>
        <v>0</v>
      </c>
      <c r="J64" s="13"/>
    </row>
    <row r="65" spans="2:10" s="130" customFormat="1" ht="12.75" customHeight="1" x14ac:dyDescent="0.2">
      <c r="B65" s="19"/>
      <c r="C65" s="14"/>
      <c r="D65" s="89"/>
      <c r="E65" s="90"/>
      <c r="F65" s="91"/>
      <c r="G65" s="11"/>
      <c r="H65" s="12"/>
      <c r="J65" s="13"/>
    </row>
    <row r="66" spans="2:10" s="130" customFormat="1" ht="12.75" customHeight="1" x14ac:dyDescent="0.2">
      <c r="B66" s="19" t="s">
        <v>9</v>
      </c>
      <c r="C66" s="14" t="s">
        <v>1</v>
      </c>
      <c r="D66" s="89"/>
      <c r="E66" s="90"/>
      <c r="F66" s="91"/>
      <c r="G66" s="11"/>
      <c r="H66" s="12"/>
      <c r="J66" s="13"/>
    </row>
    <row r="67" spans="2:10" s="130" customFormat="1" ht="12.75" customHeight="1" x14ac:dyDescent="0.2">
      <c r="B67" s="8"/>
      <c r="C67" s="3"/>
      <c r="D67" s="86"/>
      <c r="E67" s="87"/>
      <c r="F67" s="88"/>
      <c r="G67" s="5"/>
      <c r="H67" s="6"/>
      <c r="J67" s="13"/>
    </row>
    <row r="68" spans="2:10" s="130" customFormat="1" ht="12.75" customHeight="1" x14ac:dyDescent="0.2">
      <c r="B68" s="24" t="s">
        <v>4</v>
      </c>
      <c r="C68" s="25" t="s">
        <v>132</v>
      </c>
      <c r="D68" s="95"/>
      <c r="E68" s="98"/>
      <c r="F68" s="96"/>
      <c r="G68" s="129"/>
      <c r="H68" s="26">
        <f>H483</f>
        <v>0</v>
      </c>
      <c r="J68" s="13"/>
    </row>
    <row r="69" spans="2:10" s="130" customFormat="1" ht="12.75" customHeight="1" x14ac:dyDescent="0.2">
      <c r="B69" s="8"/>
      <c r="C69" s="3"/>
      <c r="D69" s="89"/>
      <c r="E69" s="90"/>
      <c r="F69" s="91"/>
      <c r="G69" s="22"/>
      <c r="H69" s="27">
        <f>SUM(H68:H68)</f>
        <v>0</v>
      </c>
      <c r="J69" s="13"/>
    </row>
    <row r="70" spans="2:10" s="130" customFormat="1" ht="12.75" customHeight="1" x14ac:dyDescent="0.2">
      <c r="B70" s="8"/>
      <c r="C70" s="3"/>
      <c r="D70" s="89"/>
      <c r="E70" s="90"/>
      <c r="F70" s="91"/>
      <c r="G70" s="22"/>
      <c r="H70" s="27"/>
      <c r="J70" s="13"/>
    </row>
    <row r="71" spans="2:10" s="130" customFormat="1" ht="12.75" customHeight="1" x14ac:dyDescent="0.2">
      <c r="B71" s="19"/>
      <c r="C71" s="14" t="s">
        <v>17</v>
      </c>
      <c r="D71" s="89"/>
      <c r="E71" s="90"/>
      <c r="F71" s="91"/>
      <c r="G71" s="6"/>
      <c r="H71" s="12">
        <f>H64+H69</f>
        <v>0</v>
      </c>
      <c r="J71" s="13"/>
    </row>
    <row r="72" spans="2:10" s="130" customFormat="1" ht="12.75" customHeight="1" x14ac:dyDescent="0.2">
      <c r="B72" s="19"/>
      <c r="C72" s="3"/>
      <c r="D72" s="86"/>
      <c r="E72" s="87"/>
      <c r="F72" s="91"/>
      <c r="G72" s="11"/>
      <c r="H72" s="12"/>
      <c r="J72" s="13"/>
    </row>
    <row r="73" spans="2:10" s="130" customFormat="1" ht="12.75" customHeight="1" x14ac:dyDescent="0.2">
      <c r="B73" s="19"/>
      <c r="C73" s="3"/>
      <c r="D73" s="86"/>
      <c r="E73" s="87"/>
      <c r="F73" s="91"/>
      <c r="G73" s="11"/>
      <c r="H73" s="12"/>
      <c r="J73" s="13"/>
    </row>
    <row r="74" spans="2:10" s="130" customFormat="1" ht="12.75" customHeight="1" x14ac:dyDescent="0.2">
      <c r="B74" s="19"/>
      <c r="C74" s="3"/>
      <c r="D74" s="86"/>
      <c r="E74" s="87"/>
      <c r="F74" s="91"/>
      <c r="G74" s="11"/>
      <c r="H74" s="12"/>
      <c r="J74" s="13"/>
    </row>
    <row r="75" spans="2:10" s="130" customFormat="1" ht="12.75" customHeight="1" x14ac:dyDescent="0.2">
      <c r="B75" s="19"/>
      <c r="C75" s="3"/>
      <c r="D75" s="86"/>
      <c r="E75" s="87"/>
      <c r="F75" s="91"/>
      <c r="G75" s="11"/>
      <c r="H75" s="12"/>
      <c r="J75" s="13"/>
    </row>
    <row r="76" spans="2:10" s="130" customFormat="1" ht="12.75" customHeight="1" x14ac:dyDescent="0.2">
      <c r="B76" s="19"/>
      <c r="C76" s="3"/>
      <c r="D76" s="86"/>
      <c r="E76" s="87"/>
      <c r="F76" s="91"/>
      <c r="G76" s="11"/>
      <c r="H76" s="12"/>
      <c r="J76" s="13"/>
    </row>
    <row r="77" spans="2:10" s="130" customFormat="1" ht="12.75" customHeight="1" x14ac:dyDescent="0.2">
      <c r="B77" s="19"/>
      <c r="C77" s="3"/>
      <c r="D77" s="86"/>
      <c r="E77" s="87"/>
      <c r="F77" s="91"/>
      <c r="G77" s="11"/>
      <c r="H77" s="12"/>
      <c r="J77" s="13"/>
    </row>
    <row r="78" spans="2:10" s="130" customFormat="1" ht="12.75" customHeight="1" x14ac:dyDescent="0.2">
      <c r="B78" s="19"/>
      <c r="C78" s="3"/>
      <c r="D78" s="86"/>
      <c r="E78" s="87"/>
      <c r="F78" s="91"/>
      <c r="G78" s="11"/>
      <c r="H78" s="12"/>
      <c r="J78" s="13"/>
    </row>
    <row r="79" spans="2:10" s="130" customFormat="1" ht="12.75" customHeight="1" x14ac:dyDescent="0.2">
      <c r="B79" s="19"/>
      <c r="C79" s="3"/>
      <c r="D79" s="86"/>
      <c r="E79" s="87"/>
      <c r="F79" s="91"/>
      <c r="G79" s="11"/>
      <c r="H79" s="12"/>
      <c r="J79" s="13"/>
    </row>
    <row r="80" spans="2:10" s="130" customFormat="1" ht="12.75" customHeight="1" x14ac:dyDescent="0.2">
      <c r="B80" s="19"/>
      <c r="C80" s="3"/>
      <c r="D80" s="86"/>
      <c r="E80" s="87"/>
      <c r="F80" s="91"/>
      <c r="G80" s="11"/>
      <c r="H80" s="12"/>
      <c r="J80" s="13"/>
    </row>
    <row r="81" spans="2:13" s="130" customFormat="1" ht="12.75" customHeight="1" x14ac:dyDescent="0.2">
      <c r="B81" s="19"/>
      <c r="C81" s="3"/>
      <c r="D81" s="86"/>
      <c r="E81" s="87"/>
      <c r="F81" s="91"/>
      <c r="G81" s="11"/>
      <c r="H81" s="12"/>
      <c r="J81" s="13"/>
    </row>
    <row r="82" spans="2:13" s="130" customFormat="1" ht="12.75" customHeight="1" x14ac:dyDescent="0.2">
      <c r="B82" s="19"/>
      <c r="C82" s="3"/>
      <c r="D82" s="86"/>
      <c r="E82" s="87"/>
      <c r="F82" s="91"/>
      <c r="G82" s="11"/>
      <c r="H82" s="12"/>
      <c r="J82" s="13"/>
    </row>
    <row r="83" spans="2:13" s="130" customFormat="1" ht="12.75" customHeight="1" x14ac:dyDescent="0.2">
      <c r="B83" s="19"/>
      <c r="C83" s="3"/>
      <c r="D83" s="86"/>
      <c r="E83" s="87"/>
      <c r="F83" s="91"/>
      <c r="G83" s="11"/>
      <c r="H83" s="12"/>
      <c r="J83" s="13"/>
    </row>
    <row r="84" spans="2:13" s="130" customFormat="1" ht="12.75" customHeight="1" x14ac:dyDescent="0.2">
      <c r="B84" s="19"/>
      <c r="C84" s="3"/>
      <c r="D84" s="86"/>
      <c r="E84" s="87"/>
      <c r="F84" s="91"/>
      <c r="G84" s="11"/>
      <c r="H84" s="12"/>
      <c r="J84" s="13"/>
    </row>
    <row r="85" spans="2:13" s="130" customFormat="1" ht="399" customHeight="1" x14ac:dyDescent="0.2">
      <c r="C85" s="117" t="s">
        <v>148</v>
      </c>
      <c r="F85" s="144"/>
      <c r="J85" s="13"/>
    </row>
    <row r="86" spans="2:13" s="130" customFormat="1" ht="12.75" customHeight="1" x14ac:dyDescent="0.2">
      <c r="B86" s="74" t="s">
        <v>38</v>
      </c>
      <c r="C86" s="73" t="s">
        <v>36</v>
      </c>
      <c r="D86" s="89"/>
      <c r="E86" s="90"/>
      <c r="F86" s="145"/>
      <c r="G86" s="11"/>
      <c r="H86" s="12"/>
      <c r="J86" s="13"/>
    </row>
    <row r="87" spans="2:13" x14ac:dyDescent="0.2">
      <c r="F87" s="146"/>
    </row>
    <row r="88" spans="2:13" ht="15.75" customHeight="1" x14ac:dyDescent="0.2">
      <c r="B88" s="35" t="s">
        <v>2</v>
      </c>
      <c r="C88" s="36" t="s">
        <v>16</v>
      </c>
      <c r="F88" s="146"/>
    </row>
    <row r="89" spans="2:13" x14ac:dyDescent="0.2">
      <c r="B89" s="42" t="s">
        <v>4</v>
      </c>
      <c r="C89" s="75" t="s">
        <v>19</v>
      </c>
      <c r="D89" s="100"/>
      <c r="E89" s="67"/>
      <c r="F89" s="147"/>
      <c r="G89" s="44"/>
      <c r="H89" s="45"/>
    </row>
    <row r="90" spans="2:13" x14ac:dyDescent="0.2">
      <c r="B90" s="46"/>
      <c r="C90" s="47"/>
      <c r="D90" s="101"/>
      <c r="E90" s="68"/>
      <c r="F90" s="148"/>
      <c r="G90" s="41"/>
      <c r="H90" s="48"/>
    </row>
    <row r="91" spans="2:13" s="52" customFormat="1" ht="69.75" customHeight="1" x14ac:dyDescent="0.2">
      <c r="B91" s="49">
        <v>1</v>
      </c>
      <c r="C91" s="50" t="s">
        <v>149</v>
      </c>
      <c r="D91" s="71"/>
      <c r="E91" s="82"/>
      <c r="F91" s="148"/>
      <c r="G91" s="41"/>
      <c r="H91" s="48"/>
      <c r="I91" s="39"/>
      <c r="J91" s="48"/>
      <c r="M91" s="40"/>
    </row>
    <row r="92" spans="2:13" x14ac:dyDescent="0.2">
      <c r="B92" s="46"/>
      <c r="C92" s="85" t="s">
        <v>14</v>
      </c>
      <c r="D92" s="37">
        <v>1</v>
      </c>
      <c r="F92" s="149"/>
      <c r="H92" s="39">
        <f>D92*F92</f>
        <v>0</v>
      </c>
    </row>
    <row r="93" spans="2:13" x14ac:dyDescent="0.2">
      <c r="B93" s="46"/>
      <c r="D93" s="37"/>
      <c r="F93" s="146"/>
    </row>
    <row r="94" spans="2:13" ht="51" x14ac:dyDescent="0.2">
      <c r="B94" s="108">
        <v>2</v>
      </c>
      <c r="C94" s="85" t="s">
        <v>40</v>
      </c>
      <c r="D94" s="37"/>
      <c r="F94" s="146"/>
    </row>
    <row r="95" spans="2:13" x14ac:dyDescent="0.2">
      <c r="B95" s="108"/>
      <c r="C95" s="85" t="s">
        <v>41</v>
      </c>
      <c r="D95" s="37"/>
      <c r="F95" s="146"/>
    </row>
    <row r="96" spans="2:13" x14ac:dyDescent="0.2">
      <c r="B96" s="108"/>
      <c r="C96" s="85" t="s">
        <v>0</v>
      </c>
      <c r="D96" s="37">
        <v>7</v>
      </c>
      <c r="F96" s="149"/>
      <c r="H96" s="39">
        <f>D96*F96</f>
        <v>0</v>
      </c>
    </row>
    <row r="97" spans="2:8" x14ac:dyDescent="0.2">
      <c r="B97" s="108"/>
      <c r="D97" s="37"/>
      <c r="F97" s="146"/>
    </row>
    <row r="98" spans="2:8" ht="51" x14ac:dyDescent="0.2">
      <c r="B98" s="108">
        <v>3</v>
      </c>
      <c r="C98" s="85" t="s">
        <v>42</v>
      </c>
      <c r="D98" s="37"/>
      <c r="F98" s="146"/>
    </row>
    <row r="99" spans="2:8" x14ac:dyDescent="0.2">
      <c r="B99" s="108"/>
      <c r="D99" s="37"/>
      <c r="F99" s="146"/>
    </row>
    <row r="100" spans="2:8" ht="25.5" x14ac:dyDescent="0.2">
      <c r="B100" s="108"/>
      <c r="C100" s="85" t="s">
        <v>43</v>
      </c>
      <c r="D100" s="37"/>
      <c r="F100" s="146"/>
    </row>
    <row r="101" spans="2:8" x14ac:dyDescent="0.2">
      <c r="B101" s="108"/>
      <c r="C101" s="85" t="s">
        <v>0</v>
      </c>
      <c r="D101" s="37">
        <v>2</v>
      </c>
      <c r="F101" s="149"/>
      <c r="H101" s="39">
        <f>D101*F101</f>
        <v>0</v>
      </c>
    </row>
    <row r="102" spans="2:8" x14ac:dyDescent="0.2">
      <c r="B102" s="108"/>
      <c r="D102" s="37"/>
      <c r="F102" s="146"/>
    </row>
    <row r="103" spans="2:8" ht="25.5" x14ac:dyDescent="0.2">
      <c r="B103" s="108"/>
      <c r="C103" s="85" t="s">
        <v>44</v>
      </c>
      <c r="D103" s="37"/>
      <c r="F103" s="146"/>
    </row>
    <row r="104" spans="2:8" x14ac:dyDescent="0.2">
      <c r="B104" s="108"/>
      <c r="C104" s="85" t="s">
        <v>0</v>
      </c>
      <c r="D104" s="37">
        <v>2</v>
      </c>
      <c r="F104" s="149"/>
      <c r="H104" s="39">
        <f>D104*F104</f>
        <v>0</v>
      </c>
    </row>
    <row r="105" spans="2:8" x14ac:dyDescent="0.2">
      <c r="B105" s="108"/>
      <c r="D105" s="37"/>
      <c r="F105" s="146"/>
    </row>
    <row r="106" spans="2:8" ht="63.75" x14ac:dyDescent="0.2">
      <c r="B106" s="108">
        <v>4</v>
      </c>
      <c r="C106" s="85" t="s">
        <v>63</v>
      </c>
      <c r="D106" s="37"/>
      <c r="F106" s="146"/>
    </row>
    <row r="107" spans="2:8" x14ac:dyDescent="0.2">
      <c r="B107" s="108"/>
      <c r="D107" s="37"/>
      <c r="F107" s="146"/>
    </row>
    <row r="108" spans="2:8" x14ac:dyDescent="0.2">
      <c r="B108" s="108"/>
      <c r="C108" s="85" t="s">
        <v>35</v>
      </c>
      <c r="D108" s="37"/>
      <c r="F108" s="146"/>
    </row>
    <row r="109" spans="2:8" x14ac:dyDescent="0.2">
      <c r="B109" s="108"/>
      <c r="C109" s="85" t="s">
        <v>0</v>
      </c>
      <c r="D109" s="37">
        <v>8</v>
      </c>
      <c r="F109" s="149"/>
      <c r="H109" s="39">
        <f>D109*F109</f>
        <v>0</v>
      </c>
    </row>
    <row r="110" spans="2:8" x14ac:dyDescent="0.2">
      <c r="B110" s="108"/>
      <c r="D110" s="37"/>
      <c r="F110" s="146"/>
    </row>
    <row r="111" spans="2:8" x14ac:dyDescent="0.2">
      <c r="B111" s="46"/>
      <c r="C111" s="85" t="s">
        <v>34</v>
      </c>
      <c r="D111" s="37"/>
      <c r="F111" s="146"/>
    </row>
    <row r="112" spans="2:8" x14ac:dyDescent="0.2">
      <c r="B112" s="46"/>
      <c r="C112" s="85" t="s">
        <v>0</v>
      </c>
      <c r="D112" s="37">
        <v>9</v>
      </c>
      <c r="F112" s="149"/>
      <c r="H112" s="39">
        <f>D112*F112</f>
        <v>0</v>
      </c>
    </row>
    <row r="113" spans="2:13" x14ac:dyDescent="0.2">
      <c r="B113" s="46"/>
      <c r="D113" s="37"/>
      <c r="F113" s="146"/>
    </row>
    <row r="114" spans="2:13" x14ac:dyDescent="0.2">
      <c r="B114" s="46"/>
      <c r="C114" s="85" t="s">
        <v>33</v>
      </c>
      <c r="D114" s="37"/>
      <c r="E114" s="38"/>
      <c r="F114" s="149"/>
    </row>
    <row r="115" spans="2:13" x14ac:dyDescent="0.2">
      <c r="B115" s="46"/>
      <c r="C115" s="85" t="s">
        <v>0</v>
      </c>
      <c r="D115" s="37">
        <v>5</v>
      </c>
      <c r="E115" s="38"/>
      <c r="F115" s="149"/>
      <c r="H115" s="39">
        <f>D115*F115</f>
        <v>0</v>
      </c>
    </row>
    <row r="116" spans="2:13" x14ac:dyDescent="0.2">
      <c r="B116" s="46"/>
      <c r="D116" s="37"/>
      <c r="F116" s="146"/>
    </row>
    <row r="117" spans="2:13" ht="143.25" customHeight="1" x14ac:dyDescent="0.2">
      <c r="B117" s="108">
        <v>5</v>
      </c>
      <c r="C117" s="107" t="s">
        <v>154</v>
      </c>
      <c r="D117" s="37"/>
      <c r="F117" s="146"/>
    </row>
    <row r="118" spans="2:13" ht="13.5" customHeight="1" x14ac:dyDescent="0.2">
      <c r="B118" s="108"/>
      <c r="C118" s="107"/>
      <c r="D118" s="37"/>
      <c r="F118" s="146"/>
    </row>
    <row r="119" spans="2:13" x14ac:dyDescent="0.2">
      <c r="B119" s="108"/>
      <c r="C119" s="107" t="s">
        <v>35</v>
      </c>
      <c r="D119" s="37"/>
      <c r="F119" s="146"/>
    </row>
    <row r="120" spans="2:13" x14ac:dyDescent="0.2">
      <c r="B120" s="46"/>
      <c r="C120" s="85" t="s">
        <v>25</v>
      </c>
      <c r="D120" s="37">
        <v>97</v>
      </c>
      <c r="F120" s="149"/>
      <c r="H120" s="39">
        <f>D120*F120</f>
        <v>0</v>
      </c>
    </row>
    <row r="121" spans="2:13" x14ac:dyDescent="0.2">
      <c r="B121" s="46"/>
      <c r="D121" s="37"/>
      <c r="F121" s="146"/>
    </row>
    <row r="122" spans="2:13" ht="126.75" customHeight="1" x14ac:dyDescent="0.2">
      <c r="B122" s="49">
        <v>6</v>
      </c>
      <c r="C122" s="107" t="s">
        <v>155</v>
      </c>
      <c r="D122" s="60"/>
      <c r="E122" s="99"/>
      <c r="F122" s="150"/>
      <c r="G122" s="39"/>
      <c r="H122" s="40"/>
    </row>
    <row r="123" spans="2:13" x14ac:dyDescent="0.2">
      <c r="B123" s="46"/>
      <c r="C123" s="107" t="s">
        <v>34</v>
      </c>
      <c r="D123" s="37"/>
      <c r="F123" s="146"/>
    </row>
    <row r="124" spans="2:13" x14ac:dyDescent="0.2">
      <c r="B124" s="46"/>
      <c r="C124" s="85" t="s">
        <v>25</v>
      </c>
      <c r="D124" s="37">
        <v>93</v>
      </c>
      <c r="F124" s="149"/>
      <c r="H124" s="39">
        <f>D124*F124</f>
        <v>0</v>
      </c>
    </row>
    <row r="125" spans="2:13" s="52" customFormat="1" ht="12.75" customHeight="1" x14ac:dyDescent="0.2">
      <c r="B125" s="49"/>
      <c r="C125" s="53"/>
      <c r="D125" s="54"/>
      <c r="E125" s="69"/>
      <c r="F125" s="151"/>
      <c r="G125" s="55"/>
      <c r="H125" s="56"/>
      <c r="I125" s="39"/>
      <c r="J125" s="48"/>
      <c r="M125" s="40"/>
    </row>
    <row r="126" spans="2:13" s="52" customFormat="1" ht="12.75" customHeight="1" x14ac:dyDescent="0.2">
      <c r="B126" s="49"/>
      <c r="C126" s="85"/>
      <c r="D126" s="61"/>
      <c r="E126" s="60"/>
      <c r="F126" s="146"/>
      <c r="G126" s="39"/>
      <c r="H126" s="57">
        <f>SUM(H91:H125)</f>
        <v>0</v>
      </c>
      <c r="J126" s="48"/>
      <c r="L126" s="40"/>
    </row>
    <row r="127" spans="2:13" s="52" customFormat="1" ht="12.75" customHeight="1" x14ac:dyDescent="0.2">
      <c r="B127" s="49"/>
      <c r="C127" s="85"/>
      <c r="D127" s="61"/>
      <c r="E127" s="60"/>
      <c r="F127" s="146"/>
      <c r="G127" s="39"/>
      <c r="H127" s="58"/>
      <c r="J127" s="48"/>
      <c r="L127" s="40"/>
    </row>
    <row r="128" spans="2:13" x14ac:dyDescent="0.2">
      <c r="F128" s="146"/>
    </row>
    <row r="129" spans="1:10" x14ac:dyDescent="0.2">
      <c r="B129" s="42" t="s">
        <v>5</v>
      </c>
      <c r="C129" s="43" t="s">
        <v>8</v>
      </c>
      <c r="D129" s="100"/>
      <c r="E129" s="67"/>
      <c r="F129" s="147"/>
      <c r="G129" s="44"/>
      <c r="H129" s="45"/>
    </row>
    <row r="130" spans="1:10" x14ac:dyDescent="0.2">
      <c r="B130" s="46"/>
      <c r="C130" s="47"/>
      <c r="D130" s="101"/>
      <c r="E130" s="68"/>
      <c r="F130" s="148"/>
      <c r="G130" s="41"/>
      <c r="H130" s="48"/>
    </row>
    <row r="131" spans="1:10" ht="191.25" x14ac:dyDescent="0.2">
      <c r="B131" s="46"/>
      <c r="C131" s="85" t="s">
        <v>112</v>
      </c>
      <c r="D131" s="101"/>
      <c r="E131" s="68"/>
      <c r="F131" s="148"/>
      <c r="G131" s="41"/>
      <c r="H131" s="48"/>
    </row>
    <row r="132" spans="1:10" s="130" customFormat="1" ht="15.75" customHeight="1" x14ac:dyDescent="0.2">
      <c r="A132" s="40"/>
      <c r="B132" s="49">
        <v>1</v>
      </c>
      <c r="C132" s="85" t="s">
        <v>47</v>
      </c>
      <c r="D132" s="61"/>
      <c r="E132" s="60"/>
      <c r="F132" s="146"/>
      <c r="G132" s="38"/>
      <c r="H132" s="39"/>
      <c r="J132" s="41"/>
    </row>
    <row r="133" spans="1:10" s="130" customFormat="1" ht="17.25" customHeight="1" x14ac:dyDescent="0.2">
      <c r="A133" s="40"/>
      <c r="B133" s="49"/>
      <c r="C133" s="85" t="s">
        <v>35</v>
      </c>
      <c r="D133" s="61"/>
      <c r="E133" s="60"/>
      <c r="F133" s="146"/>
      <c r="G133" s="38"/>
      <c r="H133" s="39"/>
      <c r="J133" s="41"/>
    </row>
    <row r="134" spans="1:10" s="130" customFormat="1" ht="15" customHeight="1" x14ac:dyDescent="0.2">
      <c r="A134" s="40"/>
      <c r="B134" s="49"/>
      <c r="C134" s="85" t="s">
        <v>0</v>
      </c>
      <c r="D134" s="37">
        <v>8</v>
      </c>
      <c r="E134" s="60"/>
      <c r="F134" s="149"/>
      <c r="G134" s="38"/>
      <c r="H134" s="39">
        <f>D134*F134</f>
        <v>0</v>
      </c>
      <c r="J134" s="41"/>
    </row>
    <row r="135" spans="1:10" s="130" customFormat="1" ht="15" customHeight="1" x14ac:dyDescent="0.2">
      <c r="A135" s="40"/>
      <c r="B135" s="49"/>
      <c r="C135" s="85"/>
      <c r="D135" s="37"/>
      <c r="E135" s="60"/>
      <c r="F135" s="149"/>
      <c r="G135" s="38"/>
      <c r="H135" s="39"/>
      <c r="J135" s="41"/>
    </row>
    <row r="136" spans="1:10" s="130" customFormat="1" ht="15" customHeight="1" x14ac:dyDescent="0.2">
      <c r="A136" s="40"/>
      <c r="B136" s="49"/>
      <c r="C136" s="85" t="s">
        <v>34</v>
      </c>
      <c r="D136" s="61"/>
      <c r="E136" s="60"/>
      <c r="F136" s="149"/>
      <c r="G136" s="38"/>
      <c r="H136" s="39"/>
      <c r="J136" s="41"/>
    </row>
    <row r="137" spans="1:10" s="130" customFormat="1" ht="15" customHeight="1" x14ac:dyDescent="0.2">
      <c r="A137" s="40"/>
      <c r="B137" s="49"/>
      <c r="C137" s="85" t="s">
        <v>0</v>
      </c>
      <c r="D137" s="37">
        <v>9</v>
      </c>
      <c r="E137" s="60"/>
      <c r="F137" s="149"/>
      <c r="G137" s="38"/>
      <c r="H137" s="39">
        <f>D137*F137</f>
        <v>0</v>
      </c>
      <c r="J137" s="41"/>
    </row>
    <row r="138" spans="1:10" s="130" customFormat="1" ht="13.5" customHeight="1" x14ac:dyDescent="0.2">
      <c r="A138" s="40"/>
      <c r="B138" s="49"/>
      <c r="C138" s="85"/>
      <c r="D138" s="37"/>
      <c r="E138" s="60"/>
      <c r="F138" s="146"/>
      <c r="G138" s="38"/>
      <c r="H138" s="39"/>
      <c r="J138" s="41"/>
    </row>
    <row r="139" spans="1:10" s="130" customFormat="1" ht="15" customHeight="1" x14ac:dyDescent="0.2">
      <c r="A139" s="40"/>
      <c r="B139" s="114"/>
      <c r="C139" s="85" t="s">
        <v>45</v>
      </c>
      <c r="D139" s="37"/>
      <c r="E139" s="38"/>
      <c r="F139" s="149"/>
      <c r="G139" s="38"/>
      <c r="H139" s="39"/>
      <c r="J139" s="41"/>
    </row>
    <row r="140" spans="1:10" s="130" customFormat="1" ht="15" customHeight="1" x14ac:dyDescent="0.2">
      <c r="A140" s="40"/>
      <c r="B140" s="114"/>
      <c r="C140" s="85" t="s">
        <v>0</v>
      </c>
      <c r="D140" s="37">
        <v>5</v>
      </c>
      <c r="E140" s="38"/>
      <c r="F140" s="149"/>
      <c r="G140" s="38"/>
      <c r="H140" s="39">
        <f>D140*F140</f>
        <v>0</v>
      </c>
      <c r="J140" s="41"/>
    </row>
    <row r="141" spans="1:10" s="130" customFormat="1" ht="14.25" customHeight="1" x14ac:dyDescent="0.2">
      <c r="A141" s="40"/>
      <c r="B141" s="114"/>
      <c r="C141" s="106"/>
      <c r="D141" s="61"/>
      <c r="E141" s="60"/>
      <c r="F141" s="146"/>
      <c r="G141" s="60"/>
      <c r="H141" s="99"/>
      <c r="J141" s="41"/>
    </row>
    <row r="142" spans="1:10" s="130" customFormat="1" ht="15" customHeight="1" x14ac:dyDescent="0.2">
      <c r="A142" s="40"/>
      <c r="B142" s="49">
        <v>2</v>
      </c>
      <c r="C142" s="85" t="s">
        <v>46</v>
      </c>
      <c r="D142" s="61"/>
      <c r="E142" s="60"/>
      <c r="F142" s="146"/>
      <c r="G142" s="38"/>
      <c r="H142" s="39"/>
      <c r="J142" s="41"/>
    </row>
    <row r="143" spans="1:10" s="130" customFormat="1" ht="15" customHeight="1" x14ac:dyDescent="0.2">
      <c r="A143" s="40"/>
      <c r="B143" s="49"/>
      <c r="C143" s="85" t="s">
        <v>35</v>
      </c>
      <c r="D143" s="61"/>
      <c r="E143" s="60"/>
      <c r="F143" s="146"/>
      <c r="G143" s="38"/>
      <c r="H143" s="39"/>
      <c r="J143" s="41"/>
    </row>
    <row r="144" spans="1:10" s="130" customFormat="1" ht="15" customHeight="1" x14ac:dyDescent="0.2">
      <c r="A144" s="40"/>
      <c r="B144" s="49"/>
      <c r="C144" s="85" t="s">
        <v>0</v>
      </c>
      <c r="D144" s="37">
        <v>7</v>
      </c>
      <c r="E144" s="60"/>
      <c r="F144" s="149"/>
      <c r="G144" s="38"/>
      <c r="H144" s="39">
        <f>D144*F144</f>
        <v>0</v>
      </c>
      <c r="J144" s="41"/>
    </row>
    <row r="145" spans="1:10" s="130" customFormat="1" ht="15" customHeight="1" x14ac:dyDescent="0.2">
      <c r="A145" s="40"/>
      <c r="B145" s="49"/>
      <c r="C145" s="85"/>
      <c r="D145" s="37"/>
      <c r="E145" s="60"/>
      <c r="F145" s="146"/>
      <c r="G145" s="38"/>
      <c r="H145" s="39"/>
      <c r="J145" s="41"/>
    </row>
    <row r="146" spans="1:10" s="130" customFormat="1" ht="15" customHeight="1" x14ac:dyDescent="0.2">
      <c r="A146" s="40"/>
      <c r="B146" s="49">
        <v>3</v>
      </c>
      <c r="C146" s="85" t="s">
        <v>48</v>
      </c>
      <c r="D146" s="61"/>
      <c r="E146" s="60"/>
      <c r="F146" s="146"/>
      <c r="G146" s="38"/>
      <c r="H146" s="39"/>
      <c r="J146" s="41"/>
    </row>
    <row r="147" spans="1:10" s="130" customFormat="1" ht="15" customHeight="1" x14ac:dyDescent="0.2">
      <c r="A147" s="40"/>
      <c r="B147" s="49"/>
      <c r="C147" s="85" t="s">
        <v>34</v>
      </c>
      <c r="D147" s="61"/>
      <c r="E147" s="60"/>
      <c r="F147" s="146"/>
      <c r="G147" s="38"/>
      <c r="H147" s="39"/>
      <c r="J147" s="41"/>
    </row>
    <row r="148" spans="1:10" s="130" customFormat="1" ht="15" customHeight="1" x14ac:dyDescent="0.2">
      <c r="A148" s="40"/>
      <c r="B148" s="49"/>
      <c r="C148" s="85" t="s">
        <v>0</v>
      </c>
      <c r="D148" s="37">
        <v>2</v>
      </c>
      <c r="E148" s="60"/>
      <c r="F148" s="149"/>
      <c r="G148" s="38"/>
      <c r="H148" s="39">
        <f>D148*F148</f>
        <v>0</v>
      </c>
      <c r="J148" s="41"/>
    </row>
    <row r="149" spans="1:10" s="130" customFormat="1" ht="15" customHeight="1" x14ac:dyDescent="0.2">
      <c r="A149" s="40"/>
      <c r="B149" s="114"/>
      <c r="C149" s="106"/>
      <c r="D149" s="61"/>
      <c r="E149" s="60"/>
      <c r="F149" s="146"/>
      <c r="G149" s="60"/>
      <c r="H149" s="99"/>
      <c r="J149" s="41"/>
    </row>
    <row r="150" spans="1:10" s="130" customFormat="1" ht="15" customHeight="1" x14ac:dyDescent="0.2">
      <c r="A150" s="40"/>
      <c r="B150" s="114"/>
      <c r="C150" s="85" t="s">
        <v>33</v>
      </c>
      <c r="D150" s="61"/>
      <c r="E150" s="60"/>
      <c r="F150" s="146"/>
      <c r="G150" s="38"/>
      <c r="H150" s="39"/>
      <c r="J150" s="41"/>
    </row>
    <row r="151" spans="1:10" s="130" customFormat="1" ht="15" customHeight="1" x14ac:dyDescent="0.2">
      <c r="A151" s="40"/>
      <c r="B151" s="114"/>
      <c r="C151" s="85" t="s">
        <v>0</v>
      </c>
      <c r="D151" s="37">
        <v>2</v>
      </c>
      <c r="E151" s="60"/>
      <c r="F151" s="149"/>
      <c r="G151" s="38"/>
      <c r="H151" s="39">
        <f>D151*F151</f>
        <v>0</v>
      </c>
      <c r="J151" s="41"/>
    </row>
    <row r="152" spans="1:10" s="130" customFormat="1" ht="15" customHeight="1" x14ac:dyDescent="0.2">
      <c r="A152" s="40"/>
      <c r="B152" s="114"/>
      <c r="C152" s="106"/>
      <c r="D152" s="61"/>
      <c r="E152" s="60"/>
      <c r="F152" s="146"/>
      <c r="G152" s="60"/>
      <c r="H152" s="99"/>
      <c r="J152" s="41"/>
    </row>
    <row r="153" spans="1:10" s="130" customFormat="1" ht="258" customHeight="1" x14ac:dyDescent="0.2">
      <c r="A153" s="40"/>
      <c r="B153" s="49">
        <v>4</v>
      </c>
      <c r="C153" s="107" t="s">
        <v>50</v>
      </c>
      <c r="D153" s="37"/>
      <c r="E153" s="60"/>
      <c r="F153" s="146"/>
      <c r="G153" s="38"/>
      <c r="H153" s="39"/>
      <c r="J153" s="41"/>
    </row>
    <row r="154" spans="1:10" s="130" customFormat="1" ht="15" customHeight="1" x14ac:dyDescent="0.2">
      <c r="A154" s="40"/>
      <c r="B154" s="49"/>
      <c r="C154" s="107" t="s">
        <v>35</v>
      </c>
      <c r="D154" s="37"/>
      <c r="E154" s="60"/>
      <c r="F154" s="146"/>
      <c r="G154" s="38"/>
      <c r="H154" s="39"/>
      <c r="J154" s="41"/>
    </row>
    <row r="155" spans="1:10" s="130" customFormat="1" ht="15" customHeight="1" x14ac:dyDescent="0.2">
      <c r="A155" s="40"/>
      <c r="B155" s="49"/>
      <c r="C155" s="85" t="s">
        <v>25</v>
      </c>
      <c r="D155" s="37">
        <v>97</v>
      </c>
      <c r="E155" s="60"/>
      <c r="F155" s="149"/>
      <c r="G155" s="38"/>
      <c r="H155" s="39">
        <f>D155*F155</f>
        <v>0</v>
      </c>
      <c r="J155" s="41"/>
    </row>
    <row r="156" spans="1:10" s="130" customFormat="1" ht="15" customHeight="1" x14ac:dyDescent="0.2">
      <c r="A156" s="40"/>
      <c r="B156" s="49"/>
      <c r="C156" s="85"/>
      <c r="D156" s="37"/>
      <c r="E156" s="60"/>
      <c r="F156" s="149"/>
      <c r="G156" s="38"/>
      <c r="H156" s="39"/>
      <c r="J156" s="41"/>
    </row>
    <row r="157" spans="1:10" s="130" customFormat="1" ht="260.25" customHeight="1" x14ac:dyDescent="0.2">
      <c r="A157" s="40"/>
      <c r="B157" s="49">
        <v>5</v>
      </c>
      <c r="C157" s="107" t="s">
        <v>49</v>
      </c>
      <c r="D157" s="37"/>
      <c r="E157" s="60"/>
      <c r="F157" s="146"/>
      <c r="G157" s="38"/>
      <c r="H157" s="39"/>
      <c r="J157" s="41"/>
    </row>
    <row r="158" spans="1:10" s="130" customFormat="1" ht="15" customHeight="1" x14ac:dyDescent="0.2">
      <c r="A158" s="40"/>
      <c r="B158" s="49"/>
      <c r="C158" s="107" t="s">
        <v>34</v>
      </c>
      <c r="D158" s="37"/>
      <c r="E158" s="60"/>
      <c r="F158" s="146"/>
      <c r="G158" s="38"/>
      <c r="H158" s="39"/>
      <c r="J158" s="41"/>
    </row>
    <row r="159" spans="1:10" s="130" customFormat="1" ht="15" customHeight="1" x14ac:dyDescent="0.2">
      <c r="A159" s="40"/>
      <c r="B159" s="49"/>
      <c r="C159" s="85" t="s">
        <v>25</v>
      </c>
      <c r="D159" s="37">
        <v>93</v>
      </c>
      <c r="E159" s="60"/>
      <c r="F159" s="149"/>
      <c r="G159" s="38"/>
      <c r="H159" s="39">
        <f>D159*F159</f>
        <v>0</v>
      </c>
      <c r="J159" s="41"/>
    </row>
    <row r="160" spans="1:10" x14ac:dyDescent="0.2">
      <c r="A160" s="130"/>
      <c r="C160" s="53"/>
      <c r="D160" s="54"/>
      <c r="E160" s="69"/>
      <c r="F160" s="151"/>
      <c r="G160" s="55"/>
      <c r="H160" s="56"/>
    </row>
    <row r="161" spans="1:12" x14ac:dyDescent="0.2">
      <c r="C161" s="50"/>
      <c r="D161" s="71"/>
      <c r="E161" s="82"/>
      <c r="F161" s="148"/>
      <c r="G161" s="41"/>
      <c r="H161" s="62">
        <f>SUM(H132:H160)</f>
        <v>0</v>
      </c>
    </row>
    <row r="162" spans="1:12" x14ac:dyDescent="0.2">
      <c r="C162" s="50"/>
      <c r="D162" s="71"/>
      <c r="E162" s="82"/>
      <c r="F162" s="148"/>
      <c r="G162" s="41"/>
      <c r="H162" s="63"/>
    </row>
    <row r="163" spans="1:12" x14ac:dyDescent="0.2">
      <c r="B163" s="113" t="s">
        <v>9</v>
      </c>
      <c r="C163" s="112" t="s">
        <v>1</v>
      </c>
      <c r="D163" s="71"/>
      <c r="E163" s="82"/>
      <c r="F163" s="148"/>
      <c r="G163" s="41"/>
      <c r="H163" s="63"/>
    </row>
    <row r="164" spans="1:12" x14ac:dyDescent="0.2">
      <c r="B164" s="113"/>
      <c r="C164" s="112"/>
      <c r="D164" s="71"/>
      <c r="E164" s="82"/>
      <c r="F164" s="148"/>
      <c r="G164" s="41"/>
      <c r="H164" s="63"/>
    </row>
    <row r="165" spans="1:12" s="64" customFormat="1" ht="18" customHeight="1" x14ac:dyDescent="0.2">
      <c r="A165" s="40"/>
      <c r="B165" s="42" t="s">
        <v>4</v>
      </c>
      <c r="C165" s="43" t="s">
        <v>10</v>
      </c>
      <c r="D165" s="100"/>
      <c r="E165" s="67"/>
      <c r="F165" s="147"/>
      <c r="G165" s="44"/>
      <c r="H165" s="45"/>
      <c r="J165" s="41"/>
      <c r="L165" s="65"/>
    </row>
    <row r="166" spans="1:12" s="64" customFormat="1" ht="18" customHeight="1" x14ac:dyDescent="0.2">
      <c r="A166" s="40"/>
      <c r="B166" s="46"/>
      <c r="C166" s="112" t="s">
        <v>51</v>
      </c>
      <c r="D166" s="101"/>
      <c r="E166" s="68"/>
      <c r="F166" s="148"/>
      <c r="G166" s="41"/>
      <c r="H166" s="48"/>
      <c r="J166" s="41"/>
      <c r="L166" s="65"/>
    </row>
    <row r="167" spans="1:12" s="64" customFormat="1" ht="183.75" customHeight="1" x14ac:dyDescent="0.2">
      <c r="A167" s="40"/>
      <c r="B167" s="46"/>
      <c r="C167" s="116" t="s">
        <v>52</v>
      </c>
      <c r="D167" s="101"/>
      <c r="E167" s="68"/>
      <c r="F167" s="148"/>
      <c r="G167" s="41"/>
      <c r="H167" s="48"/>
      <c r="J167" s="41"/>
      <c r="L167" s="65"/>
    </row>
    <row r="168" spans="1:12" s="64" customFormat="1" ht="13.5" customHeight="1" x14ac:dyDescent="0.2">
      <c r="A168" s="40"/>
      <c r="B168" s="46"/>
      <c r="C168" s="116"/>
      <c r="D168" s="101"/>
      <c r="E168" s="68"/>
      <c r="F168" s="148"/>
      <c r="G168" s="41"/>
      <c r="H168" s="48"/>
      <c r="J168" s="41"/>
      <c r="L168" s="65"/>
    </row>
    <row r="169" spans="1:12" s="64" customFormat="1" ht="14.25" customHeight="1" x14ac:dyDescent="0.2">
      <c r="A169" s="40"/>
      <c r="B169" s="49"/>
      <c r="C169" s="112" t="s">
        <v>53</v>
      </c>
      <c r="D169" s="101"/>
      <c r="E169" s="68"/>
      <c r="F169" s="148"/>
      <c r="G169" s="41"/>
      <c r="H169" s="48"/>
      <c r="J169" s="41"/>
      <c r="L169" s="65"/>
    </row>
    <row r="170" spans="1:12" s="64" customFormat="1" ht="211.5" customHeight="1" x14ac:dyDescent="0.2">
      <c r="A170" s="40"/>
      <c r="B170" s="49" t="s">
        <v>11</v>
      </c>
      <c r="C170" s="110" t="s">
        <v>55</v>
      </c>
      <c r="D170" s="103"/>
      <c r="E170" s="99"/>
      <c r="F170" s="152"/>
      <c r="G170" s="39"/>
      <c r="H170" s="39"/>
      <c r="J170" s="41"/>
      <c r="L170" s="65"/>
    </row>
    <row r="171" spans="1:12" x14ac:dyDescent="0.2">
      <c r="C171" s="50" t="s">
        <v>0</v>
      </c>
      <c r="D171" s="51">
        <v>4</v>
      </c>
      <c r="E171" s="82"/>
      <c r="F171" s="153"/>
      <c r="G171" s="41"/>
      <c r="H171" s="48">
        <f>D171*F171</f>
        <v>0</v>
      </c>
    </row>
    <row r="172" spans="1:12" x14ac:dyDescent="0.2">
      <c r="C172" s="50"/>
      <c r="D172" s="51"/>
      <c r="E172" s="82"/>
      <c r="F172" s="153"/>
      <c r="G172" s="41"/>
      <c r="H172" s="48"/>
    </row>
    <row r="173" spans="1:12" ht="225.75" customHeight="1" x14ac:dyDescent="0.2">
      <c r="B173" s="49">
        <v>2</v>
      </c>
      <c r="C173" s="110" t="s">
        <v>57</v>
      </c>
      <c r="D173" s="103"/>
      <c r="E173" s="99"/>
      <c r="F173" s="152"/>
      <c r="G173" s="39"/>
    </row>
    <row r="174" spans="1:12" x14ac:dyDescent="0.2">
      <c r="C174" s="110" t="s">
        <v>35</v>
      </c>
      <c r="D174" s="103"/>
      <c r="E174" s="99"/>
      <c r="F174" s="152"/>
      <c r="G174" s="39"/>
    </row>
    <row r="175" spans="1:12" x14ac:dyDescent="0.2">
      <c r="C175" s="50" t="s">
        <v>0</v>
      </c>
      <c r="D175" s="51">
        <v>3</v>
      </c>
      <c r="E175" s="82"/>
      <c r="F175" s="153"/>
      <c r="G175" s="41"/>
      <c r="H175" s="48">
        <f>D175*F175</f>
        <v>0</v>
      </c>
    </row>
    <row r="176" spans="1:12" x14ac:dyDescent="0.2">
      <c r="C176" s="50"/>
      <c r="D176" s="51"/>
      <c r="E176" s="82"/>
      <c r="F176" s="153"/>
      <c r="G176" s="41"/>
      <c r="H176" s="48"/>
    </row>
    <row r="177" spans="2:13" ht="229.5" x14ac:dyDescent="0.2">
      <c r="B177" s="49">
        <v>3</v>
      </c>
      <c r="C177" s="110" t="s">
        <v>56</v>
      </c>
      <c r="D177" s="103"/>
      <c r="E177" s="99"/>
      <c r="F177" s="152"/>
      <c r="G177" s="39"/>
    </row>
    <row r="178" spans="2:13" x14ac:dyDescent="0.2">
      <c r="C178" s="110" t="s">
        <v>34</v>
      </c>
      <c r="D178" s="103"/>
      <c r="E178" s="99"/>
      <c r="F178" s="152"/>
      <c r="G178" s="39"/>
    </row>
    <row r="179" spans="2:13" x14ac:dyDescent="0.2">
      <c r="C179" s="50" t="s">
        <v>0</v>
      </c>
      <c r="D179" s="51">
        <v>2</v>
      </c>
      <c r="E179" s="82"/>
      <c r="F179" s="153"/>
      <c r="G179" s="41"/>
      <c r="H179" s="48">
        <f>D179*F179</f>
        <v>0</v>
      </c>
    </row>
    <row r="180" spans="2:13" x14ac:dyDescent="0.2">
      <c r="C180" s="50"/>
      <c r="D180" s="51"/>
      <c r="E180" s="82"/>
      <c r="F180" s="153"/>
      <c r="G180" s="41"/>
      <c r="H180" s="48"/>
    </row>
    <row r="181" spans="2:13" ht="255" x14ac:dyDescent="0.2">
      <c r="B181" s="49">
        <v>4</v>
      </c>
      <c r="C181" s="110" t="s">
        <v>153</v>
      </c>
      <c r="D181" s="103"/>
      <c r="E181" s="99"/>
      <c r="F181" s="152"/>
      <c r="G181" s="39"/>
    </row>
    <row r="182" spans="2:13" x14ac:dyDescent="0.2">
      <c r="C182" s="110" t="s">
        <v>33</v>
      </c>
      <c r="D182" s="103"/>
      <c r="E182" s="99"/>
      <c r="F182" s="152"/>
      <c r="G182" s="39"/>
    </row>
    <row r="183" spans="2:13" x14ac:dyDescent="0.2">
      <c r="C183" s="50" t="s">
        <v>0</v>
      </c>
      <c r="D183" s="51">
        <v>2</v>
      </c>
      <c r="E183" s="82"/>
      <c r="F183" s="153"/>
      <c r="G183" s="41"/>
      <c r="H183" s="48">
        <f>D183*F183</f>
        <v>0</v>
      </c>
    </row>
    <row r="184" spans="2:13" x14ac:dyDescent="0.2">
      <c r="C184" s="50"/>
      <c r="D184" s="51"/>
      <c r="E184" s="82"/>
      <c r="F184" s="153"/>
      <c r="G184" s="41"/>
      <c r="H184" s="48"/>
    </row>
    <row r="185" spans="2:13" x14ac:dyDescent="0.2">
      <c r="C185" s="112" t="s">
        <v>54</v>
      </c>
      <c r="D185" s="51"/>
      <c r="E185" s="82"/>
      <c r="F185" s="153"/>
      <c r="G185" s="41"/>
      <c r="H185" s="48"/>
    </row>
    <row r="186" spans="2:13" ht="322.5" customHeight="1" x14ac:dyDescent="0.2">
      <c r="B186" s="49">
        <v>5</v>
      </c>
      <c r="C186" s="110" t="s">
        <v>156</v>
      </c>
      <c r="D186" s="103"/>
      <c r="E186" s="99"/>
      <c r="F186" s="152"/>
      <c r="G186" s="39"/>
      <c r="I186" s="70"/>
      <c r="K186" s="38"/>
      <c r="M186" s="59"/>
    </row>
    <row r="187" spans="2:13" ht="16.5" customHeight="1" x14ac:dyDescent="0.2">
      <c r="C187" s="110" t="s">
        <v>35</v>
      </c>
      <c r="D187" s="103"/>
      <c r="E187" s="99"/>
      <c r="F187" s="152"/>
      <c r="G187" s="39"/>
      <c r="I187" s="70"/>
      <c r="K187" s="38"/>
      <c r="M187" s="59"/>
    </row>
    <row r="188" spans="2:13" ht="16.5" customHeight="1" x14ac:dyDescent="0.2">
      <c r="C188" s="50" t="s">
        <v>0</v>
      </c>
      <c r="D188" s="51">
        <v>5</v>
      </c>
      <c r="E188" s="82"/>
      <c r="F188" s="153"/>
      <c r="G188" s="41"/>
      <c r="H188" s="48">
        <f>D188*F188</f>
        <v>0</v>
      </c>
      <c r="I188" s="70"/>
      <c r="K188" s="38"/>
      <c r="M188" s="59"/>
    </row>
    <row r="189" spans="2:13" ht="16.5" customHeight="1" x14ac:dyDescent="0.2">
      <c r="B189" s="108"/>
      <c r="C189" s="105"/>
      <c r="D189" s="71"/>
      <c r="E189" s="82"/>
      <c r="F189" s="148"/>
      <c r="G189" s="41"/>
      <c r="H189" s="48"/>
      <c r="I189" s="70"/>
      <c r="K189" s="38"/>
      <c r="M189" s="59"/>
    </row>
    <row r="190" spans="2:13" ht="244.5" customHeight="1" x14ac:dyDescent="0.2">
      <c r="B190" s="49">
        <v>6</v>
      </c>
      <c r="C190" s="110" t="s">
        <v>58</v>
      </c>
      <c r="D190" s="103"/>
      <c r="E190" s="99"/>
      <c r="F190" s="152"/>
      <c r="G190" s="39"/>
      <c r="I190" s="70"/>
      <c r="K190" s="38"/>
      <c r="M190" s="59"/>
    </row>
    <row r="191" spans="2:13" ht="16.5" customHeight="1" x14ac:dyDescent="0.2">
      <c r="C191" s="110" t="s">
        <v>35</v>
      </c>
      <c r="D191" s="103"/>
      <c r="E191" s="99"/>
      <c r="F191" s="152"/>
      <c r="G191" s="39"/>
      <c r="I191" s="70"/>
      <c r="K191" s="38"/>
      <c r="M191" s="59"/>
    </row>
    <row r="192" spans="2:13" ht="16.5" customHeight="1" x14ac:dyDescent="0.2">
      <c r="C192" s="50" t="s">
        <v>0</v>
      </c>
      <c r="D192" s="51">
        <v>1</v>
      </c>
      <c r="E192" s="82"/>
      <c r="F192" s="153"/>
      <c r="G192" s="41"/>
      <c r="H192" s="48">
        <f>D192*F192</f>
        <v>0</v>
      </c>
      <c r="I192" s="70"/>
      <c r="K192" s="38"/>
      <c r="M192" s="59"/>
    </row>
    <row r="193" spans="2:13" ht="16.5" customHeight="1" x14ac:dyDescent="0.2">
      <c r="C193" s="50"/>
      <c r="D193" s="51"/>
      <c r="E193" s="82"/>
      <c r="F193" s="153"/>
      <c r="G193" s="41"/>
      <c r="H193" s="48"/>
      <c r="I193" s="70"/>
      <c r="K193" s="38"/>
      <c r="M193" s="59"/>
    </row>
    <row r="194" spans="2:13" ht="207" customHeight="1" x14ac:dyDescent="0.2">
      <c r="B194" s="49">
        <v>7</v>
      </c>
      <c r="C194" s="110" t="s">
        <v>59</v>
      </c>
      <c r="D194" s="103"/>
      <c r="E194" s="99"/>
      <c r="F194" s="152"/>
      <c r="G194" s="39"/>
      <c r="I194" s="70"/>
      <c r="K194" s="38"/>
      <c r="M194" s="59"/>
    </row>
    <row r="195" spans="2:13" ht="16.5" customHeight="1" x14ac:dyDescent="0.2">
      <c r="C195" s="110" t="s">
        <v>35</v>
      </c>
      <c r="D195" s="103"/>
      <c r="E195" s="99"/>
      <c r="F195" s="152"/>
      <c r="G195" s="39"/>
      <c r="I195" s="70"/>
      <c r="K195" s="38"/>
      <c r="M195" s="59"/>
    </row>
    <row r="196" spans="2:13" ht="15" customHeight="1" x14ac:dyDescent="0.2">
      <c r="C196" s="50" t="s">
        <v>0</v>
      </c>
      <c r="D196" s="51">
        <v>1</v>
      </c>
      <c r="E196" s="82"/>
      <c r="F196" s="153"/>
      <c r="G196" s="41"/>
      <c r="H196" s="48">
        <f>D196*F196</f>
        <v>0</v>
      </c>
      <c r="I196" s="70"/>
      <c r="K196" s="38"/>
      <c r="M196" s="59"/>
    </row>
    <row r="197" spans="2:13" ht="15" customHeight="1" x14ac:dyDescent="0.2">
      <c r="C197" s="50"/>
      <c r="D197" s="51"/>
      <c r="E197" s="82"/>
      <c r="F197" s="153"/>
      <c r="G197" s="41"/>
      <c r="H197" s="48"/>
      <c r="I197" s="70"/>
      <c r="K197" s="38"/>
      <c r="M197" s="59"/>
    </row>
    <row r="198" spans="2:13" ht="192" customHeight="1" x14ac:dyDescent="0.2">
      <c r="B198" s="49">
        <v>8</v>
      </c>
      <c r="C198" s="110" t="s">
        <v>60</v>
      </c>
      <c r="D198" s="103"/>
      <c r="E198" s="99"/>
      <c r="F198" s="152"/>
      <c r="G198" s="39"/>
      <c r="I198" s="70"/>
      <c r="K198" s="38"/>
      <c r="M198" s="59"/>
    </row>
    <row r="199" spans="2:13" ht="16.5" customHeight="1" x14ac:dyDescent="0.2">
      <c r="C199" s="110" t="s">
        <v>35</v>
      </c>
      <c r="D199" s="103"/>
      <c r="E199" s="99"/>
      <c r="F199" s="152"/>
      <c r="G199" s="39"/>
      <c r="I199" s="70"/>
      <c r="K199" s="38"/>
      <c r="M199" s="59"/>
    </row>
    <row r="200" spans="2:13" ht="15" customHeight="1" x14ac:dyDescent="0.2">
      <c r="C200" s="50" t="s">
        <v>0</v>
      </c>
      <c r="D200" s="51">
        <v>1</v>
      </c>
      <c r="E200" s="82"/>
      <c r="F200" s="153"/>
      <c r="G200" s="41"/>
      <c r="H200" s="48">
        <f>D200*F200</f>
        <v>0</v>
      </c>
      <c r="I200" s="70"/>
      <c r="K200" s="38"/>
      <c r="M200" s="59"/>
    </row>
    <row r="201" spans="2:13" ht="15" customHeight="1" x14ac:dyDescent="0.2">
      <c r="C201" s="50"/>
      <c r="D201" s="51"/>
      <c r="E201" s="82"/>
      <c r="F201" s="153"/>
      <c r="G201" s="41"/>
      <c r="H201" s="48"/>
      <c r="I201" s="70"/>
      <c r="K201" s="38"/>
      <c r="M201" s="59"/>
    </row>
    <row r="202" spans="2:13" ht="250.5" customHeight="1" x14ac:dyDescent="0.2">
      <c r="B202" s="49">
        <v>9</v>
      </c>
      <c r="C202" s="110" t="s">
        <v>61</v>
      </c>
      <c r="D202" s="103"/>
      <c r="E202" s="99"/>
      <c r="F202" s="152"/>
      <c r="G202" s="39"/>
      <c r="I202" s="70"/>
      <c r="K202" s="38"/>
      <c r="M202" s="59"/>
    </row>
    <row r="203" spans="2:13" ht="14.25" customHeight="1" x14ac:dyDescent="0.2">
      <c r="C203" s="110" t="s">
        <v>34</v>
      </c>
      <c r="D203" s="103"/>
      <c r="E203" s="99"/>
      <c r="F203" s="152"/>
      <c r="G203" s="39"/>
      <c r="I203" s="70"/>
      <c r="J203" s="51"/>
      <c r="K203" s="38"/>
    </row>
    <row r="204" spans="2:13" x14ac:dyDescent="0.2">
      <c r="C204" s="50" t="s">
        <v>0</v>
      </c>
      <c r="D204" s="51">
        <v>6</v>
      </c>
      <c r="E204" s="82"/>
      <c r="F204" s="153"/>
      <c r="G204" s="41"/>
      <c r="H204" s="48">
        <f>D204*F204</f>
        <v>0</v>
      </c>
    </row>
    <row r="205" spans="2:13" x14ac:dyDescent="0.2">
      <c r="C205" s="50"/>
      <c r="D205" s="51"/>
      <c r="E205" s="82"/>
      <c r="F205" s="153"/>
      <c r="G205" s="41"/>
      <c r="H205" s="48"/>
    </row>
    <row r="206" spans="2:13" ht="242.25" x14ac:dyDescent="0.2">
      <c r="B206" s="49">
        <v>10</v>
      </c>
      <c r="C206" s="110" t="s">
        <v>62</v>
      </c>
      <c r="D206" s="103"/>
      <c r="E206" s="99"/>
      <c r="F206" s="152"/>
      <c r="G206" s="39"/>
    </row>
    <row r="207" spans="2:13" x14ac:dyDescent="0.2">
      <c r="C207" s="110" t="s">
        <v>34</v>
      </c>
      <c r="D207" s="103"/>
      <c r="E207" s="99"/>
      <c r="F207" s="152"/>
      <c r="G207" s="39"/>
    </row>
    <row r="208" spans="2:13" x14ac:dyDescent="0.2">
      <c r="C208" s="50" t="s">
        <v>0</v>
      </c>
      <c r="D208" s="51">
        <v>2</v>
      </c>
      <c r="E208" s="82"/>
      <c r="F208" s="153"/>
      <c r="G208" s="41"/>
      <c r="H208" s="48">
        <f>D208*F208</f>
        <v>0</v>
      </c>
    </row>
    <row r="209" spans="2:8" x14ac:dyDescent="0.2">
      <c r="C209" s="50"/>
      <c r="D209" s="51"/>
      <c r="E209" s="82"/>
      <c r="F209" s="153"/>
      <c r="G209" s="41"/>
      <c r="H209" s="48"/>
    </row>
    <row r="210" spans="2:8" ht="254.25" customHeight="1" x14ac:dyDescent="0.2">
      <c r="B210" s="49">
        <v>11</v>
      </c>
      <c r="C210" s="110" t="s">
        <v>150</v>
      </c>
      <c r="D210" s="103"/>
      <c r="E210" s="99"/>
      <c r="F210" s="152"/>
      <c r="G210" s="39"/>
    </row>
    <row r="211" spans="2:8" x14ac:dyDescent="0.2">
      <c r="C211" s="110" t="s">
        <v>34</v>
      </c>
      <c r="D211" s="103"/>
      <c r="E211" s="99"/>
      <c r="F211" s="152"/>
      <c r="G211" s="39"/>
    </row>
    <row r="212" spans="2:8" x14ac:dyDescent="0.2">
      <c r="C212" s="50" t="s">
        <v>0</v>
      </c>
      <c r="D212" s="51">
        <v>1</v>
      </c>
      <c r="E212" s="82"/>
      <c r="F212" s="153"/>
      <c r="G212" s="41"/>
      <c r="H212" s="48">
        <f>D212*F212</f>
        <v>0</v>
      </c>
    </row>
    <row r="213" spans="2:8" x14ac:dyDescent="0.2">
      <c r="C213" s="50"/>
      <c r="D213" s="51"/>
      <c r="E213" s="82"/>
      <c r="F213" s="153"/>
      <c r="G213" s="41"/>
      <c r="H213" s="48"/>
    </row>
    <row r="214" spans="2:8" ht="284.25" customHeight="1" x14ac:dyDescent="0.2">
      <c r="B214" s="49">
        <v>12</v>
      </c>
      <c r="C214" s="110" t="s">
        <v>157</v>
      </c>
      <c r="D214" s="103"/>
      <c r="E214" s="99"/>
      <c r="F214" s="152"/>
      <c r="G214" s="39"/>
    </row>
    <row r="215" spans="2:8" x14ac:dyDescent="0.2">
      <c r="C215" s="110" t="s">
        <v>33</v>
      </c>
      <c r="D215" s="103"/>
      <c r="E215" s="99"/>
      <c r="F215" s="152"/>
      <c r="G215" s="39"/>
    </row>
    <row r="216" spans="2:8" x14ac:dyDescent="0.2">
      <c r="C216" s="50" t="s">
        <v>0</v>
      </c>
      <c r="D216" s="51">
        <v>2</v>
      </c>
      <c r="E216" s="82"/>
      <c r="F216" s="153"/>
      <c r="G216" s="41"/>
      <c r="H216" s="48">
        <f>D216*F216</f>
        <v>0</v>
      </c>
    </row>
    <row r="217" spans="2:8" x14ac:dyDescent="0.2">
      <c r="C217" s="50"/>
      <c r="D217" s="51"/>
      <c r="E217" s="82"/>
      <c r="F217" s="153"/>
      <c r="G217" s="41"/>
      <c r="H217" s="48"/>
    </row>
    <row r="218" spans="2:8" ht="280.5" x14ac:dyDescent="0.2">
      <c r="B218" s="49">
        <v>13</v>
      </c>
      <c r="C218" s="110" t="s">
        <v>158</v>
      </c>
      <c r="D218" s="103"/>
      <c r="E218" s="99"/>
      <c r="F218" s="152"/>
      <c r="G218" s="39"/>
    </row>
    <row r="219" spans="2:8" x14ac:dyDescent="0.2">
      <c r="C219" s="110" t="s">
        <v>33</v>
      </c>
      <c r="D219" s="103"/>
      <c r="E219" s="99"/>
      <c r="F219" s="152"/>
      <c r="G219" s="39"/>
    </row>
    <row r="220" spans="2:8" x14ac:dyDescent="0.2">
      <c r="C220" s="50" t="s">
        <v>0</v>
      </c>
      <c r="D220" s="51">
        <v>3</v>
      </c>
      <c r="E220" s="82"/>
      <c r="F220" s="153"/>
      <c r="G220" s="41"/>
      <c r="H220" s="48">
        <f>D220*F220</f>
        <v>0</v>
      </c>
    </row>
    <row r="221" spans="2:8" x14ac:dyDescent="0.2">
      <c r="C221" s="53"/>
      <c r="D221" s="54"/>
      <c r="E221" s="69"/>
      <c r="F221" s="151"/>
      <c r="G221" s="55"/>
      <c r="H221" s="56"/>
    </row>
    <row r="222" spans="2:8" x14ac:dyDescent="0.2">
      <c r="C222" s="106"/>
      <c r="F222" s="146"/>
      <c r="H222" s="57">
        <f>SUM(H166:H220)</f>
        <v>0</v>
      </c>
    </row>
    <row r="223" spans="2:8" x14ac:dyDescent="0.2">
      <c r="C223" s="105"/>
      <c r="D223" s="71"/>
      <c r="E223" s="82"/>
      <c r="F223" s="148"/>
      <c r="G223" s="41"/>
      <c r="H223" s="63"/>
    </row>
    <row r="224" spans="2:8" x14ac:dyDescent="0.2">
      <c r="B224" s="42" t="s">
        <v>5</v>
      </c>
      <c r="C224" s="75" t="s">
        <v>15</v>
      </c>
      <c r="D224" s="100"/>
      <c r="E224" s="102"/>
      <c r="F224" s="147"/>
      <c r="G224" s="44"/>
      <c r="H224" s="45"/>
    </row>
    <row r="225" spans="1:10" s="130" customFormat="1" ht="15" customHeight="1" x14ac:dyDescent="0.2">
      <c r="A225" s="40"/>
      <c r="B225" s="46"/>
      <c r="C225" s="112"/>
      <c r="D225" s="101"/>
      <c r="E225" s="82"/>
      <c r="F225" s="148"/>
      <c r="G225" s="41"/>
      <c r="H225" s="48"/>
      <c r="J225" s="41"/>
    </row>
    <row r="226" spans="1:10" s="130" customFormat="1" ht="146.25" customHeight="1" x14ac:dyDescent="0.2">
      <c r="A226" s="40"/>
      <c r="B226" s="49"/>
      <c r="C226" s="116" t="s">
        <v>64</v>
      </c>
      <c r="D226" s="104"/>
      <c r="E226" s="60"/>
      <c r="F226" s="146"/>
      <c r="G226" s="38"/>
      <c r="H226" s="39"/>
      <c r="J226" s="37"/>
    </row>
    <row r="227" spans="1:10" ht="204" customHeight="1" x14ac:dyDescent="0.2">
      <c r="A227" s="130"/>
      <c r="B227" s="49" t="s">
        <v>11</v>
      </c>
      <c r="C227" s="117" t="s">
        <v>65</v>
      </c>
      <c r="F227" s="146"/>
    </row>
    <row r="228" spans="1:10" ht="17.25" customHeight="1" x14ac:dyDescent="0.2">
      <c r="A228" s="130"/>
      <c r="C228" s="107" t="s">
        <v>35</v>
      </c>
      <c r="D228" s="37"/>
      <c r="F228" s="146"/>
    </row>
    <row r="229" spans="1:10" ht="17.25" customHeight="1" x14ac:dyDescent="0.2">
      <c r="A229" s="130"/>
      <c r="C229" s="85" t="s">
        <v>25</v>
      </c>
      <c r="D229" s="37">
        <v>350</v>
      </c>
      <c r="F229" s="149"/>
      <c r="H229" s="39">
        <f>D229*F229</f>
        <v>0</v>
      </c>
    </row>
    <row r="230" spans="1:10" ht="13.5" customHeight="1" x14ac:dyDescent="0.2">
      <c r="A230" s="130"/>
      <c r="C230" s="117"/>
      <c r="F230" s="146"/>
    </row>
    <row r="231" spans="1:10" ht="17.25" customHeight="1" x14ac:dyDescent="0.2">
      <c r="A231" s="130"/>
      <c r="C231" s="107" t="s">
        <v>34</v>
      </c>
      <c r="D231" s="37"/>
      <c r="F231" s="146"/>
    </row>
    <row r="232" spans="1:10" x14ac:dyDescent="0.2">
      <c r="A232" s="130"/>
      <c r="C232" s="85" t="s">
        <v>25</v>
      </c>
      <c r="D232" s="37">
        <v>450</v>
      </c>
      <c r="F232" s="149"/>
      <c r="H232" s="39">
        <f>D232*F232</f>
        <v>0</v>
      </c>
    </row>
    <row r="233" spans="1:10" x14ac:dyDescent="0.2">
      <c r="A233" s="130"/>
      <c r="D233" s="37"/>
      <c r="F233" s="149"/>
    </row>
    <row r="234" spans="1:10" x14ac:dyDescent="0.2">
      <c r="A234" s="130"/>
      <c r="C234" s="107" t="s">
        <v>33</v>
      </c>
      <c r="D234" s="37"/>
      <c r="F234" s="146"/>
    </row>
    <row r="235" spans="1:10" x14ac:dyDescent="0.2">
      <c r="A235" s="130"/>
      <c r="C235" s="85" t="s">
        <v>25</v>
      </c>
      <c r="D235" s="37">
        <v>330</v>
      </c>
      <c r="F235" s="149"/>
      <c r="H235" s="39">
        <f>D235*F235</f>
        <v>0</v>
      </c>
    </row>
    <row r="236" spans="1:10" s="130" customFormat="1" ht="13.5" customHeight="1" x14ac:dyDescent="0.2">
      <c r="A236" s="40"/>
      <c r="B236" s="49"/>
      <c r="C236" s="111"/>
      <c r="D236" s="61"/>
      <c r="E236" s="60"/>
      <c r="F236" s="146"/>
      <c r="G236" s="38"/>
      <c r="H236" s="39"/>
      <c r="J236" s="41"/>
    </row>
    <row r="237" spans="1:10" s="130" customFormat="1" ht="102" x14ac:dyDescent="0.2">
      <c r="B237" s="49" t="s">
        <v>12</v>
      </c>
      <c r="C237" s="85" t="s">
        <v>66</v>
      </c>
      <c r="D237" s="61"/>
      <c r="E237" s="60"/>
      <c r="F237" s="146"/>
      <c r="G237" s="38"/>
      <c r="H237" s="39"/>
      <c r="J237" s="37"/>
    </row>
    <row r="238" spans="1:10" s="130" customFormat="1" ht="25.5" x14ac:dyDescent="0.2">
      <c r="B238" s="49"/>
      <c r="C238" s="107" t="s">
        <v>68</v>
      </c>
      <c r="D238" s="37"/>
      <c r="E238" s="60"/>
      <c r="F238" s="146"/>
      <c r="G238" s="38"/>
      <c r="H238" s="39"/>
      <c r="J238" s="37"/>
    </row>
    <row r="239" spans="1:10" s="130" customFormat="1" x14ac:dyDescent="0.2">
      <c r="B239" s="49"/>
      <c r="C239" s="85" t="s">
        <v>25</v>
      </c>
      <c r="D239" s="37">
        <v>11</v>
      </c>
      <c r="E239" s="60"/>
      <c r="F239" s="149"/>
      <c r="G239" s="38"/>
      <c r="H239" s="39">
        <f>D239*F239</f>
        <v>0</v>
      </c>
      <c r="J239" s="37"/>
    </row>
    <row r="240" spans="1:10" s="130" customFormat="1" x14ac:dyDescent="0.2">
      <c r="B240" s="49"/>
      <c r="C240" s="117"/>
      <c r="D240" s="61"/>
      <c r="E240" s="60"/>
      <c r="F240" s="146"/>
      <c r="G240" s="38"/>
      <c r="H240" s="39"/>
      <c r="J240" s="37"/>
    </row>
    <row r="241" spans="2:10" s="130" customFormat="1" ht="25.5" x14ac:dyDescent="0.2">
      <c r="B241" s="49"/>
      <c r="C241" s="107" t="s">
        <v>67</v>
      </c>
      <c r="D241" s="37"/>
      <c r="E241" s="60"/>
      <c r="F241" s="146"/>
      <c r="G241" s="38"/>
      <c r="H241" s="39"/>
      <c r="J241" s="37"/>
    </row>
    <row r="242" spans="2:10" s="130" customFormat="1" x14ac:dyDescent="0.2">
      <c r="B242" s="49"/>
      <c r="C242" s="85" t="s">
        <v>25</v>
      </c>
      <c r="D242" s="37">
        <v>12</v>
      </c>
      <c r="E242" s="60"/>
      <c r="F242" s="149"/>
      <c r="G242" s="38"/>
      <c r="H242" s="39">
        <f>D242*F242</f>
        <v>0</v>
      </c>
      <c r="J242" s="37"/>
    </row>
    <row r="243" spans="2:10" s="130" customFormat="1" x14ac:dyDescent="0.2">
      <c r="B243" s="49"/>
      <c r="C243" s="85"/>
      <c r="D243" s="37"/>
      <c r="E243" s="60"/>
      <c r="F243" s="149"/>
      <c r="G243" s="38"/>
      <c r="H243" s="39"/>
      <c r="J243" s="37"/>
    </row>
    <row r="244" spans="2:10" s="130" customFormat="1" ht="25.5" x14ac:dyDescent="0.2">
      <c r="B244" s="49"/>
      <c r="C244" s="107" t="s">
        <v>69</v>
      </c>
      <c r="D244" s="37"/>
      <c r="E244" s="60"/>
      <c r="F244" s="146"/>
      <c r="G244" s="38"/>
      <c r="H244" s="39"/>
      <c r="J244" s="37"/>
    </row>
    <row r="245" spans="2:10" s="130" customFormat="1" x14ac:dyDescent="0.2">
      <c r="B245" s="49"/>
      <c r="C245" s="85" t="s">
        <v>25</v>
      </c>
      <c r="D245" s="37">
        <v>11</v>
      </c>
      <c r="E245" s="60"/>
      <c r="F245" s="149"/>
      <c r="G245" s="38"/>
      <c r="H245" s="39">
        <f>D245*F245</f>
        <v>0</v>
      </c>
      <c r="J245" s="37"/>
    </row>
    <row r="246" spans="2:10" s="130" customFormat="1" x14ac:dyDescent="0.2">
      <c r="B246" s="49"/>
      <c r="C246" s="85"/>
      <c r="D246" s="61"/>
      <c r="E246" s="60"/>
      <c r="F246" s="146"/>
      <c r="G246" s="38"/>
      <c r="H246" s="39"/>
      <c r="J246" s="37"/>
    </row>
    <row r="247" spans="2:10" s="130" customFormat="1" ht="76.5" x14ac:dyDescent="0.2">
      <c r="B247" s="49" t="s">
        <v>13</v>
      </c>
      <c r="C247" s="85" t="s">
        <v>72</v>
      </c>
      <c r="D247" s="61"/>
      <c r="E247" s="60"/>
      <c r="F247" s="146"/>
      <c r="G247" s="38"/>
      <c r="H247" s="39"/>
      <c r="J247" s="37"/>
    </row>
    <row r="248" spans="2:10" s="130" customFormat="1" x14ac:dyDescent="0.2">
      <c r="B248" s="49"/>
      <c r="C248" s="85" t="s">
        <v>70</v>
      </c>
      <c r="D248" s="61"/>
      <c r="E248" s="60"/>
      <c r="F248" s="146"/>
      <c r="G248" s="38"/>
      <c r="H248" s="39"/>
      <c r="J248" s="37"/>
    </row>
    <row r="249" spans="2:10" s="130" customFormat="1" ht="25.5" x14ac:dyDescent="0.2">
      <c r="B249" s="49"/>
      <c r="C249" s="107" t="s">
        <v>76</v>
      </c>
      <c r="D249" s="37"/>
      <c r="E249" s="60"/>
      <c r="F249" s="146"/>
      <c r="G249" s="38"/>
      <c r="H249" s="39"/>
      <c r="J249" s="37"/>
    </row>
    <row r="250" spans="2:10" s="130" customFormat="1" x14ac:dyDescent="0.2">
      <c r="B250" s="49"/>
      <c r="C250" s="85" t="s">
        <v>25</v>
      </c>
      <c r="D250" s="37">
        <v>2.9</v>
      </c>
      <c r="E250" s="60"/>
      <c r="F250" s="149"/>
      <c r="G250" s="38"/>
      <c r="H250" s="39">
        <f>D250*F250</f>
        <v>0</v>
      </c>
      <c r="J250" s="37"/>
    </row>
    <row r="251" spans="2:10" s="130" customFormat="1" x14ac:dyDescent="0.2">
      <c r="B251" s="49"/>
      <c r="C251" s="85"/>
      <c r="D251" s="37"/>
      <c r="E251" s="60"/>
      <c r="F251" s="149"/>
      <c r="G251" s="38"/>
      <c r="H251" s="39"/>
      <c r="J251" s="37"/>
    </row>
    <row r="252" spans="2:10" s="130" customFormat="1" ht="25.5" x14ac:dyDescent="0.2">
      <c r="B252" s="49"/>
      <c r="C252" s="107" t="s">
        <v>75</v>
      </c>
      <c r="D252" s="37"/>
      <c r="E252" s="60"/>
      <c r="F252" s="146"/>
      <c r="G252" s="38"/>
      <c r="H252" s="39"/>
      <c r="J252" s="37"/>
    </row>
    <row r="253" spans="2:10" s="130" customFormat="1" x14ac:dyDescent="0.2">
      <c r="B253" s="49"/>
      <c r="C253" s="85" t="s">
        <v>25</v>
      </c>
      <c r="D253" s="37">
        <v>7.6</v>
      </c>
      <c r="E253" s="60"/>
      <c r="F253" s="149"/>
      <c r="G253" s="38"/>
      <c r="H253" s="39">
        <f>D253*F253</f>
        <v>0</v>
      </c>
      <c r="J253" s="37"/>
    </row>
    <row r="254" spans="2:10" s="130" customFormat="1" x14ac:dyDescent="0.2">
      <c r="B254" s="49"/>
      <c r="C254" s="85"/>
      <c r="D254" s="37"/>
      <c r="E254" s="60"/>
      <c r="F254" s="149"/>
      <c r="G254" s="38"/>
      <c r="H254" s="39"/>
      <c r="J254" s="37"/>
    </row>
    <row r="255" spans="2:10" s="130" customFormat="1" ht="25.5" x14ac:dyDescent="0.2">
      <c r="B255" s="49"/>
      <c r="C255" s="107" t="s">
        <v>77</v>
      </c>
      <c r="D255" s="37"/>
      <c r="E255" s="60"/>
      <c r="F255" s="146"/>
      <c r="G255" s="38"/>
      <c r="H255" s="39"/>
      <c r="J255" s="37"/>
    </row>
    <row r="256" spans="2:10" s="130" customFormat="1" x14ac:dyDescent="0.2">
      <c r="B256" s="49"/>
      <c r="C256" s="85" t="s">
        <v>25</v>
      </c>
      <c r="D256" s="37">
        <v>2.7</v>
      </c>
      <c r="E256" s="60"/>
      <c r="F256" s="149"/>
      <c r="G256" s="38"/>
      <c r="H256" s="39">
        <f>D256*F256</f>
        <v>0</v>
      </c>
      <c r="J256" s="37"/>
    </row>
    <row r="257" spans="2:10" s="130" customFormat="1" x14ac:dyDescent="0.2">
      <c r="B257" s="49"/>
      <c r="C257" s="85"/>
      <c r="D257" s="37"/>
      <c r="E257" s="60"/>
      <c r="F257" s="149"/>
      <c r="G257" s="38"/>
      <c r="H257" s="39"/>
      <c r="J257" s="37"/>
    </row>
    <row r="258" spans="2:10" s="130" customFormat="1" ht="63.75" x14ac:dyDescent="0.2">
      <c r="B258" s="49"/>
      <c r="C258" s="107" t="s">
        <v>71</v>
      </c>
      <c r="D258" s="37"/>
      <c r="E258" s="60"/>
      <c r="F258" s="146"/>
      <c r="G258" s="38"/>
      <c r="H258" s="39"/>
      <c r="J258" s="37"/>
    </row>
    <row r="259" spans="2:10" s="130" customFormat="1" x14ac:dyDescent="0.2">
      <c r="B259" s="49"/>
      <c r="C259" s="85" t="s">
        <v>25</v>
      </c>
      <c r="D259" s="37">
        <v>9</v>
      </c>
      <c r="E259" s="60"/>
      <c r="F259" s="149"/>
      <c r="G259" s="38"/>
      <c r="H259" s="39">
        <f>D259*F259</f>
        <v>0</v>
      </c>
      <c r="J259" s="37"/>
    </row>
    <row r="260" spans="2:10" s="130" customFormat="1" x14ac:dyDescent="0.2">
      <c r="B260" s="49"/>
      <c r="C260" s="85"/>
      <c r="D260" s="37"/>
      <c r="E260" s="60"/>
      <c r="F260" s="149"/>
      <c r="G260" s="38"/>
      <c r="H260" s="39"/>
      <c r="J260" s="37"/>
    </row>
    <row r="261" spans="2:10" s="130" customFormat="1" x14ac:dyDescent="0.2">
      <c r="B261" s="49"/>
      <c r="C261" s="117" t="s">
        <v>34</v>
      </c>
      <c r="D261" s="61"/>
      <c r="E261" s="60"/>
      <c r="F261" s="146"/>
      <c r="G261" s="38"/>
      <c r="H261" s="39"/>
      <c r="J261" s="37"/>
    </row>
    <row r="262" spans="2:10" s="130" customFormat="1" ht="25.5" x14ac:dyDescent="0.2">
      <c r="B262" s="49"/>
      <c r="C262" s="107" t="s">
        <v>78</v>
      </c>
      <c r="D262" s="37"/>
      <c r="E262" s="60"/>
      <c r="F262" s="146"/>
      <c r="G262" s="38"/>
      <c r="H262" s="39"/>
      <c r="J262" s="37"/>
    </row>
    <row r="263" spans="2:10" s="130" customFormat="1" x14ac:dyDescent="0.2">
      <c r="B263" s="49"/>
      <c r="C263" s="85" t="s">
        <v>25</v>
      </c>
      <c r="D263" s="37">
        <v>5.5</v>
      </c>
      <c r="E263" s="60"/>
      <c r="F263" s="149"/>
      <c r="G263" s="38"/>
      <c r="H263" s="39">
        <f>D263*F263</f>
        <v>0</v>
      </c>
      <c r="J263" s="37"/>
    </row>
    <row r="264" spans="2:10" s="130" customFormat="1" x14ac:dyDescent="0.2">
      <c r="B264" s="49"/>
      <c r="C264" s="85"/>
      <c r="D264" s="37"/>
      <c r="E264" s="60"/>
      <c r="F264" s="149"/>
      <c r="G264" s="38"/>
      <c r="H264" s="39"/>
      <c r="J264" s="37"/>
    </row>
    <row r="265" spans="2:10" s="130" customFormat="1" x14ac:dyDescent="0.2">
      <c r="B265" s="49"/>
      <c r="C265" s="85" t="s">
        <v>33</v>
      </c>
      <c r="D265" s="37"/>
      <c r="E265" s="60"/>
      <c r="F265" s="149"/>
      <c r="G265" s="38"/>
      <c r="H265" s="39"/>
      <c r="J265" s="37"/>
    </row>
    <row r="266" spans="2:10" s="130" customFormat="1" ht="25.5" x14ac:dyDescent="0.2">
      <c r="B266" s="49"/>
      <c r="C266" s="107" t="s">
        <v>79</v>
      </c>
      <c r="D266" s="37"/>
      <c r="E266" s="60"/>
      <c r="F266" s="146"/>
      <c r="G266" s="38"/>
      <c r="H266" s="39"/>
      <c r="J266" s="37"/>
    </row>
    <row r="267" spans="2:10" s="130" customFormat="1" x14ac:dyDescent="0.2">
      <c r="B267" s="49"/>
      <c r="C267" s="85" t="s">
        <v>25</v>
      </c>
      <c r="D267" s="37">
        <v>4.2</v>
      </c>
      <c r="E267" s="60"/>
      <c r="F267" s="149"/>
      <c r="G267" s="38"/>
      <c r="H267" s="39">
        <f>D267*F267</f>
        <v>0</v>
      </c>
      <c r="J267" s="37"/>
    </row>
    <row r="268" spans="2:10" s="130" customFormat="1" x14ac:dyDescent="0.2">
      <c r="B268" s="49"/>
      <c r="C268" s="85"/>
      <c r="D268" s="61"/>
      <c r="E268" s="60"/>
      <c r="F268" s="146"/>
      <c r="G268" s="38"/>
      <c r="H268" s="39"/>
      <c r="J268" s="37"/>
    </row>
    <row r="269" spans="2:10" s="130" customFormat="1" ht="25.5" x14ac:dyDescent="0.2">
      <c r="B269" s="49"/>
      <c r="C269" s="107" t="s">
        <v>73</v>
      </c>
      <c r="D269" s="37"/>
      <c r="E269" s="60"/>
      <c r="F269" s="146"/>
      <c r="G269" s="38"/>
      <c r="H269" s="39"/>
      <c r="J269" s="37"/>
    </row>
    <row r="270" spans="2:10" s="130" customFormat="1" x14ac:dyDescent="0.2">
      <c r="B270" s="49"/>
      <c r="C270" s="85" t="s">
        <v>25</v>
      </c>
      <c r="D270" s="37">
        <v>4</v>
      </c>
      <c r="E270" s="60"/>
      <c r="F270" s="149"/>
      <c r="G270" s="38"/>
      <c r="H270" s="39">
        <f>D270*F270</f>
        <v>0</v>
      </c>
      <c r="J270" s="37"/>
    </row>
    <row r="271" spans="2:10" s="130" customFormat="1" x14ac:dyDescent="0.2">
      <c r="B271" s="49"/>
      <c r="C271" s="85"/>
      <c r="D271" s="61"/>
      <c r="E271" s="60"/>
      <c r="F271" s="146"/>
      <c r="G271" s="38"/>
      <c r="H271" s="39"/>
      <c r="J271" s="37"/>
    </row>
    <row r="272" spans="2:10" s="130" customFormat="1" ht="25.5" x14ac:dyDescent="0.2">
      <c r="B272" s="49"/>
      <c r="C272" s="107" t="s">
        <v>74</v>
      </c>
      <c r="D272" s="37"/>
      <c r="E272" s="60"/>
      <c r="F272" s="146"/>
      <c r="G272" s="38"/>
      <c r="H272" s="39"/>
      <c r="J272" s="37"/>
    </row>
    <row r="273" spans="2:10" s="130" customFormat="1" x14ac:dyDescent="0.2">
      <c r="B273" s="49"/>
      <c r="C273" s="85" t="s">
        <v>25</v>
      </c>
      <c r="D273" s="37">
        <v>1.6</v>
      </c>
      <c r="E273" s="60"/>
      <c r="F273" s="149"/>
      <c r="G273" s="38"/>
      <c r="H273" s="39">
        <f>D273*F273</f>
        <v>0</v>
      </c>
      <c r="J273" s="37"/>
    </row>
    <row r="274" spans="2:10" s="130" customFormat="1" x14ac:dyDescent="0.2">
      <c r="B274" s="49"/>
      <c r="C274" s="85"/>
      <c r="D274" s="61"/>
      <c r="E274" s="60"/>
      <c r="F274" s="146"/>
      <c r="G274" s="38"/>
      <c r="H274" s="39"/>
      <c r="J274" s="37"/>
    </row>
    <row r="275" spans="2:10" s="130" customFormat="1" ht="120.75" customHeight="1" x14ac:dyDescent="0.2">
      <c r="B275" s="49">
        <v>4</v>
      </c>
      <c r="C275" s="85" t="s">
        <v>80</v>
      </c>
      <c r="D275" s="61"/>
      <c r="E275" s="60"/>
      <c r="F275" s="146"/>
      <c r="G275" s="38"/>
      <c r="H275" s="39"/>
      <c r="J275" s="37"/>
    </row>
    <row r="276" spans="2:10" s="130" customFormat="1" ht="12.75" customHeight="1" x14ac:dyDescent="0.2">
      <c r="B276" s="49"/>
      <c r="C276" s="85"/>
      <c r="D276" s="61"/>
      <c r="E276" s="60"/>
      <c r="F276" s="146"/>
      <c r="G276" s="38"/>
      <c r="H276" s="39"/>
      <c r="J276" s="37"/>
    </row>
    <row r="277" spans="2:10" s="130" customFormat="1" ht="15" customHeight="1" x14ac:dyDescent="0.2">
      <c r="B277" s="49"/>
      <c r="C277" s="85" t="s">
        <v>35</v>
      </c>
      <c r="D277" s="61"/>
      <c r="E277" s="60"/>
      <c r="F277" s="146"/>
      <c r="G277" s="38"/>
      <c r="H277" s="39"/>
      <c r="J277" s="37"/>
    </row>
    <row r="278" spans="2:10" s="130" customFormat="1" ht="36" customHeight="1" x14ac:dyDescent="0.2">
      <c r="B278" s="49"/>
      <c r="C278" s="85" t="s">
        <v>159</v>
      </c>
      <c r="D278" s="61"/>
      <c r="E278" s="60"/>
      <c r="F278" s="146"/>
      <c r="G278" s="38"/>
      <c r="H278" s="39"/>
      <c r="J278" s="37"/>
    </row>
    <row r="279" spans="2:10" s="130" customFormat="1" ht="15" customHeight="1" x14ac:dyDescent="0.2">
      <c r="B279" s="49"/>
      <c r="C279" s="85" t="s">
        <v>25</v>
      </c>
      <c r="D279" s="37">
        <v>15.8</v>
      </c>
      <c r="E279" s="60"/>
      <c r="F279" s="149"/>
      <c r="G279" s="38"/>
      <c r="H279" s="39">
        <f>D279*F279</f>
        <v>0</v>
      </c>
      <c r="J279" s="37"/>
    </row>
    <row r="280" spans="2:10" s="130" customFormat="1" ht="12.75" customHeight="1" x14ac:dyDescent="0.2">
      <c r="B280" s="49"/>
      <c r="C280" s="85"/>
      <c r="D280" s="61"/>
      <c r="E280" s="60"/>
      <c r="F280" s="146"/>
      <c r="G280" s="38"/>
      <c r="H280" s="39"/>
      <c r="J280" s="37"/>
    </row>
    <row r="281" spans="2:10" s="130" customFormat="1" ht="17.25" customHeight="1" x14ac:dyDescent="0.2">
      <c r="B281" s="49"/>
      <c r="C281" s="85" t="s">
        <v>34</v>
      </c>
      <c r="D281" s="61"/>
      <c r="E281" s="60"/>
      <c r="F281" s="146"/>
      <c r="G281" s="38"/>
      <c r="H281" s="39"/>
      <c r="J281" s="37"/>
    </row>
    <row r="282" spans="2:10" s="130" customFormat="1" ht="25.5" x14ac:dyDescent="0.2">
      <c r="B282" s="49"/>
      <c r="C282" s="85" t="s">
        <v>160</v>
      </c>
      <c r="D282" s="61"/>
      <c r="E282" s="60"/>
      <c r="F282" s="146"/>
      <c r="G282" s="38"/>
      <c r="H282" s="39"/>
      <c r="J282" s="37"/>
    </row>
    <row r="283" spans="2:10" s="130" customFormat="1" x14ac:dyDescent="0.2">
      <c r="B283" s="49"/>
      <c r="C283" s="85" t="s">
        <v>25</v>
      </c>
      <c r="D283" s="37">
        <v>6.5</v>
      </c>
      <c r="E283" s="60"/>
      <c r="F283" s="149"/>
      <c r="G283" s="38"/>
      <c r="H283" s="39">
        <f>D283*F283</f>
        <v>0</v>
      </c>
      <c r="J283" s="37"/>
    </row>
    <row r="284" spans="2:10" s="130" customFormat="1" x14ac:dyDescent="0.2">
      <c r="B284" s="49"/>
      <c r="C284" s="85"/>
      <c r="D284" s="61"/>
      <c r="E284" s="60"/>
      <c r="F284" s="146"/>
      <c r="G284" s="38"/>
      <c r="H284" s="39"/>
      <c r="J284" s="37"/>
    </row>
    <row r="285" spans="2:10" s="130" customFormat="1" ht="25.5" x14ac:dyDescent="0.2">
      <c r="B285" s="49"/>
      <c r="C285" s="85" t="s">
        <v>161</v>
      </c>
      <c r="D285" s="61"/>
      <c r="E285" s="60"/>
      <c r="F285" s="146"/>
      <c r="G285" s="38"/>
      <c r="H285" s="39"/>
      <c r="J285" s="37"/>
    </row>
    <row r="286" spans="2:10" s="130" customFormat="1" x14ac:dyDescent="0.2">
      <c r="B286" s="49"/>
      <c r="C286" s="85" t="s">
        <v>25</v>
      </c>
      <c r="D286" s="37">
        <v>5.6</v>
      </c>
      <c r="E286" s="60"/>
      <c r="F286" s="149"/>
      <c r="G286" s="38"/>
      <c r="H286" s="39">
        <f>D286*F286</f>
        <v>0</v>
      </c>
      <c r="J286" s="37"/>
    </row>
    <row r="287" spans="2:10" s="130" customFormat="1" x14ac:dyDescent="0.2">
      <c r="B287" s="49"/>
      <c r="C287" s="53"/>
      <c r="D287" s="54"/>
      <c r="E287" s="69"/>
      <c r="F287" s="151"/>
      <c r="G287" s="55"/>
      <c r="H287" s="56"/>
      <c r="J287" s="41"/>
    </row>
    <row r="288" spans="2:10" s="130" customFormat="1" x14ac:dyDescent="0.2">
      <c r="B288" s="49"/>
      <c r="C288" s="50"/>
      <c r="D288" s="71"/>
      <c r="E288" s="82"/>
      <c r="F288" s="148"/>
      <c r="G288" s="41"/>
      <c r="H288" s="57">
        <f>SUM(H229:H287)</f>
        <v>0</v>
      </c>
      <c r="J288" s="41"/>
    </row>
    <row r="289" spans="1:12" customFormat="1" x14ac:dyDescent="0.2">
      <c r="A289" s="130"/>
      <c r="B289" s="74" t="s">
        <v>39</v>
      </c>
      <c r="C289" s="73" t="s">
        <v>37</v>
      </c>
      <c r="D289" s="89"/>
      <c r="E289" s="90"/>
      <c r="F289" s="145"/>
      <c r="G289" s="11"/>
      <c r="H289" s="12"/>
      <c r="J289" s="66"/>
      <c r="L289" s="83"/>
    </row>
    <row r="290" spans="1:12" customFormat="1" ht="12.75" customHeight="1" x14ac:dyDescent="0.2">
      <c r="A290" s="130"/>
      <c r="B290" s="19"/>
      <c r="C290" s="3"/>
      <c r="D290" s="86"/>
      <c r="E290" s="87"/>
      <c r="F290" s="145"/>
      <c r="G290" s="11"/>
      <c r="H290" s="12"/>
      <c r="J290" s="66"/>
      <c r="L290" s="83"/>
    </row>
    <row r="291" spans="1:12" customFormat="1" x14ac:dyDescent="0.2">
      <c r="A291" s="40"/>
      <c r="B291" s="35" t="s">
        <v>2</v>
      </c>
      <c r="C291" s="36" t="s">
        <v>16</v>
      </c>
      <c r="D291" s="61"/>
      <c r="E291" s="60"/>
      <c r="F291" s="146"/>
      <c r="G291" s="38"/>
      <c r="H291" s="39"/>
      <c r="J291" s="66"/>
      <c r="L291" s="83"/>
    </row>
    <row r="292" spans="1:12" x14ac:dyDescent="0.2">
      <c r="B292" s="35"/>
      <c r="F292" s="146"/>
    </row>
    <row r="293" spans="1:12" x14ac:dyDescent="0.2">
      <c r="B293" s="42" t="s">
        <v>4</v>
      </c>
      <c r="C293" s="75" t="s">
        <v>19</v>
      </c>
      <c r="D293" s="100"/>
      <c r="E293" s="67"/>
      <c r="F293" s="147"/>
      <c r="G293" s="44"/>
      <c r="H293" s="45"/>
    </row>
    <row r="294" spans="1:12" x14ac:dyDescent="0.2">
      <c r="B294" s="46"/>
      <c r="C294" s="47"/>
      <c r="D294" s="101"/>
      <c r="E294" s="68"/>
      <c r="F294" s="148"/>
      <c r="G294" s="41"/>
      <c r="H294" s="48"/>
    </row>
    <row r="295" spans="1:12" ht="51" x14ac:dyDescent="0.2">
      <c r="A295" s="52"/>
      <c r="B295" s="49">
        <v>1</v>
      </c>
      <c r="C295" s="118" t="s">
        <v>81</v>
      </c>
      <c r="D295" s="71"/>
      <c r="E295" s="82"/>
      <c r="F295" s="148"/>
      <c r="G295" s="41"/>
      <c r="H295" s="48"/>
    </row>
    <row r="296" spans="1:12" x14ac:dyDescent="0.2">
      <c r="B296" s="46"/>
      <c r="C296" s="85" t="s">
        <v>14</v>
      </c>
      <c r="D296" s="37">
        <v>1</v>
      </c>
      <c r="F296" s="149"/>
      <c r="H296" s="39">
        <f>D296*F296</f>
        <v>0</v>
      </c>
    </row>
    <row r="297" spans="1:12" x14ac:dyDescent="0.2">
      <c r="B297" s="46"/>
      <c r="D297" s="37"/>
      <c r="F297" s="146"/>
    </row>
    <row r="298" spans="1:12" ht="51" x14ac:dyDescent="0.2">
      <c r="B298" s="108">
        <v>2</v>
      </c>
      <c r="C298" s="119" t="s">
        <v>82</v>
      </c>
      <c r="D298" s="37"/>
      <c r="F298" s="146"/>
    </row>
    <row r="299" spans="1:12" x14ac:dyDescent="0.2">
      <c r="B299" s="108"/>
      <c r="C299" s="85" t="s">
        <v>14</v>
      </c>
      <c r="D299" s="37">
        <v>1</v>
      </c>
      <c r="F299" s="149"/>
      <c r="H299" s="39">
        <f>D299*F299</f>
        <v>0</v>
      </c>
    </row>
    <row r="300" spans="1:12" x14ac:dyDescent="0.2">
      <c r="B300" s="108"/>
      <c r="D300" s="37"/>
      <c r="F300" s="146"/>
    </row>
    <row r="301" spans="1:12" ht="25.5" x14ac:dyDescent="0.2">
      <c r="B301" s="108">
        <v>3</v>
      </c>
      <c r="C301" s="119" t="s">
        <v>83</v>
      </c>
      <c r="D301" s="37"/>
      <c r="F301" s="146"/>
    </row>
    <row r="302" spans="1:12" x14ac:dyDescent="0.2">
      <c r="B302" s="108"/>
      <c r="C302" s="85" t="s">
        <v>14</v>
      </c>
      <c r="D302" s="37">
        <v>1</v>
      </c>
      <c r="F302" s="149"/>
      <c r="H302" s="39">
        <f>D302*F302</f>
        <v>0</v>
      </c>
    </row>
    <row r="303" spans="1:12" x14ac:dyDescent="0.2">
      <c r="B303" s="108"/>
      <c r="D303" s="37"/>
      <c r="F303" s="149"/>
    </row>
    <row r="304" spans="1:12" ht="51" x14ac:dyDescent="0.2">
      <c r="B304" s="108">
        <v>4</v>
      </c>
      <c r="C304" s="119" t="s">
        <v>84</v>
      </c>
      <c r="D304" s="37"/>
      <c r="F304" s="149"/>
    </row>
    <row r="305" spans="1:8" x14ac:dyDescent="0.2">
      <c r="B305" s="108"/>
      <c r="C305" s="85" t="s">
        <v>25</v>
      </c>
      <c r="D305" s="37">
        <v>200</v>
      </c>
      <c r="F305" s="149"/>
      <c r="H305" s="39">
        <f>D305*F305</f>
        <v>0</v>
      </c>
    </row>
    <row r="306" spans="1:8" x14ac:dyDescent="0.2">
      <c r="B306" s="108"/>
      <c r="D306" s="37"/>
      <c r="F306" s="149"/>
    </row>
    <row r="307" spans="1:8" ht="102" x14ac:dyDescent="0.2">
      <c r="B307" s="108">
        <v>5</v>
      </c>
      <c r="C307" s="119" t="s">
        <v>85</v>
      </c>
      <c r="D307" s="37"/>
      <c r="F307" s="149"/>
    </row>
    <row r="308" spans="1:8" x14ac:dyDescent="0.2">
      <c r="B308" s="108"/>
      <c r="C308" s="50" t="s">
        <v>25</v>
      </c>
      <c r="D308" s="51">
        <v>10</v>
      </c>
      <c r="E308" s="82"/>
      <c r="F308" s="153"/>
      <c r="G308" s="41"/>
      <c r="H308" s="48">
        <f>D308*F308</f>
        <v>0</v>
      </c>
    </row>
    <row r="309" spans="1:8" x14ac:dyDescent="0.2">
      <c r="B309" s="46"/>
      <c r="C309" s="47"/>
      <c r="D309" s="101"/>
      <c r="E309" s="68"/>
      <c r="F309" s="148"/>
      <c r="G309" s="41"/>
      <c r="H309" s="48"/>
    </row>
    <row r="310" spans="1:8" ht="102" x14ac:dyDescent="0.2">
      <c r="A310" s="52"/>
      <c r="B310" s="49">
        <v>6</v>
      </c>
      <c r="C310" s="119" t="s">
        <v>86</v>
      </c>
      <c r="D310" s="71"/>
      <c r="E310" s="82"/>
      <c r="F310" s="148"/>
      <c r="G310" s="41"/>
      <c r="H310" s="48"/>
    </row>
    <row r="311" spans="1:8" x14ac:dyDescent="0.2">
      <c r="B311" s="46"/>
      <c r="C311" s="85" t="s">
        <v>14</v>
      </c>
      <c r="D311" s="37">
        <v>1</v>
      </c>
      <c r="F311" s="149"/>
      <c r="H311" s="39">
        <f>D311*F311</f>
        <v>0</v>
      </c>
    </row>
    <row r="312" spans="1:8" x14ac:dyDescent="0.2">
      <c r="B312" s="108"/>
      <c r="D312" s="37"/>
      <c r="F312" s="149"/>
    </row>
    <row r="313" spans="1:8" ht="114.75" x14ac:dyDescent="0.2">
      <c r="B313" s="49">
        <v>7</v>
      </c>
      <c r="C313" s="119" t="s">
        <v>87</v>
      </c>
      <c r="D313" s="71"/>
      <c r="E313" s="82"/>
      <c r="F313" s="148"/>
      <c r="G313" s="41"/>
      <c r="H313" s="48"/>
    </row>
    <row r="314" spans="1:8" x14ac:dyDescent="0.2">
      <c r="B314" s="46"/>
      <c r="C314" s="85" t="s">
        <v>14</v>
      </c>
      <c r="D314" s="37">
        <v>1</v>
      </c>
      <c r="F314" s="149"/>
      <c r="H314" s="39">
        <f>D314*F314</f>
        <v>0</v>
      </c>
    </row>
    <row r="315" spans="1:8" x14ac:dyDescent="0.2">
      <c r="B315" s="108"/>
      <c r="D315" s="37"/>
      <c r="F315" s="149"/>
    </row>
    <row r="316" spans="1:8" ht="63.75" x14ac:dyDescent="0.2">
      <c r="B316" s="49">
        <v>8</v>
      </c>
      <c r="C316" s="119" t="s">
        <v>88</v>
      </c>
      <c r="D316" s="71"/>
      <c r="E316" s="82"/>
      <c r="F316" s="148"/>
      <c r="G316" s="41"/>
      <c r="H316" s="48"/>
    </row>
    <row r="317" spans="1:8" x14ac:dyDescent="0.2">
      <c r="B317" s="46"/>
      <c r="C317" s="85" t="s">
        <v>26</v>
      </c>
      <c r="D317" s="37">
        <v>4</v>
      </c>
      <c r="F317" s="149"/>
      <c r="H317" s="39">
        <f>D317*F317</f>
        <v>0</v>
      </c>
    </row>
    <row r="318" spans="1:8" x14ac:dyDescent="0.2">
      <c r="B318" s="108"/>
      <c r="D318" s="37"/>
      <c r="F318" s="149"/>
    </row>
    <row r="319" spans="1:8" ht="127.5" x14ac:dyDescent="0.2">
      <c r="B319" s="49">
        <v>9</v>
      </c>
      <c r="C319" s="119" t="s">
        <v>89</v>
      </c>
      <c r="D319" s="71"/>
      <c r="E319" s="82"/>
      <c r="F319" s="148"/>
      <c r="G319" s="41"/>
      <c r="H319" s="48"/>
    </row>
    <row r="320" spans="1:8" x14ac:dyDescent="0.2">
      <c r="B320" s="46"/>
      <c r="C320" s="85" t="s">
        <v>28</v>
      </c>
      <c r="D320" s="37">
        <v>12.5</v>
      </c>
      <c r="F320" s="149"/>
      <c r="H320" s="39">
        <f>D320*F320</f>
        <v>0</v>
      </c>
    </row>
    <row r="321" spans="2:8" x14ac:dyDescent="0.2">
      <c r="B321" s="108"/>
      <c r="D321" s="37"/>
      <c r="F321" s="149"/>
    </row>
    <row r="322" spans="2:8" ht="114.75" x14ac:dyDescent="0.2">
      <c r="B322" s="49">
        <v>10</v>
      </c>
      <c r="C322" s="119" t="s">
        <v>90</v>
      </c>
      <c r="D322" s="71"/>
      <c r="E322" s="82"/>
      <c r="F322" s="148"/>
      <c r="G322" s="41"/>
      <c r="H322" s="48"/>
    </row>
    <row r="323" spans="2:8" x14ac:dyDescent="0.2">
      <c r="B323" s="46"/>
      <c r="C323" s="85" t="s">
        <v>28</v>
      </c>
      <c r="D323" s="37">
        <v>22.5</v>
      </c>
      <c r="F323" s="149"/>
      <c r="H323" s="39">
        <f>D323*F323</f>
        <v>0</v>
      </c>
    </row>
    <row r="324" spans="2:8" x14ac:dyDescent="0.2">
      <c r="B324" s="46"/>
      <c r="D324" s="37"/>
      <c r="F324" s="149"/>
    </row>
    <row r="325" spans="2:8" ht="114.75" x14ac:dyDescent="0.2">
      <c r="B325" s="49">
        <v>11</v>
      </c>
      <c r="C325" s="119" t="s">
        <v>140</v>
      </c>
      <c r="D325" s="71"/>
      <c r="E325" s="82"/>
      <c r="F325" s="148"/>
      <c r="G325" s="41"/>
      <c r="H325" s="48"/>
    </row>
    <row r="326" spans="2:8" x14ac:dyDescent="0.2">
      <c r="B326" s="46"/>
      <c r="C326" s="85" t="s">
        <v>28</v>
      </c>
      <c r="D326" s="37">
        <v>19.5</v>
      </c>
      <c r="F326" s="149"/>
      <c r="H326" s="39">
        <f>D326*F326</f>
        <v>0</v>
      </c>
    </row>
    <row r="327" spans="2:8" x14ac:dyDescent="0.2">
      <c r="B327" s="46"/>
      <c r="D327" s="37"/>
      <c r="F327" s="149"/>
    </row>
    <row r="328" spans="2:8" ht="89.25" x14ac:dyDescent="0.2">
      <c r="B328" s="49">
        <v>12</v>
      </c>
      <c r="C328" s="107" t="s">
        <v>139</v>
      </c>
      <c r="D328" s="51"/>
      <c r="E328" s="82"/>
      <c r="F328" s="153"/>
      <c r="G328" s="41"/>
      <c r="H328" s="48"/>
    </row>
    <row r="329" spans="2:8" x14ac:dyDescent="0.2">
      <c r="C329" s="50" t="s">
        <v>28</v>
      </c>
      <c r="D329" s="51">
        <v>35.6</v>
      </c>
      <c r="E329" s="82"/>
      <c r="F329" s="153"/>
      <c r="G329" s="41"/>
      <c r="H329" s="48">
        <f>D329*F329</f>
        <v>0</v>
      </c>
    </row>
    <row r="330" spans="2:8" x14ac:dyDescent="0.2">
      <c r="B330" s="108"/>
      <c r="D330" s="37"/>
      <c r="F330" s="149"/>
    </row>
    <row r="331" spans="2:8" ht="116.25" customHeight="1" x14ac:dyDescent="0.2">
      <c r="B331" s="49">
        <v>13</v>
      </c>
      <c r="C331" s="119" t="s">
        <v>91</v>
      </c>
      <c r="D331" s="71"/>
      <c r="E331" s="82"/>
      <c r="F331" s="148"/>
      <c r="G331" s="41"/>
      <c r="H331" s="48"/>
    </row>
    <row r="332" spans="2:8" x14ac:dyDescent="0.2">
      <c r="B332" s="46"/>
      <c r="C332" s="85" t="s">
        <v>28</v>
      </c>
      <c r="D332" s="37">
        <v>13.6</v>
      </c>
      <c r="F332" s="149"/>
      <c r="H332" s="39">
        <f>D332*F332</f>
        <v>0</v>
      </c>
    </row>
    <row r="333" spans="2:8" x14ac:dyDescent="0.2">
      <c r="B333" s="108"/>
      <c r="D333" s="37"/>
      <c r="F333" s="149"/>
    </row>
    <row r="334" spans="2:8" ht="38.25" x14ac:dyDescent="0.2">
      <c r="B334" s="49">
        <v>14</v>
      </c>
      <c r="C334" s="119" t="s">
        <v>92</v>
      </c>
      <c r="D334" s="71"/>
      <c r="E334" s="82"/>
      <c r="F334" s="148"/>
      <c r="G334" s="41"/>
      <c r="H334" s="48"/>
    </row>
    <row r="335" spans="2:8" x14ac:dyDescent="0.2">
      <c r="B335" s="46"/>
      <c r="C335" s="85" t="s">
        <v>26</v>
      </c>
      <c r="D335" s="37">
        <v>3</v>
      </c>
      <c r="F335" s="149"/>
      <c r="H335" s="39">
        <f>D335*F335</f>
        <v>0</v>
      </c>
    </row>
    <row r="336" spans="2:8" x14ac:dyDescent="0.2">
      <c r="B336" s="108"/>
      <c r="D336" s="37"/>
      <c r="F336" s="146"/>
    </row>
    <row r="337" spans="2:8" ht="114.75" x14ac:dyDescent="0.2">
      <c r="B337" s="49">
        <v>15</v>
      </c>
      <c r="C337" s="119" t="s">
        <v>93</v>
      </c>
      <c r="D337" s="71"/>
      <c r="E337" s="82"/>
      <c r="F337" s="148"/>
      <c r="G337" s="41"/>
      <c r="H337" s="48"/>
    </row>
    <row r="338" spans="2:8" x14ac:dyDescent="0.2">
      <c r="B338" s="46"/>
      <c r="C338" s="85" t="s">
        <v>28</v>
      </c>
      <c r="D338" s="37">
        <v>0.5</v>
      </c>
      <c r="F338" s="149"/>
      <c r="H338" s="39">
        <f>D338*F338</f>
        <v>0</v>
      </c>
    </row>
    <row r="339" spans="2:8" x14ac:dyDescent="0.2">
      <c r="B339" s="108"/>
      <c r="D339" s="37"/>
      <c r="F339" s="146"/>
    </row>
    <row r="340" spans="2:8" ht="25.5" x14ac:dyDescent="0.2">
      <c r="B340" s="49">
        <v>16</v>
      </c>
      <c r="C340" s="119" t="s">
        <v>94</v>
      </c>
      <c r="F340" s="146"/>
    </row>
    <row r="341" spans="2:8" x14ac:dyDescent="0.2">
      <c r="C341" s="85" t="s">
        <v>21</v>
      </c>
      <c r="D341" s="37">
        <v>25</v>
      </c>
      <c r="F341" s="149"/>
      <c r="H341" s="39">
        <f>D341*F341</f>
        <v>0</v>
      </c>
    </row>
    <row r="342" spans="2:8" x14ac:dyDescent="0.2">
      <c r="F342" s="146"/>
    </row>
    <row r="343" spans="2:8" ht="25.5" x14ac:dyDescent="0.2">
      <c r="B343" s="49">
        <v>17</v>
      </c>
      <c r="C343" s="119" t="s">
        <v>95</v>
      </c>
      <c r="F343" s="146"/>
    </row>
    <row r="344" spans="2:8" x14ac:dyDescent="0.2">
      <c r="C344" s="53" t="s">
        <v>21</v>
      </c>
      <c r="D344" s="54">
        <v>25</v>
      </c>
      <c r="E344" s="69"/>
      <c r="F344" s="151"/>
      <c r="G344" s="55"/>
      <c r="H344" s="56">
        <f>D344*F344</f>
        <v>0</v>
      </c>
    </row>
    <row r="345" spans="2:8" x14ac:dyDescent="0.2">
      <c r="F345" s="146"/>
      <c r="H345" s="57">
        <f>SUM(H295:H344)</f>
        <v>0</v>
      </c>
    </row>
    <row r="346" spans="2:8" x14ac:dyDescent="0.2">
      <c r="F346" s="146"/>
      <c r="H346" s="58"/>
    </row>
    <row r="347" spans="2:8" x14ac:dyDescent="0.2">
      <c r="B347" s="42" t="s">
        <v>5</v>
      </c>
      <c r="C347" s="75" t="s">
        <v>96</v>
      </c>
      <c r="D347" s="100"/>
      <c r="E347" s="67"/>
      <c r="F347" s="147"/>
      <c r="G347" s="44"/>
      <c r="H347" s="120"/>
    </row>
    <row r="348" spans="2:8" ht="141.75" customHeight="1" x14ac:dyDescent="0.2">
      <c r="C348" s="85" t="s">
        <v>97</v>
      </c>
      <c r="F348" s="146"/>
      <c r="H348" s="58"/>
    </row>
    <row r="349" spans="2:8" x14ac:dyDescent="0.2">
      <c r="F349" s="146"/>
      <c r="H349" s="58"/>
    </row>
    <row r="350" spans="2:8" ht="25.5" x14ac:dyDescent="0.2">
      <c r="B350" s="49">
        <v>1</v>
      </c>
      <c r="C350" s="119" t="s">
        <v>98</v>
      </c>
      <c r="F350" s="146"/>
    </row>
    <row r="351" spans="2:8" x14ac:dyDescent="0.2">
      <c r="C351" s="85" t="s">
        <v>25</v>
      </c>
      <c r="D351" s="37">
        <v>41.5</v>
      </c>
      <c r="F351" s="149"/>
      <c r="H351" s="39">
        <f>D351*F351</f>
        <v>0</v>
      </c>
    </row>
    <row r="352" spans="2:8" x14ac:dyDescent="0.2">
      <c r="F352" s="146"/>
      <c r="H352" s="58"/>
    </row>
    <row r="353" spans="2:8" ht="38.25" x14ac:dyDescent="0.2">
      <c r="B353" s="49">
        <v>2</v>
      </c>
      <c r="C353" s="119" t="s">
        <v>137</v>
      </c>
      <c r="F353" s="146"/>
      <c r="H353" s="58"/>
    </row>
    <row r="354" spans="2:8" x14ac:dyDescent="0.2">
      <c r="C354" s="85" t="s">
        <v>28</v>
      </c>
      <c r="D354" s="37">
        <v>27</v>
      </c>
      <c r="F354" s="149"/>
      <c r="H354" s="39">
        <f>D354*F354</f>
        <v>0</v>
      </c>
    </row>
    <row r="355" spans="2:8" x14ac:dyDescent="0.2">
      <c r="D355" s="37"/>
      <c r="F355" s="149"/>
    </row>
    <row r="356" spans="2:8" ht="51" x14ac:dyDescent="0.2">
      <c r="B356" s="49">
        <v>3</v>
      </c>
      <c r="C356" s="119" t="s">
        <v>141</v>
      </c>
      <c r="F356" s="146"/>
      <c r="H356" s="58"/>
    </row>
    <row r="357" spans="2:8" x14ac:dyDescent="0.2">
      <c r="C357" s="85" t="s">
        <v>28</v>
      </c>
      <c r="D357" s="37">
        <v>13.8</v>
      </c>
      <c r="F357" s="149"/>
      <c r="H357" s="39">
        <f>D357*F357</f>
        <v>0</v>
      </c>
    </row>
    <row r="358" spans="2:8" x14ac:dyDescent="0.2">
      <c r="D358" s="37"/>
      <c r="F358" s="149"/>
    </row>
    <row r="359" spans="2:8" x14ac:dyDescent="0.2">
      <c r="F359" s="146"/>
      <c r="H359" s="58"/>
    </row>
    <row r="360" spans="2:8" ht="25.5" x14ac:dyDescent="0.2">
      <c r="B360" s="49">
        <v>4</v>
      </c>
      <c r="C360" s="119" t="s">
        <v>99</v>
      </c>
      <c r="F360" s="146"/>
      <c r="H360" s="58"/>
    </row>
    <row r="361" spans="2:8" x14ac:dyDescent="0.2">
      <c r="C361" s="85" t="s">
        <v>28</v>
      </c>
      <c r="D361" s="37">
        <v>60</v>
      </c>
      <c r="F361" s="149"/>
      <c r="H361" s="39">
        <f>D361*F361</f>
        <v>0</v>
      </c>
    </row>
    <row r="362" spans="2:8" x14ac:dyDescent="0.2">
      <c r="F362" s="146"/>
      <c r="H362" s="58"/>
    </row>
    <row r="363" spans="2:8" ht="63.75" x14ac:dyDescent="0.2">
      <c r="B363" s="49">
        <v>5</v>
      </c>
      <c r="C363" s="122" t="s">
        <v>100</v>
      </c>
      <c r="F363" s="146"/>
      <c r="H363" s="58"/>
    </row>
    <row r="364" spans="2:8" x14ac:dyDescent="0.2">
      <c r="C364" s="85" t="s">
        <v>28</v>
      </c>
      <c r="D364" s="37">
        <v>8</v>
      </c>
      <c r="F364" s="149"/>
      <c r="H364" s="39">
        <f>D364*F364</f>
        <v>0</v>
      </c>
    </row>
    <row r="365" spans="2:8" x14ac:dyDescent="0.2">
      <c r="F365" s="146"/>
      <c r="H365" s="58"/>
    </row>
    <row r="366" spans="2:8" ht="178.5" x14ac:dyDescent="0.2">
      <c r="B366" s="49">
        <v>6</v>
      </c>
      <c r="C366" s="123" t="s">
        <v>101</v>
      </c>
      <c r="F366" s="146"/>
      <c r="H366" s="58"/>
    </row>
    <row r="367" spans="2:8" x14ac:dyDescent="0.2">
      <c r="C367" s="85" t="s">
        <v>26</v>
      </c>
      <c r="D367" s="37">
        <v>48</v>
      </c>
      <c r="F367" s="149"/>
      <c r="H367" s="39">
        <f>D367*F367</f>
        <v>0</v>
      </c>
    </row>
    <row r="368" spans="2:8" x14ac:dyDescent="0.2">
      <c r="F368" s="146"/>
      <c r="H368" s="58"/>
    </row>
    <row r="369" spans="2:8" ht="76.5" x14ac:dyDescent="0.2">
      <c r="B369" s="49">
        <v>7</v>
      </c>
      <c r="C369" s="123" t="s">
        <v>102</v>
      </c>
      <c r="F369" s="146"/>
      <c r="H369" s="58"/>
    </row>
    <row r="370" spans="2:8" x14ac:dyDescent="0.2">
      <c r="C370" s="85" t="s">
        <v>28</v>
      </c>
      <c r="D370" s="37">
        <v>34</v>
      </c>
      <c r="F370" s="149"/>
      <c r="H370" s="39">
        <f>D370*F370</f>
        <v>0</v>
      </c>
    </row>
    <row r="371" spans="2:8" x14ac:dyDescent="0.2">
      <c r="F371" s="146"/>
      <c r="H371" s="58"/>
    </row>
    <row r="372" spans="2:8" ht="127.5" x14ac:dyDescent="0.2">
      <c r="B372" s="49">
        <v>8</v>
      </c>
      <c r="C372" s="123" t="s">
        <v>142</v>
      </c>
      <c r="F372" s="146"/>
      <c r="H372" s="58"/>
    </row>
    <row r="373" spans="2:8" x14ac:dyDescent="0.2">
      <c r="C373" s="50" t="s">
        <v>25</v>
      </c>
      <c r="D373" s="51">
        <v>75</v>
      </c>
      <c r="E373" s="82"/>
      <c r="F373" s="153"/>
      <c r="G373" s="41"/>
      <c r="H373" s="48">
        <f>D373*F373</f>
        <v>0</v>
      </c>
    </row>
    <row r="374" spans="2:8" x14ac:dyDescent="0.2">
      <c r="C374" s="50"/>
      <c r="D374" s="51"/>
      <c r="E374" s="82"/>
      <c r="F374" s="153"/>
      <c r="G374" s="41"/>
      <c r="H374" s="48"/>
    </row>
    <row r="375" spans="2:8" ht="127.5" x14ac:dyDescent="0.2">
      <c r="B375" s="49">
        <v>9</v>
      </c>
      <c r="C375" s="123" t="s">
        <v>143</v>
      </c>
      <c r="F375" s="146"/>
      <c r="H375" s="58"/>
    </row>
    <row r="376" spans="2:8" x14ac:dyDescent="0.2">
      <c r="C376" s="50" t="s">
        <v>25</v>
      </c>
      <c r="D376" s="51">
        <v>185</v>
      </c>
      <c r="E376" s="82"/>
      <c r="F376" s="153"/>
      <c r="G376" s="41"/>
      <c r="H376" s="48">
        <f>D376*F376</f>
        <v>0</v>
      </c>
    </row>
    <row r="377" spans="2:8" x14ac:dyDescent="0.2">
      <c r="C377" s="50"/>
      <c r="D377" s="51"/>
      <c r="E377" s="82"/>
      <c r="F377" s="153"/>
      <c r="G377" s="41"/>
      <c r="H377" s="48"/>
    </row>
    <row r="378" spans="2:8" ht="89.25" x14ac:dyDescent="0.2">
      <c r="B378" s="49">
        <v>10</v>
      </c>
      <c r="C378" s="109" t="s">
        <v>138</v>
      </c>
      <c r="D378" s="51"/>
      <c r="E378" s="82"/>
      <c r="F378" s="153"/>
      <c r="G378" s="41"/>
      <c r="H378" s="48"/>
    </row>
    <row r="379" spans="2:8" x14ac:dyDescent="0.2">
      <c r="C379" s="109"/>
      <c r="D379" s="51"/>
      <c r="E379" s="82"/>
      <c r="F379" s="153"/>
      <c r="G379" s="41"/>
      <c r="H379" s="48"/>
    </row>
    <row r="380" spans="2:8" x14ac:dyDescent="0.2">
      <c r="C380" s="109" t="s">
        <v>29</v>
      </c>
      <c r="D380" s="51"/>
      <c r="E380" s="82"/>
      <c r="F380" s="153"/>
      <c r="G380" s="41"/>
      <c r="H380" s="48"/>
    </row>
    <row r="381" spans="2:8" x14ac:dyDescent="0.2">
      <c r="C381" s="50" t="s">
        <v>25</v>
      </c>
      <c r="D381" s="51">
        <v>115</v>
      </c>
      <c r="E381" s="82"/>
      <c r="F381" s="153"/>
      <c r="G381" s="41"/>
      <c r="H381" s="48">
        <f>D381*F381</f>
        <v>0</v>
      </c>
    </row>
    <row r="382" spans="2:8" x14ac:dyDescent="0.2">
      <c r="C382" s="50"/>
      <c r="D382" s="51"/>
      <c r="E382" s="82"/>
      <c r="F382" s="153"/>
      <c r="G382" s="41"/>
      <c r="H382" s="48"/>
    </row>
    <row r="383" spans="2:8" x14ac:dyDescent="0.2">
      <c r="C383" s="109" t="s">
        <v>135</v>
      </c>
      <c r="D383" s="51"/>
      <c r="E383" s="82"/>
      <c r="F383" s="153"/>
      <c r="G383" s="41"/>
      <c r="H383" s="48"/>
    </row>
    <row r="384" spans="2:8" x14ac:dyDescent="0.2">
      <c r="C384" s="50" t="s">
        <v>28</v>
      </c>
      <c r="D384" s="51">
        <v>33</v>
      </c>
      <c r="E384" s="82"/>
      <c r="F384" s="153"/>
      <c r="G384" s="41"/>
      <c r="H384" s="48">
        <f>D384*F384</f>
        <v>0</v>
      </c>
    </row>
    <row r="385" spans="2:8" x14ac:dyDescent="0.2">
      <c r="C385" s="53"/>
      <c r="D385" s="54"/>
      <c r="E385" s="69"/>
      <c r="F385" s="151"/>
      <c r="G385" s="55"/>
      <c r="H385" s="56"/>
    </row>
    <row r="386" spans="2:8" x14ac:dyDescent="0.2">
      <c r="F386" s="146"/>
      <c r="H386" s="57">
        <f>SUM(H348:H385)</f>
        <v>0</v>
      </c>
    </row>
    <row r="387" spans="2:8" x14ac:dyDescent="0.2">
      <c r="F387" s="146"/>
      <c r="H387" s="58"/>
    </row>
    <row r="388" spans="2:8" ht="25.5" x14ac:dyDescent="0.2">
      <c r="B388" s="42" t="s">
        <v>6</v>
      </c>
      <c r="C388" s="75" t="s">
        <v>103</v>
      </c>
      <c r="D388" s="100"/>
      <c r="E388" s="67"/>
      <c r="F388" s="147"/>
      <c r="G388" s="44"/>
      <c r="H388" s="120"/>
    </row>
    <row r="389" spans="2:8" ht="331.5" x14ac:dyDescent="0.2">
      <c r="C389" s="85" t="s">
        <v>104</v>
      </c>
      <c r="F389" s="146"/>
      <c r="H389" s="58"/>
    </row>
    <row r="390" spans="2:8" x14ac:dyDescent="0.2">
      <c r="F390" s="146"/>
      <c r="H390" s="58"/>
    </row>
    <row r="391" spans="2:8" ht="51" x14ac:dyDescent="0.2">
      <c r="B391" s="49">
        <v>1</v>
      </c>
      <c r="C391" s="124" t="s">
        <v>105</v>
      </c>
      <c r="F391" s="146"/>
    </row>
    <row r="392" spans="2:8" x14ac:dyDescent="0.2">
      <c r="C392" s="124" t="s">
        <v>106</v>
      </c>
      <c r="D392" s="40"/>
      <c r="E392" s="40"/>
      <c r="F392" s="154"/>
      <c r="G392" s="40"/>
      <c r="H392" s="40"/>
    </row>
    <row r="393" spans="2:8" x14ac:dyDescent="0.2">
      <c r="C393" s="124" t="s">
        <v>109</v>
      </c>
      <c r="D393" s="37">
        <v>40</v>
      </c>
      <c r="F393" s="149"/>
      <c r="H393" s="39">
        <f>D393*F393</f>
        <v>0</v>
      </c>
    </row>
    <row r="394" spans="2:8" x14ac:dyDescent="0.2">
      <c r="C394" s="124" t="s">
        <v>107</v>
      </c>
      <c r="F394" s="146"/>
      <c r="H394" s="58"/>
    </row>
    <row r="395" spans="2:8" x14ac:dyDescent="0.2">
      <c r="C395" s="124" t="s">
        <v>109</v>
      </c>
      <c r="D395" s="37">
        <v>40</v>
      </c>
      <c r="F395" s="149"/>
      <c r="H395" s="39">
        <f>D395*F395</f>
        <v>0</v>
      </c>
    </row>
    <row r="396" spans="2:8" x14ac:dyDescent="0.2">
      <c r="C396" s="124" t="s">
        <v>108</v>
      </c>
      <c r="F396" s="146"/>
      <c r="H396" s="121"/>
    </row>
    <row r="397" spans="2:8" x14ac:dyDescent="0.2">
      <c r="C397" s="124" t="s">
        <v>109</v>
      </c>
      <c r="D397" s="37">
        <v>40</v>
      </c>
      <c r="F397" s="149"/>
      <c r="H397" s="39">
        <f>D397*F397</f>
        <v>0</v>
      </c>
    </row>
    <row r="398" spans="2:8" x14ac:dyDescent="0.2">
      <c r="F398" s="146"/>
      <c r="H398" s="121"/>
    </row>
    <row r="399" spans="2:8" ht="76.5" x14ac:dyDescent="0.2">
      <c r="B399" s="49">
        <v>2</v>
      </c>
      <c r="C399" s="125" t="s">
        <v>110</v>
      </c>
      <c r="F399" s="146"/>
    </row>
    <row r="400" spans="2:8" x14ac:dyDescent="0.2">
      <c r="C400" s="124" t="s">
        <v>28</v>
      </c>
      <c r="D400" s="37">
        <v>0.2</v>
      </c>
      <c r="F400" s="149"/>
      <c r="H400" s="39">
        <f>D400*F400</f>
        <v>0</v>
      </c>
    </row>
    <row r="401" spans="2:8" x14ac:dyDescent="0.2">
      <c r="F401" s="146"/>
    </row>
    <row r="402" spans="2:8" ht="114.75" x14ac:dyDescent="0.2">
      <c r="B402" s="49">
        <v>3</v>
      </c>
      <c r="C402" s="125" t="s">
        <v>152</v>
      </c>
      <c r="F402" s="146"/>
    </row>
    <row r="403" spans="2:8" x14ac:dyDescent="0.2">
      <c r="C403" s="124" t="s">
        <v>28</v>
      </c>
      <c r="D403" s="37">
        <v>1.2</v>
      </c>
      <c r="F403" s="149"/>
      <c r="H403" s="39">
        <f>D403*F403</f>
        <v>0</v>
      </c>
    </row>
    <row r="404" spans="2:8" x14ac:dyDescent="0.2">
      <c r="C404" s="124"/>
      <c r="D404" s="37"/>
      <c r="F404" s="149"/>
    </row>
    <row r="405" spans="2:8" ht="94.5" customHeight="1" x14ac:dyDescent="0.2">
      <c r="B405" s="49">
        <v>4</v>
      </c>
      <c r="C405" s="107" t="s">
        <v>134</v>
      </c>
      <c r="D405" s="37"/>
      <c r="F405" s="149"/>
    </row>
    <row r="406" spans="2:8" x14ac:dyDescent="0.2">
      <c r="C406" s="124" t="s">
        <v>28</v>
      </c>
      <c r="D406" s="37">
        <v>5.0999999999999996</v>
      </c>
      <c r="F406" s="149"/>
      <c r="H406" s="39">
        <f>D406*F406</f>
        <v>0</v>
      </c>
    </row>
    <row r="407" spans="2:8" x14ac:dyDescent="0.2">
      <c r="C407" s="124"/>
      <c r="D407" s="37"/>
      <c r="F407" s="149"/>
    </row>
    <row r="408" spans="2:8" ht="286.5" customHeight="1" x14ac:dyDescent="0.2">
      <c r="B408" s="49">
        <v>5</v>
      </c>
      <c r="C408" s="107" t="s">
        <v>151</v>
      </c>
      <c r="D408" s="37"/>
      <c r="F408" s="149"/>
    </row>
    <row r="409" spans="2:8" x14ac:dyDescent="0.2">
      <c r="C409" s="124" t="s">
        <v>28</v>
      </c>
      <c r="D409" s="37">
        <v>7</v>
      </c>
      <c r="F409" s="149"/>
      <c r="H409" s="39">
        <f>D409*F409</f>
        <v>0</v>
      </c>
    </row>
    <row r="410" spans="2:8" x14ac:dyDescent="0.2">
      <c r="F410" s="146"/>
    </row>
    <row r="411" spans="2:8" x14ac:dyDescent="0.2">
      <c r="B411" s="49">
        <v>6</v>
      </c>
      <c r="C411" s="122" t="s">
        <v>111</v>
      </c>
      <c r="F411" s="146"/>
    </row>
    <row r="412" spans="2:8" x14ac:dyDescent="0.2">
      <c r="C412" s="124" t="s">
        <v>28</v>
      </c>
      <c r="D412" s="51">
        <v>2.5</v>
      </c>
      <c r="E412" s="82"/>
      <c r="F412" s="153"/>
      <c r="G412" s="41"/>
      <c r="H412" s="48">
        <f>D412*F412</f>
        <v>0</v>
      </c>
    </row>
    <row r="413" spans="2:8" x14ac:dyDescent="0.2">
      <c r="C413" s="53"/>
      <c r="D413" s="54"/>
      <c r="E413" s="69"/>
      <c r="F413" s="151"/>
      <c r="G413" s="55"/>
      <c r="H413" s="56"/>
    </row>
    <row r="414" spans="2:8" x14ac:dyDescent="0.2">
      <c r="F414" s="146"/>
      <c r="H414" s="57">
        <f>SUM(H392:H413)</f>
        <v>0</v>
      </c>
    </row>
    <row r="415" spans="2:8" x14ac:dyDescent="0.2">
      <c r="F415" s="146"/>
    </row>
    <row r="416" spans="2:8" x14ac:dyDescent="0.2">
      <c r="B416" s="42" t="s">
        <v>7</v>
      </c>
      <c r="C416" s="75" t="s">
        <v>8</v>
      </c>
      <c r="D416" s="100"/>
      <c r="E416" s="67"/>
      <c r="F416" s="147"/>
      <c r="G416" s="44"/>
      <c r="H416" s="120"/>
    </row>
    <row r="417" spans="2:8" ht="180" customHeight="1" x14ac:dyDescent="0.2">
      <c r="C417" s="85" t="s">
        <v>112</v>
      </c>
      <c r="F417" s="146"/>
      <c r="H417" s="58"/>
    </row>
    <row r="418" spans="2:8" x14ac:dyDescent="0.2">
      <c r="F418" s="146"/>
    </row>
    <row r="419" spans="2:8" ht="63.75" x14ac:dyDescent="0.2">
      <c r="B419" s="49">
        <v>1</v>
      </c>
      <c r="C419" s="127" t="s">
        <v>113</v>
      </c>
      <c r="F419" s="146"/>
    </row>
    <row r="420" spans="2:8" x14ac:dyDescent="0.2">
      <c r="C420" s="124" t="s">
        <v>25</v>
      </c>
      <c r="D420" s="37">
        <v>66.5</v>
      </c>
      <c r="F420" s="149"/>
      <c r="H420" s="39">
        <f>D420*F420</f>
        <v>0</v>
      </c>
    </row>
    <row r="421" spans="2:8" x14ac:dyDescent="0.2">
      <c r="F421" s="146"/>
    </row>
    <row r="422" spans="2:8" ht="102" x14ac:dyDescent="0.2">
      <c r="B422" s="49">
        <v>2</v>
      </c>
      <c r="C422" s="127" t="s">
        <v>114</v>
      </c>
      <c r="F422" s="146"/>
    </row>
    <row r="423" spans="2:8" x14ac:dyDescent="0.2">
      <c r="C423" s="124" t="s">
        <v>25</v>
      </c>
      <c r="D423" s="37">
        <v>66.5</v>
      </c>
      <c r="F423" s="149"/>
      <c r="H423" s="39">
        <f>D423*F423</f>
        <v>0</v>
      </c>
    </row>
    <row r="424" spans="2:8" x14ac:dyDescent="0.2">
      <c r="F424" s="146"/>
    </row>
    <row r="425" spans="2:8" ht="114.75" x14ac:dyDescent="0.2">
      <c r="B425" s="49">
        <v>3</v>
      </c>
      <c r="C425" s="118" t="s">
        <v>115</v>
      </c>
      <c r="F425" s="146"/>
    </row>
    <row r="426" spans="2:8" x14ac:dyDescent="0.2">
      <c r="C426" s="124" t="s">
        <v>25</v>
      </c>
      <c r="D426" s="37">
        <v>63.5</v>
      </c>
      <c r="F426" s="149"/>
      <c r="H426" s="39">
        <f>D426*F426</f>
        <v>0</v>
      </c>
    </row>
    <row r="427" spans="2:8" x14ac:dyDescent="0.2">
      <c r="F427" s="146"/>
    </row>
    <row r="428" spans="2:8" ht="63.75" x14ac:dyDescent="0.2">
      <c r="B428" s="49">
        <v>4</v>
      </c>
      <c r="C428" s="118" t="s">
        <v>116</v>
      </c>
      <c r="F428" s="146"/>
    </row>
    <row r="429" spans="2:8" x14ac:dyDescent="0.2">
      <c r="C429" s="124" t="s">
        <v>14</v>
      </c>
      <c r="D429" s="37">
        <v>2</v>
      </c>
      <c r="F429" s="149"/>
      <c r="H429" s="39">
        <f>D429*F429</f>
        <v>0</v>
      </c>
    </row>
    <row r="430" spans="2:8" x14ac:dyDescent="0.2">
      <c r="F430" s="146"/>
    </row>
    <row r="431" spans="2:8" ht="76.5" x14ac:dyDescent="0.2">
      <c r="B431" s="49">
        <v>5</v>
      </c>
      <c r="C431" s="118" t="s">
        <v>117</v>
      </c>
      <c r="F431" s="146"/>
    </row>
    <row r="432" spans="2:8" x14ac:dyDescent="0.2">
      <c r="C432" s="124" t="s">
        <v>25</v>
      </c>
      <c r="D432" s="37">
        <v>4</v>
      </c>
      <c r="F432" s="149"/>
      <c r="H432" s="39">
        <f>D432*F432</f>
        <v>0</v>
      </c>
    </row>
    <row r="433" spans="2:8" x14ac:dyDescent="0.2">
      <c r="F433" s="146"/>
    </row>
    <row r="434" spans="2:8" ht="38.25" x14ac:dyDescent="0.2">
      <c r="B434" s="49">
        <v>6</v>
      </c>
      <c r="C434" s="119" t="s">
        <v>118</v>
      </c>
      <c r="F434" s="146"/>
    </row>
    <row r="435" spans="2:8" x14ac:dyDescent="0.2">
      <c r="C435" s="124" t="s">
        <v>119</v>
      </c>
      <c r="D435" s="37">
        <v>1</v>
      </c>
      <c r="F435" s="149"/>
      <c r="H435" s="39">
        <f>D435*F435</f>
        <v>0</v>
      </c>
    </row>
    <row r="436" spans="2:8" x14ac:dyDescent="0.2">
      <c r="F436" s="146"/>
    </row>
    <row r="437" spans="2:8" ht="25.5" x14ac:dyDescent="0.2">
      <c r="B437" s="49">
        <v>7</v>
      </c>
      <c r="C437" s="125" t="s">
        <v>120</v>
      </c>
      <c r="F437" s="146"/>
    </row>
    <row r="438" spans="2:8" x14ac:dyDescent="0.2">
      <c r="C438" s="124" t="s">
        <v>119</v>
      </c>
      <c r="D438" s="51">
        <v>6</v>
      </c>
      <c r="E438" s="82"/>
      <c r="F438" s="153"/>
      <c r="G438" s="41"/>
      <c r="H438" s="48">
        <f>D438*F438</f>
        <v>0</v>
      </c>
    </row>
    <row r="439" spans="2:8" x14ac:dyDescent="0.2">
      <c r="C439" s="53"/>
      <c r="D439" s="54"/>
      <c r="E439" s="69"/>
      <c r="F439" s="151"/>
      <c r="G439" s="55"/>
      <c r="H439" s="56"/>
    </row>
    <row r="440" spans="2:8" x14ac:dyDescent="0.2">
      <c r="F440" s="146"/>
      <c r="H440" s="57">
        <f>SUM(H420:H439)</f>
        <v>0</v>
      </c>
    </row>
    <row r="441" spans="2:8" x14ac:dyDescent="0.2">
      <c r="F441" s="146"/>
    </row>
    <row r="442" spans="2:8" x14ac:dyDescent="0.2">
      <c r="F442" s="146"/>
    </row>
    <row r="443" spans="2:8" x14ac:dyDescent="0.2">
      <c r="B443" s="42" t="s">
        <v>121</v>
      </c>
      <c r="C443" s="75" t="s">
        <v>122</v>
      </c>
      <c r="D443" s="100"/>
      <c r="E443" s="67"/>
      <c r="F443" s="147"/>
      <c r="G443" s="44"/>
      <c r="H443" s="120"/>
    </row>
    <row r="444" spans="2:8" ht="191.25" x14ac:dyDescent="0.2">
      <c r="C444" s="85" t="s">
        <v>123</v>
      </c>
      <c r="F444" s="146"/>
      <c r="H444" s="58"/>
    </row>
    <row r="445" spans="2:8" x14ac:dyDescent="0.2">
      <c r="F445" s="146"/>
      <c r="H445" s="58"/>
    </row>
    <row r="446" spans="2:8" ht="51" x14ac:dyDescent="0.2">
      <c r="B446" s="49">
        <v>1</v>
      </c>
      <c r="C446" s="125" t="s">
        <v>136</v>
      </c>
      <c r="F446" s="146"/>
    </row>
    <row r="447" spans="2:8" x14ac:dyDescent="0.2">
      <c r="C447" s="124" t="s">
        <v>25</v>
      </c>
      <c r="D447" s="37">
        <v>7</v>
      </c>
      <c r="F447" s="149"/>
      <c r="H447" s="39">
        <f>D447*F447</f>
        <v>0</v>
      </c>
    </row>
    <row r="448" spans="2:8" x14ac:dyDescent="0.2">
      <c r="F448" s="146"/>
    </row>
    <row r="449" spans="2:8" ht="63.75" x14ac:dyDescent="0.2">
      <c r="B449" s="49">
        <v>2</v>
      </c>
      <c r="C449" s="125" t="s">
        <v>124</v>
      </c>
      <c r="F449" s="146"/>
    </row>
    <row r="450" spans="2:8" x14ac:dyDescent="0.2">
      <c r="C450" s="124" t="s">
        <v>25</v>
      </c>
      <c r="D450" s="37">
        <v>9</v>
      </c>
      <c r="F450" s="149"/>
      <c r="H450" s="39">
        <f>D450*F450</f>
        <v>0</v>
      </c>
    </row>
    <row r="451" spans="2:8" x14ac:dyDescent="0.2">
      <c r="F451" s="146"/>
    </row>
    <row r="452" spans="2:8" ht="63.75" x14ac:dyDescent="0.2">
      <c r="B452" s="49">
        <v>3</v>
      </c>
      <c r="C452" s="125" t="s">
        <v>125</v>
      </c>
      <c r="F452" s="146"/>
    </row>
    <row r="453" spans="2:8" x14ac:dyDescent="0.2">
      <c r="C453" s="126" t="s">
        <v>0</v>
      </c>
      <c r="D453" s="54">
        <v>2</v>
      </c>
      <c r="E453" s="69"/>
      <c r="F453" s="151"/>
      <c r="G453" s="55"/>
      <c r="H453" s="56">
        <f>D453*F453</f>
        <v>0</v>
      </c>
    </row>
    <row r="454" spans="2:8" x14ac:dyDescent="0.2">
      <c r="F454" s="146"/>
      <c r="H454" s="57">
        <f>SUM(H447:H453)</f>
        <v>0</v>
      </c>
    </row>
    <row r="455" spans="2:8" x14ac:dyDescent="0.2">
      <c r="F455" s="146"/>
    </row>
    <row r="456" spans="2:8" x14ac:dyDescent="0.2">
      <c r="B456" s="42" t="s">
        <v>126</v>
      </c>
      <c r="C456" s="75" t="s">
        <v>127</v>
      </c>
      <c r="D456" s="100"/>
      <c r="E456" s="67"/>
      <c r="F456" s="147"/>
      <c r="G456" s="44"/>
      <c r="H456" s="120"/>
    </row>
    <row r="457" spans="2:8" ht="204" x14ac:dyDescent="0.2">
      <c r="C457" s="85" t="s">
        <v>128</v>
      </c>
      <c r="F457" s="146"/>
    </row>
    <row r="458" spans="2:8" x14ac:dyDescent="0.2">
      <c r="F458" s="146"/>
    </row>
    <row r="459" spans="2:8" ht="89.25" x14ac:dyDescent="0.2">
      <c r="B459" s="49">
        <v>1</v>
      </c>
      <c r="C459" s="119" t="s">
        <v>144</v>
      </c>
      <c r="F459" s="146"/>
    </row>
    <row r="460" spans="2:8" x14ac:dyDescent="0.2">
      <c r="C460" s="124" t="s">
        <v>119</v>
      </c>
      <c r="D460" s="37">
        <v>4</v>
      </c>
      <c r="F460" s="149"/>
      <c r="H460" s="39">
        <f>D460*F460</f>
        <v>0</v>
      </c>
    </row>
    <row r="461" spans="2:8" x14ac:dyDescent="0.2">
      <c r="F461" s="146"/>
    </row>
    <row r="462" spans="2:8" ht="63.75" x14ac:dyDescent="0.2">
      <c r="B462" s="49">
        <v>2</v>
      </c>
      <c r="C462" s="119" t="s">
        <v>129</v>
      </c>
      <c r="F462" s="146"/>
    </row>
    <row r="463" spans="2:8" x14ac:dyDescent="0.2">
      <c r="C463" s="124" t="s">
        <v>28</v>
      </c>
      <c r="D463" s="37">
        <v>1</v>
      </c>
      <c r="F463" s="149"/>
      <c r="H463" s="39">
        <f>D463*F463</f>
        <v>0</v>
      </c>
    </row>
    <row r="464" spans="2:8" x14ac:dyDescent="0.2">
      <c r="F464" s="146"/>
    </row>
    <row r="465" spans="2:8" ht="153" x14ac:dyDescent="0.2">
      <c r="B465" s="49">
        <v>3</v>
      </c>
      <c r="C465" s="119" t="s">
        <v>130</v>
      </c>
      <c r="F465" s="146"/>
    </row>
    <row r="466" spans="2:8" x14ac:dyDescent="0.2">
      <c r="C466" s="124" t="s">
        <v>0</v>
      </c>
      <c r="D466" s="37">
        <v>2</v>
      </c>
      <c r="F466" s="149"/>
      <c r="H466" s="39">
        <f>D466*F466</f>
        <v>0</v>
      </c>
    </row>
    <row r="467" spans="2:8" x14ac:dyDescent="0.2">
      <c r="F467" s="146"/>
    </row>
    <row r="468" spans="2:8" ht="63.75" x14ac:dyDescent="0.2">
      <c r="B468" s="49">
        <v>4</v>
      </c>
      <c r="C468" s="119" t="s">
        <v>131</v>
      </c>
      <c r="F468" s="146"/>
    </row>
    <row r="469" spans="2:8" x14ac:dyDescent="0.2">
      <c r="C469" s="124" t="s">
        <v>26</v>
      </c>
      <c r="D469" s="37">
        <v>11</v>
      </c>
      <c r="F469" s="149"/>
      <c r="H469" s="39">
        <f>D469*F469</f>
        <v>0</v>
      </c>
    </row>
    <row r="470" spans="2:8" x14ac:dyDescent="0.2">
      <c r="F470" s="146"/>
    </row>
    <row r="471" spans="2:8" ht="89.25" x14ac:dyDescent="0.2">
      <c r="B471" s="49">
        <v>5</v>
      </c>
      <c r="C471" s="119" t="s">
        <v>145</v>
      </c>
      <c r="F471" s="146"/>
    </row>
    <row r="472" spans="2:8" x14ac:dyDescent="0.2">
      <c r="C472" s="124" t="s">
        <v>119</v>
      </c>
      <c r="D472" s="51">
        <v>4</v>
      </c>
      <c r="E472" s="82"/>
      <c r="F472" s="153"/>
      <c r="G472" s="41"/>
      <c r="H472" s="48">
        <f>D472*F472</f>
        <v>0</v>
      </c>
    </row>
    <row r="473" spans="2:8" x14ac:dyDescent="0.2">
      <c r="C473" s="53"/>
      <c r="D473" s="54"/>
      <c r="E473" s="69"/>
      <c r="F473" s="151"/>
      <c r="G473" s="55"/>
      <c r="H473" s="56"/>
    </row>
    <row r="474" spans="2:8" x14ac:dyDescent="0.2">
      <c r="F474" s="146"/>
      <c r="H474" s="57">
        <f>SUM(H460:H473)</f>
        <v>0</v>
      </c>
    </row>
    <row r="475" spans="2:8" x14ac:dyDescent="0.2">
      <c r="F475" s="146"/>
    </row>
    <row r="476" spans="2:8" x14ac:dyDescent="0.2">
      <c r="B476" s="113" t="s">
        <v>9</v>
      </c>
      <c r="C476" s="112" t="s">
        <v>1</v>
      </c>
      <c r="D476" s="71"/>
      <c r="E476" s="82"/>
      <c r="F476" s="148"/>
      <c r="G476" s="41"/>
      <c r="H476" s="63"/>
    </row>
    <row r="477" spans="2:8" x14ac:dyDescent="0.2">
      <c r="B477" s="113"/>
      <c r="C477" s="112"/>
      <c r="D477" s="71"/>
      <c r="E477" s="82"/>
      <c r="F477" s="148"/>
      <c r="G477" s="41"/>
      <c r="H477" s="63"/>
    </row>
    <row r="478" spans="2:8" x14ac:dyDescent="0.2">
      <c r="B478" s="42" t="s">
        <v>4</v>
      </c>
      <c r="C478" s="75" t="s">
        <v>132</v>
      </c>
      <c r="D478" s="100"/>
      <c r="E478" s="67"/>
      <c r="F478" s="147"/>
      <c r="G478" s="44"/>
      <c r="H478" s="45"/>
    </row>
    <row r="479" spans="2:8" ht="243.75" customHeight="1" x14ac:dyDescent="0.2">
      <c r="B479" s="46"/>
      <c r="C479" s="50" t="s">
        <v>133</v>
      </c>
      <c r="D479" s="101"/>
      <c r="E479" s="68"/>
      <c r="F479" s="148"/>
      <c r="G479" s="41"/>
      <c r="H479" s="48"/>
    </row>
    <row r="480" spans="2:8" x14ac:dyDescent="0.2">
      <c r="F480" s="146"/>
    </row>
    <row r="481" spans="1:8" ht="140.25" x14ac:dyDescent="0.2">
      <c r="B481" s="49">
        <v>1</v>
      </c>
      <c r="C481" s="128" t="s">
        <v>146</v>
      </c>
      <c r="F481" s="146"/>
    </row>
    <row r="482" spans="1:8" x14ac:dyDescent="0.2">
      <c r="C482" s="126" t="s">
        <v>14</v>
      </c>
      <c r="D482" s="54">
        <v>2</v>
      </c>
      <c r="E482" s="69"/>
      <c r="F482" s="151"/>
      <c r="G482" s="55"/>
      <c r="H482" s="56">
        <f>D482*F482</f>
        <v>0</v>
      </c>
    </row>
    <row r="483" spans="1:8" x14ac:dyDescent="0.2">
      <c r="F483" s="146"/>
      <c r="H483" s="57">
        <f>SUM(H481:H482)</f>
        <v>0</v>
      </c>
    </row>
    <row r="484" spans="1:8" x14ac:dyDescent="0.2">
      <c r="F484" s="146"/>
    </row>
    <row r="485" spans="1:8" x14ac:dyDescent="0.2">
      <c r="A485" s="130"/>
      <c r="C485" s="50"/>
      <c r="D485" s="51"/>
      <c r="E485" s="82"/>
      <c r="F485" s="148"/>
      <c r="G485" s="41"/>
      <c r="H485" s="48"/>
    </row>
    <row r="486" spans="1:8" x14ac:dyDescent="0.2">
      <c r="C486" s="50"/>
      <c r="D486" s="71"/>
      <c r="E486" s="82"/>
      <c r="F486" s="148"/>
      <c r="G486" s="41"/>
      <c r="H486" s="48"/>
    </row>
    <row r="487" spans="1:8" x14ac:dyDescent="0.2">
      <c r="H487" s="58"/>
    </row>
  </sheetData>
  <sheetProtection algorithmName="SHA-512" hashValue="1D7C0hHx/dzXdW1MKZ7i4Xk1Bg0XdrNeSpBVYoEQtPWKDNcvj+gkO59UpTjbIz2qzvxWxfzSQTWyM6jnlrBBhg==" saltValue="ARdER9QzFIMgnCp+zPtQ6w==" spinCount="100000" sheet="1" objects="1" scenarios="1"/>
  <mergeCells count="1">
    <mergeCell ref="C7:H7"/>
  </mergeCells>
  <phoneticPr fontId="2" type="noConversion"/>
  <pageMargins left="0.74803149606299213" right="0.6875" top="0.98425196850393704" bottom="0.98425196850393704" header="0" footer="0"/>
  <pageSetup paperSize="9" orientation="portrait" r:id="rId1"/>
  <headerFooter alignWithMargins="0">
    <oddHeader xml:space="preserve">&amp;L&amp;"Arial Black,Običajno"&amp;14&amp;K0070C0
region &amp;"Arial,Navadno"&amp;8&amp;K000000d.o.o. Brežice&amp;C
</oddHeader>
    <oddFooter>&amp;C&amp;"Times New Roman,Navadno"&amp;8
Ureditev arkadnih hodnikov ter terase v Posavskem muzeju Brežice&amp;R&amp;"Times New Roman,Poševno"&amp;8Stran &amp;P</oddFooter>
  </headerFooter>
  <rowBreaks count="32" manualBreakCount="32">
    <brk id="48" max="7" man="1"/>
    <brk id="84" max="7" man="1"/>
    <brk id="98" max="7" man="1"/>
    <brk id="115" max="7" man="1"/>
    <brk id="127" max="7" man="1"/>
    <brk id="151" max="7" man="1"/>
    <brk id="155" max="7" man="1"/>
    <brk id="162" max="7" man="1"/>
    <brk id="172" max="7" man="1"/>
    <brk id="180" max="7" man="1"/>
    <brk id="184" max="7" man="1"/>
    <brk id="191" max="7" man="1"/>
    <brk id="200" max="7" man="1"/>
    <brk id="205" max="7" man="1"/>
    <brk id="212" max="7" man="1"/>
    <brk id="222" max="7" man="1"/>
    <brk id="236" max="7" man="1"/>
    <brk id="257" max="7" man="1"/>
    <brk id="288" max="7" man="1"/>
    <brk id="309" max="7" man="1"/>
    <brk id="323" max="7" man="1"/>
    <brk id="330" max="7" man="1"/>
    <brk id="346" max="7" man="1"/>
    <brk id="368" max="7" man="1"/>
    <brk id="387" max="7" man="1"/>
    <brk id="401" max="7" man="1"/>
    <brk id="415" max="7" man="1"/>
    <brk id="426" max="7" man="1"/>
    <brk id="441" max="7" man="1"/>
    <brk id="455" max="7" man="1"/>
    <brk id="467" max="7" man="1"/>
    <brk id="475"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vt:i4>
      </vt:variant>
      <vt:variant>
        <vt:lpstr>Imenovani obsegi</vt:lpstr>
      </vt:variant>
      <vt:variant>
        <vt:i4>1</vt:i4>
      </vt:variant>
    </vt:vector>
  </HeadingPairs>
  <TitlesOfParts>
    <vt:vector size="3" baseType="lpstr">
      <vt:lpstr>rekapitulacija</vt:lpstr>
      <vt:lpstr>gradbeno obrtniška dela</vt:lpstr>
      <vt:lpstr>'gradbeno obrtniška dela'!Področje_tiskanja</vt:lpstr>
    </vt:vector>
  </TitlesOfParts>
  <Company>GEMIS d.o.o.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Nataša</dc:creator>
  <cp:lastModifiedBy>Vilma Zupančič</cp:lastModifiedBy>
  <cp:lastPrinted>2019-01-16T12:35:56Z</cp:lastPrinted>
  <dcterms:created xsi:type="dcterms:W3CDTF">2004-05-13T09:38:29Z</dcterms:created>
  <dcterms:modified xsi:type="dcterms:W3CDTF">2019-05-08T06:46:26Z</dcterms:modified>
</cp:coreProperties>
</file>