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I:\JAVNA NAROCILA\2019 Širitev CKZ\"/>
    </mc:Choice>
  </mc:AlternateContent>
  <xr:revisionPtr revIDLastSave="0" documentId="13_ncr:1_{FEBAA9B5-F20F-4C4E-9C49-A9B41B377204}" xr6:coauthVersionLast="43" xr6:coauthVersionMax="43" xr10:uidLastSave="{00000000-0000-0000-0000-000000000000}"/>
  <workbookProtection workbookPassword="DD8F" lockStructure="1"/>
  <bookViews>
    <workbookView xWindow="-120" yWindow="-120" windowWidth="29040" windowHeight="15840" tabRatio="824" xr2:uid="{00000000-000D-0000-FFFF-FFFF00000000}"/>
  </bookViews>
  <sheets>
    <sheet name="Skupna rekapitulacija" sheetId="27" r:id="rId1"/>
    <sheet name="rekapitulacija grad.- obrt. del" sheetId="2" r:id="rId2"/>
    <sheet name="preddela" sheetId="3" r:id="rId3"/>
    <sheet name="zidarska dela" sheetId="6" r:id="rId4"/>
    <sheet name="mizarska dela" sheetId="13" r:id="rId5"/>
    <sheet name="ključavničarska dela" sheetId="26" r:id="rId6"/>
    <sheet name="keramičarska dela" sheetId="25" r:id="rId7"/>
    <sheet name="tlakarska dela" sheetId="21" r:id="rId8"/>
    <sheet name="suhomontažna dela" sheetId="15" r:id="rId9"/>
    <sheet name="pleskarska dela" sheetId="17" r:id="rId10"/>
    <sheet name="ostala dela" sheetId="20" r:id="rId11"/>
    <sheet name="pohištvena in ostala oprema" sheetId="22" r:id="rId12"/>
  </sheets>
  <definedNames>
    <definedName name="_xlnm.Print_Area" localSheetId="6">'keramičarska dela'!$A$2:$F$14</definedName>
    <definedName name="_xlnm.Print_Area" localSheetId="5">'ključavničarska dela'!$A$2:$F$6</definedName>
    <definedName name="_xlnm.Print_Area" localSheetId="9">'pleskarska dela'!$A$2:$F$12</definedName>
    <definedName name="_xlnm.Print_Area" localSheetId="1">'rekapitulacija grad.- obrt. del'!$A$1:$H$67</definedName>
    <definedName name="_xlnm.Print_Area" localSheetId="8">'suhomontažna dela'!$A$2:$F$21</definedName>
    <definedName name="_xlnm.Print_Area" localSheetId="7">'tlakarska dela'!$A$2:$F$23</definedName>
    <definedName name="_xlnm.Print_Area" localSheetId="3">'zidarska dela'!$A$2:$F$11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20" l="1"/>
  <c r="F7" i="20" l="1"/>
  <c r="F8" i="20"/>
  <c r="F9" i="20"/>
  <c r="F10" i="20"/>
  <c r="F13" i="20"/>
  <c r="F16" i="20"/>
  <c r="F15" i="20"/>
  <c r="F14" i="20"/>
  <c r="F21" i="20"/>
  <c r="F26" i="20"/>
  <c r="F35" i="20"/>
  <c r="F60" i="22" l="1"/>
  <c r="F59" i="22"/>
  <c r="F58" i="22"/>
  <c r="F55" i="22"/>
  <c r="F54" i="22"/>
  <c r="F20" i="20" l="1"/>
  <c r="F47" i="22" l="1"/>
  <c r="F6" i="25" l="1"/>
  <c r="F5" i="25"/>
  <c r="F13" i="25"/>
  <c r="F12" i="25"/>
  <c r="F6" i="26" l="1"/>
  <c r="F8" i="26" s="1"/>
  <c r="F58" i="2" s="1"/>
  <c r="F9" i="25"/>
  <c r="F16" i="25" s="1"/>
  <c r="F59" i="2" s="1"/>
  <c r="F19" i="21" l="1"/>
  <c r="F23" i="13"/>
  <c r="F29" i="13" l="1"/>
  <c r="F22" i="21" l="1"/>
  <c r="F30" i="13"/>
  <c r="F24" i="13"/>
  <c r="F16" i="6"/>
  <c r="F48" i="22" l="1"/>
  <c r="F46" i="22"/>
  <c r="F27" i="20"/>
  <c r="F25" i="20"/>
  <c r="F20" i="17"/>
  <c r="F19" i="17"/>
  <c r="F18" i="15"/>
  <c r="F17" i="15"/>
  <c r="F36" i="3"/>
  <c r="F35" i="3"/>
  <c r="F59" i="3"/>
  <c r="F60" i="3"/>
  <c r="F47" i="3"/>
  <c r="F21" i="6"/>
  <c r="F20" i="6"/>
  <c r="F55" i="3" l="1"/>
  <c r="F54" i="3"/>
  <c r="F32" i="3"/>
  <c r="F31" i="3"/>
  <c r="F30" i="3"/>
  <c r="F27" i="3"/>
  <c r="F26" i="3"/>
  <c r="F25" i="3"/>
  <c r="F24" i="3"/>
  <c r="F23" i="3"/>
  <c r="F21" i="3"/>
  <c r="F18" i="3"/>
  <c r="F17" i="3"/>
  <c r="F16" i="3"/>
  <c r="F15" i="3"/>
  <c r="F14" i="3"/>
  <c r="F12" i="3"/>
  <c r="F13" i="3"/>
  <c r="F22" i="3"/>
  <c r="F49" i="3"/>
  <c r="F44" i="3"/>
  <c r="F43" i="3"/>
  <c r="F50" i="3"/>
  <c r="F48" i="3"/>
  <c r="F46" i="3"/>
  <c r="F45" i="3"/>
  <c r="F42" i="3"/>
  <c r="F14" i="13" l="1"/>
  <c r="F8" i="13"/>
  <c r="F8" i="21"/>
  <c r="F5" i="21" l="1"/>
  <c r="F21" i="15"/>
  <c r="F13" i="15"/>
  <c r="F9" i="15"/>
  <c r="F5" i="15"/>
  <c r="F24" i="17"/>
  <c r="F16" i="17"/>
  <c r="F12" i="17"/>
  <c r="F8" i="17"/>
  <c r="F36" i="20"/>
  <c r="F4" i="20"/>
  <c r="F56" i="22"/>
  <c r="F10" i="22" l="1"/>
  <c r="F9" i="22"/>
  <c r="F57" i="22" l="1"/>
  <c r="F43" i="22"/>
  <c r="F28" i="22"/>
  <c r="F27" i="22"/>
  <c r="F20" i="22"/>
  <c r="F26" i="22"/>
  <c r="F25" i="22"/>
  <c r="F24" i="22"/>
  <c r="F23" i="22"/>
  <c r="F22" i="22"/>
  <c r="F21" i="22"/>
  <c r="F34" i="20"/>
  <c r="F19" i="20"/>
  <c r="F23" i="17"/>
  <c r="F22" i="15"/>
  <c r="F15" i="17"/>
  <c r="F11" i="17"/>
  <c r="F14" i="15"/>
  <c r="F10" i="15"/>
  <c r="F13" i="13"/>
  <c r="F25" i="6"/>
  <c r="F24" i="6"/>
  <c r="F17" i="6"/>
  <c r="F15" i="6"/>
  <c r="F12" i="6"/>
  <c r="F11" i="6"/>
  <c r="F10" i="6"/>
  <c r="F58" i="3"/>
  <c r="F61" i="3"/>
  <c r="F56" i="3"/>
  <c r="F57" i="3"/>
  <c r="F53" i="3"/>
  <c r="F33" i="3"/>
  <c r="F34" i="3"/>
  <c r="F37" i="3"/>
  <c r="F17" i="22" l="1"/>
  <c r="F16" i="22"/>
  <c r="F15" i="22"/>
  <c r="F14" i="22"/>
  <c r="F13" i="22"/>
  <c r="F12" i="22"/>
  <c r="F11" i="22"/>
  <c r="F62" i="22" l="1"/>
  <c r="F64" i="2" s="1"/>
  <c r="F7" i="13"/>
  <c r="F7" i="17" l="1"/>
  <c r="F6" i="6" l="1"/>
  <c r="F32" i="13" l="1"/>
  <c r="F57" i="2" s="1"/>
  <c r="F38" i="20" l="1"/>
  <c r="F63" i="2" s="1"/>
  <c r="F25" i="21" l="1"/>
  <c r="F60" i="2" s="1"/>
  <c r="F6" i="15"/>
  <c r="F24" i="15" l="1"/>
  <c r="F61" i="2" s="1"/>
  <c r="F26" i="17"/>
  <c r="F62" i="2" s="1"/>
  <c r="F65" i="2" l="1"/>
  <c r="H17" i="27" s="1"/>
  <c r="F7" i="6"/>
  <c r="F5" i="6" l="1"/>
  <c r="F27" i="6" l="1"/>
  <c r="F53" i="2" s="1"/>
  <c r="F6" i="3" l="1"/>
  <c r="F63" i="3" s="1"/>
  <c r="F52" i="2" s="1"/>
  <c r="F54" i="2" s="1"/>
  <c r="F67" i="2" l="1"/>
  <c r="F68" i="2" s="1"/>
  <c r="F69" i="2" s="1"/>
  <c r="H15" i="27"/>
  <c r="H19" i="27" l="1"/>
  <c r="H21" i="27" s="1"/>
  <c r="H23" i="27" s="1"/>
  <c r="H25" i="27" s="1"/>
</calcChain>
</file>

<file path=xl/sharedStrings.xml><?xml version="1.0" encoding="utf-8"?>
<sst xmlns="http://schemas.openxmlformats.org/spreadsheetml/2006/main" count="436" uniqueCount="162">
  <si>
    <t>kpl</t>
  </si>
  <si>
    <t>m2</t>
  </si>
  <si>
    <t>I PREDELA</t>
  </si>
  <si>
    <t>Odvoz porušenega materiala na končno  deponijo v razdaljo do 20 km, ločeno po vrstah odpadka z nakladanjem materiala ter vsemi pomožnimi deli in prenosi</t>
  </si>
  <si>
    <t>UREDITEV GRADBIŠČA</t>
  </si>
  <si>
    <t>kos</t>
  </si>
  <si>
    <t xml:space="preserve">GRADBENA + OBRTNIŠKA DELA </t>
  </si>
  <si>
    <t>LESENA VRATA</t>
  </si>
  <si>
    <t xml:space="preserve">POPIS DEL GRADBENO - OBRTNIŠKA DELA </t>
  </si>
  <si>
    <t>V ceni vsakih posameznih del je po potrebi zajeti vse delovne in pomožne odre kot tudi čiščenje vseh</t>
  </si>
  <si>
    <t>kom</t>
  </si>
  <si>
    <t>Vzidava vrat velikosti do 2 m2</t>
  </si>
  <si>
    <t>stanja.</t>
  </si>
  <si>
    <t>garancijami, navodili za obratovanje in vzdrževanje in servisiranje ter funkcionalno shemo izvedenega</t>
  </si>
  <si>
    <t xml:space="preserve"> določitve kvalitete.</t>
  </si>
  <si>
    <t xml:space="preserve">* Vse naprave in elemente se mora dobaviti z vsemi ustreznimi in veljavnimi certifikati, atesti, </t>
  </si>
  <si>
    <t>* S privolitvijo investitorja se lahko vse naprave nadomesti z nadomestnimi, ki morajo  imeti enako ali</t>
  </si>
  <si>
    <t>* Vse naprave in elementi v popisu materiala in del so nevedeni samo primeroma (kot npr.) zaradi</t>
  </si>
  <si>
    <t xml:space="preserve"> teh v rekapitulacijo.</t>
  </si>
  <si>
    <t>elementov po končanih delih.</t>
  </si>
  <si>
    <t>* Pri oddaji ponudbe naročniku je izvajalec dolžan sam preveriti zmnožke in seštevke ter prenose le</t>
  </si>
  <si>
    <t xml:space="preserve"> boljšo kvaliteto.</t>
  </si>
  <si>
    <t>* Pred izvedbo del je potrebno preveriti in se uskladiti z obstoječim stanjem ter vsekmi mikrolokacijami</t>
  </si>
  <si>
    <t xml:space="preserve"> opreme in priključkov na objektu.</t>
  </si>
  <si>
    <t>RUŠITVENA DELA, DEMONTAŽA OPREME, ODVOZ PORUŠENEGA MATERIALA</t>
  </si>
  <si>
    <t xml:space="preserve">REKAPITULACIJA </t>
  </si>
  <si>
    <t>A. GRADBENA DELA:</t>
  </si>
  <si>
    <t>B. OBRTNIŠKA DELA</t>
  </si>
  <si>
    <t>II ZIDARSKA DELA</t>
  </si>
  <si>
    <t>I MIZARSKA DELA</t>
  </si>
  <si>
    <t xml:space="preserve">Priprava podlage za pleskanje in pleskanje stropa iz mavčnokartonskih plošč s silikonsko paropropustno barvo, 2x, z dobavo materiala ter vsemi pomožnimi deli in prenosi. Barva bela.                                                </t>
  </si>
  <si>
    <t>Izklop elektrike v prostoru.</t>
  </si>
  <si>
    <t>Odstranitev zaključnega tlaka - itison, z odvozom porušenega materiala na deponijo na gradbišču z razvrščanjem po vrsti odpadka.</t>
  </si>
  <si>
    <t xml:space="preserve">Rušenje obstoječega lesenega strešnega okna (dim. 70/107 cm). Rušenje z odvozom porušenega materiala na deponijo na gradbišču z razvrščanjem po vrsti odpadka. </t>
  </si>
  <si>
    <t xml:space="preserve">Demontaža lesenih vratnih kril z zasteklitvijo v lesenem podboju z odvozom na deponijo na gradbišču z razvrščanjem po vrsti odpadka. Vrata velikosti do 2 m2. </t>
  </si>
  <si>
    <t>Odklop in demontaža obstoječih svetilk: stropna nadgradna svetilka dim. 1200/600 mm z odvozom na deponijo na gradbišču z razvrščanjem po vrsti odpadka.</t>
  </si>
  <si>
    <t xml:space="preserve">Brušenje obstoječih ometov sten (z odstranjevanjem starih nanosov barv) do stabilne podloge z vsemi pomožnimi deli in prenosi. </t>
  </si>
  <si>
    <t>Vgradnja strešnega okna velikosti do 2 m2</t>
  </si>
  <si>
    <t xml:space="preserve">Pri vseh postavkah je upoštevana kompletna obdelava in morebitno barvanje izdelkov! </t>
  </si>
  <si>
    <t>Dobava in montaža lesenega strešnega okna v obstoječo odprtino (kot npr. strešno okno Velux GGL MK06 3068) velikosti 78/118 cm, klasično odpiranje, material brezbarven lak, ročno upravljanje; z obrobami, zunanjim vgradnim setom; siesta senčilo; vključno z vsemi potrebnimi deli, prenosi in potrošnim materialom.</t>
  </si>
  <si>
    <t xml:space="preserve">Izvedba poševnega stropa, višina prostora 1,45m - 2,35m, z oblogo iz mavčnih plošč 1x1,25 cm stropni kovinski profil montiran na leseno stropno konstrukcijo obito z ladijskim podom. Komplet poševni strop iz mavčnih plošč, s fugiranjem stikov ter vsemi pomožnimi deli in prenosi. </t>
  </si>
  <si>
    <t>Izvedba ravnega spuščenega stropa, višina prostora 2,60m, višina obešanja 25 cm z oblogo iz mavčnih plošč 1x1,25 cm stropni kovinski profil obešen na leseno stropno konstrukcijo obito z ladijskim podom. Komplet spuščen ravni strop iz mavčnih plošč, s fugiranjem stikov ter vsemi pomožnimi deli in prenosi. Na površini  stropa se montirajo svetilke.</t>
  </si>
  <si>
    <t>Pleskarska dela splošno: 
Izvajalec pleskarskih del mora pred pričetkom dela  pregledati vse površine, ki bodo pleskane in opozoriti izvajalca gradbenih del, da se odstranijo eventuelne pomanjkljivosti, ki jih je opazil in katere bi utegnile kvarno vplivati na brezhibno izvršitev in kvaliteto pleskarskih del. 
Za pleskarska dela se sme uporabiti le kvaliteten material priznanega izvora in kakovosti. Kvaliteta izvršenega dela mora biti brezhibna, Vse pleskane površine morajo biti enakomerne, brez temnih ali svetlih lis, madežev, sledov po čopiču ali podobnih pomanjkljivosti. Barve oziroma barvne odtenke odobri projektant. Izvajalec mora na zahtevo projektanta napraviti brezplačne vzorce. 
Izvajalec pleskarskih del mora strogo paziti na to, da s svojim delom ne poškoduje ali onesnaži izdelkov drugih izvajalcev, po potrebi mora le-te ustrezno zaščititi. Izlivanje barv, beleža in drugega pleskarskega materiala v vodovodne ali straniščne školjke ni dovoljeno, za škodo odgovarja izvajalec pleskarskih del, prav tako odgovarja za škodo, ki bi nastala zaradi nepazljivosti ali malomarnega dela. Po izvršenem delu mora izvajalec pleskarskih del odstraniti ves preostali material in odpadke ter očistiti prostore, ki so bili zaradi njegovih del onesnaženi.</t>
  </si>
  <si>
    <t>Zaključno čiščenje vseh prostorov po končanih posameznih delih (komplet čiščenje oken, zunanjih in notranjih okenskih polic, tal,…).</t>
  </si>
  <si>
    <t>Stropno nadgradno linijsko svetilo (kot npr. BRIGHT DPL 24 W LED, 2160 lm, 3000 K, BELA), opremljeno z LED virom svetlobe in vgrajenim napajalnikom, bele barve. Moč LED vezja največ 24 W, tok 350 mA, 2160 lumnov, življenjska doba LED minimalno 50.000 ur, CRI&gt;90 ter Mac Adams 3. Dimenzije 38 mm X 74 mm X 1128 mm. Svetilka je opremljena z mikroprizmatično optiko (Diamond Prism LED) proti bleščanju, faktor UGR&lt;19. Svetilki je priložena oprema za montažo in priklop. Svetilka ustreza standardom CEI EN 60598-1, UNI EN 12464-1. Z garancijsko dobo 5 (pet) let.
Svetilo spada v energijski razred: A ++
Enakovredno kot naprimer:
Proizvajalec: Esse-Ci
Tip: Bright LED</t>
  </si>
  <si>
    <t xml:space="preserve">II ZIDARSKA DELA </t>
  </si>
  <si>
    <t xml:space="preserve">Pisalna miza pravokotne oblike na kovinskem ali alu podnožju, sestavljene iz delovne plošče iz kvalitetne in odporne iverne plošče ali iverala deb.25mm. Delovna plošča obdelana z laminatom I.kvalitete (npr.Fundermax,.Egger ali podobno..). Delovna plošča ima zaključen rob vertikalne oblike ali s porezanim robom navznoter pod kotom 30 st. Miza ima izdelano zvrtino za prehod kablov ter dodatek za horizontalni in vertikalni razvod kabelske napeljave. Pisalna miza ima dodatek izdelan iz perforirane pločevine pritrjen ali na kovinske noge ali na spodnji del mizne plošče, za namestitev računalnika), prašno barvan, kovinske sive barve. Dim.160 x 80 (š) cm </t>
  </si>
  <si>
    <t xml:space="preserve">Polkrožni dodatek k pisalni mizi tlorisno polkrožne oblike na kovinski nogi ali alu podnožju. Delovna plošča iz kvalitetne in odporne iverne plošče ali iverala deb.25mm. Delovna plošča obdelana z laminatom I.kvalitete (npr.Fundermax,.Egger ali podobno..). Delovna plošča ima zaključen rob vertikalne oblike ali s porezanim robom navznoter pod kotom 30 st. Dim.80 x 160 cm, r=80 cm 
</t>
  </si>
  <si>
    <t>Premični predalnik na gumijastih kolesih, s štirimi predali in cilindrično ključavnico, dim. 450/600/650 mm</t>
  </si>
  <si>
    <t xml:space="preserve">Omara za fascikle - VISOKA, dim. 800/400/2000 mm, s petimi premičnimi policami globine 400 mm ,  z dvemi vratnimi krili obdelanimi v laminatu širine 400 mm. (variantna: vratna krila različne barve). </t>
  </si>
  <si>
    <t xml:space="preserve">Omara za fascikle - NIZKA, dim. 800/400/1250 mm, s tremi premičnimi policami globine 400 mm ,  z dvemi vratnimi krili obdelanimi v laminatu širine 400 mm. (variantna: vratna krila različne barve). </t>
  </si>
  <si>
    <t xml:space="preserve">Omara za garderobo, dim. 800/400/2000 mm, z vmesno pregradno steno, z garderobnim vodilom in ključavnico ,  z dvemi vratnimi krili obdelanimi v laminatu širine 400 mm. (variantna: vratna krila različne barve). </t>
  </si>
  <si>
    <t>Koš za papir - smeti , nizek iz nerjaveče pločevine ( cca 16L )</t>
  </si>
  <si>
    <t>Dobava in montaža klimatske naprave (kot npr. Klima naprava Sinclair serije Rocky 3 ASH-09AIR3). Energetski razred A+; hladilna zmogljivost 2,50 kW; zmogljivost ogrevanja 2,70 kW; DC inverter tehnologije; katehinski filter in filter z aktivnim ogljikom;</t>
  </si>
  <si>
    <t xml:space="preserve">Demontaža lesenih vratnih kril v lesenem podboju z odvozom na deponijo na gradbišču z razvrščanjem po vrsti odpadka. Vrata velikosti do 2 m2. </t>
  </si>
  <si>
    <t>Dobava in montaža homogene elastične talne obloge iz PVC-ja v rolah širine 183 cm, trajno antistatične vključno s zaokroženim stenskim zaključkom in prvim premazom po končanih delih. Obloga se lepi po celotni površini na predpripravljeno podlago (izravnalna masa) s specialnim disperzijskim lepilom (poraba cca. 350-400 g/m²). Robovi role morajo biti krojeni in pripravljeni za varjenje stikov. Vse stike rol je potrebno zavariti s specialnimi varilnimi vrvicami po navodilih proizvajalca talne obloge. Proizvod kot npr. Armstrong DLW MEDINTONE ali enakovredno. V ceni upoštevati dobavo in montažo materiala ter pomožne prevoze in prenose ter uporabo potrebnih orodij za kvalitetno izvedbo. Barvo doliči projektant na podlagi predloženih vzorcev. Dolžina zaokrožnic 19 m1.</t>
  </si>
  <si>
    <t>Količina</t>
  </si>
  <si>
    <t>Cena na enoto brez DDV</t>
  </si>
  <si>
    <t>Skupaj</t>
  </si>
  <si>
    <t>Ureditev gradbišča s postavitvijo ograje, ureditvijo transportnih poti, ureditev deponij odpadnega materiala ter vsemi potrebnimi deli za ureditve gradbišča (gradbišče skupne površine cca 160,90 m2). Pomembno: Dela se izvajajo v času obratovanja objekta, trasportne poti, deponije in čas del obvezno uskladiti z vodstvom!</t>
  </si>
  <si>
    <t>ur</t>
  </si>
  <si>
    <t>Projektantski nadzor (po priporočeni ceni inženirske zbornice)</t>
  </si>
  <si>
    <t>EM</t>
  </si>
  <si>
    <t xml:space="preserve">Cena na enoto brez DDV </t>
  </si>
  <si>
    <t xml:space="preserve">Enokrilna, notranja lesena vrata dim. 0,88/2,05 m,v lesenem podboju, polno krilo. Zidarska odprtina 0,91/2,07 m; deb. stene 15 cm; 
Obdelava  vrat: imitacija lesa - podobna obstoječim vratom v objektu.
Oprema: nasadila, cilindrična ključavnica, kljuka enaka ali podobna obstoječim v objektu (srednji cenovni razred). Vključno s talnim zaustavljavcem vrat. 1 x L
</t>
  </si>
  <si>
    <t>Brežice, januar 2019</t>
  </si>
  <si>
    <t xml:space="preserve">OCENA VREDNOSTI IN POPISI ZA VZDRŽEVALNA DELA </t>
  </si>
  <si>
    <t xml:space="preserve">PREUREDITVE PISARN, HODNIKA, ČAJNE KUHINJE IN SANITARIJ </t>
  </si>
  <si>
    <t>V PROSTORIH ŠTADIONA BREŽICE</t>
  </si>
  <si>
    <t>PISARNA 3</t>
  </si>
  <si>
    <t>PISARNA 4</t>
  </si>
  <si>
    <t>ČAJNA KUHINJA</t>
  </si>
  <si>
    <t>SANITARIJE</t>
  </si>
  <si>
    <t>HODNIK S STOPNIŠČEM</t>
  </si>
  <si>
    <t>Odstranitev komplet kuhinjske pohištvene opreme in aparatov na deponijo v sklopu kompleksa.</t>
  </si>
  <si>
    <t>Izklop vodovoda v prostoru.</t>
  </si>
  <si>
    <t xml:space="preserve">Demontaža lesenih vratnih kril v lesenem podboju z odvozom na deponijo na gradbišču z razvrščanjem po vrsti odpadka. 1 x vrata velikosti do 2 m2. </t>
  </si>
  <si>
    <t>Izklop centralnega ogrevanja v prostoru in odstranitev lamelnih radiatorjev (1 kom)  z odvozom porušenega materiala na deponijo na gradbišču z razvrščanjem po vrsti odpadka.</t>
  </si>
  <si>
    <t>Izklop centralnega ogrevanja v prostoru  in odstranitev lamelnih radiatorjev (4 kom) z odvozom porušenega materiala na deponijo na gradbišču z razvrščanjem po vrsti odpadka.</t>
  </si>
  <si>
    <t>Odstranitev obojestranskih kovinskih stopniščnih vodil iz okroglega železa fi 50 mm z odvozom na deponijo na gradbišču z razvrščanjem po vrsti odpadka.</t>
  </si>
  <si>
    <t>m1</t>
  </si>
  <si>
    <t>II KLJUČAVNIČARSKA DELA</t>
  </si>
  <si>
    <t>III KERAMIČARSKA DELA</t>
  </si>
  <si>
    <t>IV TLAKARSKA DELA</t>
  </si>
  <si>
    <t xml:space="preserve">V SUHOMONTAŽNA DELA </t>
  </si>
  <si>
    <t xml:space="preserve">VI PLESKARSKA  DELA </t>
  </si>
  <si>
    <t xml:space="preserve">VII OSTALA  DELA </t>
  </si>
  <si>
    <t>Odbijanje talnih keramičnih ploščic na stopnišču (šir. rame 1,30 m; 18 nastopnih ploskev), vključno s kovinskim kotnikom kot zaključkom vsake stopnice in keramičnimi stenskimi zaključki, z odvozom na deponijo na gradbišču z razvrščanjem po vrsti odpadka.</t>
  </si>
  <si>
    <t>Odklop in demontaža obstoječih stenskih svetilk - plafonjera z odvozom na deponijo na gradbišču z razvrščanjem po vrsti odpadka.</t>
  </si>
  <si>
    <t>Dolbenje ometa in stene za vodenje kondenza iz klimatske naprave do obstoječih vodov kondenza, vključno z ometavanjem in sanacijo poškodb z vsemi pomožnimi deli in prenosi. Stena med pisarnami in hodnikom.</t>
  </si>
  <si>
    <t xml:space="preserve">Dobava in montaža enokrilnih, notranjih lesenih vrat dim. 0,88/2,05 m,v lesenem podboju, polno krilo. Zidarska odprtina 0,91/2,07 m; deb. stene 15 cm; 
Obdelava  vrat: imitacija lesa - podobna obstoječim vratom v objektu.
Oprema: nasadila, cilindrična ključavnica, kljuka enaka ali podobna obstoječim v objektu (srednji cenovni razred). Vključno s talnim zaustavljavcem vrat. 1 x L
</t>
  </si>
  <si>
    <t>Izvedba zapiranja odvodov kondenza iz klimatskih naprav, z oblogo iz mavčnih plošč 1x1,25 cm stropni kovinski profil montiran na leseno stropno konstrukcijo obito z ladijskim podom in v steno. Komplet vertikalno in horizontalno zapiranje iz mavčnih plošč, s fugiranjem stikov ter vsemi pomožnimi deli in prenosi. Škatla pred vrati na hodnik in pred vrati v predavalnico.</t>
  </si>
  <si>
    <t xml:space="preserve">Priprava podlage za pleskanje in pleskanje stropa in škatel zapiranja kondenzacijskih cevi iz mavčnokartonskih plošč s silikonsko paropropustno barvo, 2x, z dobavo materiala ter vsemi pomožnimi deli in prenosi. Barva bela.                                                </t>
  </si>
  <si>
    <t>Enobarvno barvanje vseh sten s paropropustno  barvo (2x), kompletno z dobavo materiala, pripravo barve ter vsemi pomožnimi deli in prenosi.  Barva bela.</t>
  </si>
  <si>
    <t xml:space="preserve">Enobarvno barvanje vseh sten s paropropustno  barvo (2x), kompletno z dobavo materiala, pripravo barve ter vsemi pomožnimi deli in prenosi.  Barva bela.      </t>
  </si>
  <si>
    <t xml:space="preserve">Priprava podlage za pleskanje in pleskanje stropa iz mavčnokartonskih plošč s silikonsko paropropustno barvo, 2x, z dobavo materiala ter vsemi pomožnimi deli in prenosi. Barva bela.                                            </t>
  </si>
  <si>
    <t>Dobava in montaža okenskih senčil, z vsemi potrebni deli in prenosi ter pritrdilnim materialom. Velikost oken 100/120 cm. Barva bela.</t>
  </si>
  <si>
    <t xml:space="preserve">Stropno/stensko/viseče svetilo, dimenzij: 88mm X 87mm X 1693mm. Opremljeno z LED virom moči 68W/6311 lumnov, CRI&gt;80 ter Mac Adams 3,UGR&lt;19 z  integriranim napajalnikom. Distribucija svetlobe gor/dol. Temperatura svetlobe 3000K. Svetilo iz aluminija, prašno barvano v belo barvo, zaščiteno IP40 pred delci prahu,morebitnimi poškodbami med montažo.S obešalnim priborom. Svetilka ima varnost oči ( rizično skupino 0) po standardu EN6247:2008. Svetilka ustreza standardom CEI EN 60598-1, UNI EN 12464-1. Z garancijsko dobo 5 (pet) let.
Svetilo spada v energijski razred: A++
Enakovredno ali boljše kot npr.:
Proizvajalec: Esse-Ci
Tip: GROOVE HP </t>
  </si>
  <si>
    <t>Stropno/stensko/viseče svetilo, dimenzij: 43mm X 30mm. Opremljeno z LED virom moči 8W/806 lumnov in E27 okovom. Temperatura svetlobe 3000K. Svetilo iz akrila, prašno barvano v belo barvo, zaščiteno IP65 pred delci prahu,morebitnimi poškodbami med montažo.S montažnim priborom. Svetilka ima varnost oči ( rizično skupino 0) po standardu EN6247:2008. Svetilka ustreza standardom CEI EN 60598-1, UNI EN 12464-1. Z garancijsko dobo 5 (pet) let.
Svetilo spada v energijski razred: A+
Enakovredno ali boljše kot npr.:
Proizvajalec: Artemide
Tip: EDGE WALL 30</t>
  </si>
  <si>
    <t>Delovni stol - dobava in montaža delovnega stola kot npr. Ergoles model Sigma ali enakovredno (možnost regulacije sile nagibanja, višine sedežnega dela; nastavljiva ročna opirala; PVC podnožje; gumirana kolesa, oblazinjenje v tekstilno usnje - barvo določi investitor na osnovi vzorcev izbranega izvajalca (stol enak obstoječim).</t>
  </si>
  <si>
    <t>Leseni stol - dobava in montaža lesenega stola kot npr. Ergoles model Ana ali enakovredno (podnožje krom; finalna obdelava laminat; barvo določi investitor na osnovi vzorcev izbranega izvajalca (stol enak obstoječim).</t>
  </si>
  <si>
    <t xml:space="preserve">Omara za fascikle - VISOKA, dim. 800/400/2000 mm, s petimi premičnimi policami globine 400 mm, z dvemi vratnimi krili obdelanimi v laminatu širine 400 mm. (variantna: vratna krila različne barve). </t>
  </si>
  <si>
    <t xml:space="preserve">Omara za fascikle - NIZKA, dim. 800/400/1250 mm, s tremi premičnimi policami globine 400 mm, z dvemi vratnimi krili obdelanimi v laminatu širine 400 mm. (variantna: vratna krila različne barve). </t>
  </si>
  <si>
    <t>Vse pisarniško pohištvo je enako obst. pohištvu v pisarnah 1 in 2 ter predavalnici.</t>
  </si>
  <si>
    <t>Odklop in demontaža obstoječih svetilk: stropna nadgradna svetilka dim. 500/500 mm z odvozom na deponijo na gradbišču z razvrščanjem po vrsti odpadka.</t>
  </si>
  <si>
    <t xml:space="preserve">Rušenje obstoječega lesenega strešnega okna (dim. 60/107 cm). Rušenje z odvozom porušenega materiala na deponijo na gradbišču z razvrščanjem po vrsti odpadka. </t>
  </si>
  <si>
    <t>Odbijanje stenskih keramičnih ploščic v viš. 2,00 m z odvozom na deponijo na gradbišču z razvrščanjem po vrsti odpadka.
17,00 m2/sanitarije</t>
  </si>
  <si>
    <t>Odbijanje talnih keramičnih ploščic z odvozom na deponijo na gradbišču z razvrščanjem po vrsti odpadka.
3,8 m2/sanitarije</t>
  </si>
  <si>
    <t>Odstranitev komplet sanitarne opreme iz prostorov sanitarij za moške in sanitarij za ženske (WC školjka s kotličkom, umivalnik, ogledalo s poličko, podajalnik brisač, milnik) na deponijo v sklopu kompleksa.
1 x sanitarije moški; 1 x sanitarije ženske;</t>
  </si>
  <si>
    <t>Izklop centralnega ogrevanja v prostoru in odstranitev lamelnih radiatorjev (1 kom)  z odvozom porušenega materiala na deponijo na gradbišču z razvrščanjem po vrsti odpadka.
1 x sanitarije moški; 1 x sanitarije ženske;</t>
  </si>
  <si>
    <t>Demontaža lesenih vratnih kril v lesenem podboju z odvozom na deponijo na gradbišču z razvrščanjem po vrsti odpadka. 2 x vrata velikosti do 2 m2. 
1 x sanitarije moški; 1 x sanitarije ženske;</t>
  </si>
  <si>
    <t>Odklop in demontaža obstoječih svetilk (2 x stenska plafonjera, 2 x luč nad ogledalom) z odvozom na deponijo na gradbišču z razvrščanjem po vrsti odpadka.
1 x sanitarije moški; 1 x sanitarije ženske;</t>
  </si>
  <si>
    <t>Brušenje obstoječih ometov sten (z odstranjevanjem starih nanosov barv) do stabilne podloge z vsemi pomožnimi deli in prenosi. 
1 x sanitarije moški; 1 x sanitarije ženske;</t>
  </si>
  <si>
    <t>Vzidava vrat velikosti do 2 m2
2 x sanitarije moški; 2 x sanitarije ženske;</t>
  </si>
  <si>
    <t>Dobava in montaža enokrilnih, notranjih lesenih vrat dim. 0,81/2,00 m, v lesenem podboju, polno krilo; deb. stene 15 cm; 
Obdelava  vrat: imitacija lesa - podobna obstoječim vratom v objektu.
Oprema: nasadila, cilindrična ključavnica, kljuka enaka ali podobna obstoječim v objektu (srednji cenovni razred). Vključno s talnim zaustavljavcem vrat. 1 x D; 1 x L;</t>
  </si>
  <si>
    <t>Dobava in montaža enokrilnih, notranjih lesenih vrat dim. 0,74/2,00 m,v lesenem podboju, polno krilo; deb. stene 15 cm; 
Obdelava  vrat: imitacija lesa - podobna obstoječim vratom v objektu.
Oprema: nasadila, cilindrična ključavnica, kljuka enaka ali podobna obstoječim v objektu (srednji cenovni razred). Vključno s talnim zaustavljavcem vrat. 1 x D; 1 x L;</t>
  </si>
  <si>
    <t>Dobava in montaža enokrilnih, notranjih lesenih vrat dim. 0,88/2,05 m,v lesenem podboju, polno krilo. Zidarska odprtina 0,91/2,07 m; deb. stene 15 cm; 
Obdelava  vrat: imitacija lesa - podobna obstoječim vratom v objektu.
Oprema: nasadila, cilindrična ključavnica, kljuka enaka ali podobna obstoječim v objektu (srednji cenovni razred). Vključno s talnim zaustavljavcem vrat. 1 x D</t>
  </si>
  <si>
    <t>LESENA VRATA IN OKNO</t>
  </si>
  <si>
    <t>Dobava in montaža lesenega strešnega okna v obstoječo odprtino (kot npr. strešno okno Velux GGL MK06 3068) velikosti 55/98 cm, klasično odpiranje, material brezbarven lak, ročno upravljanje; z obrobami, zunanjim vgradnim setom; siesta senčilo; vključno z vsemi potrebnimi deli, prenosi in potrošnim materialom.</t>
  </si>
  <si>
    <t>KUHINJA</t>
  </si>
  <si>
    <t>Dobava in montaža homogene elastične talne obloge iz PVC-ja v rolah širine 183 cm, trajno antistatične vključno s zaokroženim stenskim zaključkom in prvim premazom po končanih delih. Obloga se lepi po celotni površini na predpripravljeno podlago (izravnalna masa) s specialnim disperzijskim lepilom (poraba cca. 350-400 g/m²). Robovi role morajo biti krojeni in pripravljeni za varjenje stikov. Vse stike rol je potrebno zavariti s specialnimi varilnimi vrvicami po navodilih proizvajalca talne obloge. Proizvod kot npr. Armstrong DLW MEDINTONE ali enakovredno. V ceni upoštevati dobavo in montažo materiala ter pomožne prevoze in prenose ter uporabo potrebnih orodij za kvalitetno izvedbo. Barvo doliči projektant na podlagi predloženih vzorcev. Dolžina zaokrožnic 10 m1.</t>
  </si>
  <si>
    <t>Izvedba ravnega spuščenega stropa, višina prostora 2,60m, z oblogo iz mavčnih plošč 1x1,25 cm stropni kovinski profil montiran na leseno stropno konstrukcijo obito z ladijskim podom. Komplet ravni strop iz mavčnih plošč, s fugiranjem stikov ter vsemi pomožnimi deli in prenosi. Na površini stropa se montirajo svetilke.</t>
  </si>
  <si>
    <t>Izvedba ravnega spuščenega stropa, višina prostora 2,60m, z oblogo iz mavčnih plošč 1x1,25 cm stropni kovinski profil montiran na leseno stropno konstrukcijo obito z ladijskim podom. Komplet ravni strop iz mavčnih plošč, s fugiranjem stikov ter vsemi pomožnimi deli in prenosi. Na površini stropa se montira svetilka. Vključno z oblaganjem vidnega stropnega nosilca.</t>
  </si>
  <si>
    <t>Izvedba poševnega stropa, višina prostora 2,10m - 2,60m, z oblogo iz mavčnih plošč 1x1,25 cm stropni kovinski profil montiran na leseno stropno konstrukcijo obito z ladijskim podom. Komplet poševni strop iz mavčnih plošč, s fugiranjem stikov ter vsemi pomožnimi deli in prenosi. Vključno z vsemi obdelavami in špaletami okoli strešnega okna.</t>
  </si>
  <si>
    <t>Izvedba poševnega stropa, višina prostora 2,10m - 2,60m, z oblogo iz mavčnih plošč 1x1,25 cm stropni kovinski profil montiran na leseno stropno konstrukcijo obito z ladijskim podom. Komplet poševni strop iz mavčnih plošč, s fugiranjem stikov ter vsemi pomožnimi deli in prenosi. Vključno z oblaganjem vidnega stropnega nosilca.</t>
  </si>
  <si>
    <t xml:space="preserve">Izvedba ravnega spuščenega stropa, višina prostora 2,60m, z oblogo iz mavčnih plošč 1x1,25 cm stropni kovinski profil montiran na leseno stropno konstrukcijo obito z ladijskim podom. Komplet ravni strop iz mavčnih plošč, s fugiranjem stikov ter vsemi pomožnimi deli in prenosi. </t>
  </si>
  <si>
    <t xml:space="preserve">V SUHOMONTAŽNA  DELA  </t>
  </si>
  <si>
    <t xml:space="preserve">VII OSTALA DELA </t>
  </si>
  <si>
    <t>Dobava in montaža mini kuhinjskega bloka (komplet - kuhalna plošča, pomivalno korito z odcejevalnikom, vgradni podpultni hladilnik, kuhinjska pultna armatura, viseče omarice, osvetlitev) z vsemi potrebni deli, prenosi in priključki.</t>
  </si>
  <si>
    <t xml:space="preserve">Kuhinjska jedilna miza pravokotne oblike na kovinskem ali alu podnožju, sestavljene iz delovne plošče iz kvalitetne in odporne iverne plošče ali iverala deb. 25 mm. Delovna plošča obdelana z laminatom I.kvalitete (npr.Fundermax,.Egger ali podobno..). Delovna plošča ima zaključen rob vertikalne oblike ali s porezanim robom navznoter pod kotom 30 st.  Dim.120 x 80 cm </t>
  </si>
  <si>
    <t>Dobava in polaganje stenske keramike na lepilo, kompletno s pripravo lepila, fugiranjem in vsemi pomožnimi deli in prenosi. Keramika dim.  20 x 20 cm, barvo določi investitor - srednji cenovni razred. Polaganje do višine 2,00 m. Vzorec potrdi investitor.
sanitarije moški in sanitarije ženske</t>
  </si>
  <si>
    <t xml:space="preserve">Dobava in polaganje talne keramike dim. 30,5x30,5 cm deb. 7 mm na lepilo, kompletno s pripravo lepila in vsemi pomožnimi deli in prenosi. Keramika gres, barvo določi investitor - srednji cenovni razred. Vzorec potrdi investitor.                   </t>
  </si>
  <si>
    <t xml:space="preserve">Dobava in polaganje stenske keramike na lepilo, kompletno s pripravo lepila, fugiranjem in vsemi pomožnimi deli in prenosi. Keramika dim.  20 x 20 cm, barvo določi investitor - srednji cenovni razred. Polaganje pasu med pultom in visečimi omaricami v viš. 50 cm in dolž. 150 cm. Vzorec potrdi investitor.
</t>
  </si>
  <si>
    <t>Dobava in polaganje talne nizkostenske  obloge višine 15 cm iz osnovne keramike stopnišča, na lepilo, kompletno s pripravo lepila, fugiranjem in vsemi pomožnimi deli in prenosi. Nizkostenska obloga ob stopnicah.</t>
  </si>
  <si>
    <t xml:space="preserve">Oblaganje stopnic (višina 19x16 cm, globina 18x28 cm) s keramiko  dim. 30,5x30,5 cm debeline 8-9 mm na lepilo in prostora hodnika pred stopniščem, kompletno s pripravo lepila, kotniki, fugiranjem in vsemi pomožnimi deli in prenosi. Keramika gres, barvo določi investitor - srednji cenovni razred. Vzorec potrdi investitor.  </t>
  </si>
  <si>
    <t>Dobava in montaža homogene elastične talne obloge iz PVC-ja v rolah širine 183 cm, trajno antistatične vključno s zaokroženim stenskim zaključkom in prvim premazom po končanih delih. Obloga se lepi po celotni površini na predpripravljeno podlago (izravnalna masa) s specialnim disperzijskim lepilom (poraba cca. 350-400 g/m²). Robovi role morajo biti krojeni in pripravljeni za varjenje stikov. Vse stike rol je potrebno zavariti s specialnimi varilnimi vrvicami po navodilih proizvajalca talne obloge. Proizvod kot npr. Armstrong DLW MEDINTONE ali enakovredno. V ceni upoštevati dobavo in montažo materiala ter pomožne prevoze in prenose ter uporabo potrebnih orodij za kvalitetno izvedbo. Barvo doliči projektant na podlagi predloženih vzorcev. Dolžina zaokrožnic 33 m1.
Samo hodnik, stopnice so zajete pri keramičarskih delih.</t>
  </si>
  <si>
    <t>Dobava in montaža stenskega vodila - kovinska cev fi 5 cm, skupaj z nosilci vodila sidranimi v nosilne stene - sidranje s sidrnimi vijaki 2x M10 preko sidrne pločevine fi 7 cm, deb. 6 mm. Nosilec vodila je cev fi 1,5 cm, dolžine 8 cm in je pod kotom 45°, varjen na sidrno pločevino. Prosti robovi vodil so polkrožno zaključeni. Železo kvalitete S235, barvano s temeljno in zaključno barvo - mat črno. Vsi zvari se pobrusijo in spolirajo do gladkega.                                                              Dolžina stenskega vodila (6,00 m); enostransko vodilo;</t>
  </si>
  <si>
    <t>* Vodilo - kovinska cev fi 5 cm, dolžine 6,00 m, sidrna pločevina fi 7 cm, deb. 6 mm - 6 kom; nosilec vodila pod kotom 45°: kovinska cev fi 1,5 cm, dolž. 8 cm - 6 kom; sidrni vijaki 2 x M10 - 12 kom</t>
  </si>
  <si>
    <t>kg</t>
  </si>
  <si>
    <r>
      <t xml:space="preserve">Izdelava, dobava in montaža dvigala oziroma invalidske ploščadi ob stopnicah, vključno z vso potrebno podkonstrukcijo, vodili, sidranji,..., s predvidenimi karakteristikami kot npr.:
</t>
    </r>
    <r>
      <rPr>
        <sz val="10"/>
        <rFont val="Arial"/>
        <family val="2"/>
        <charset val="238"/>
      </rPr>
      <t>VRSTA DVIGALA: Invalidska stopniščna ploščad – notranja montaža
TIP DVIGALA: Kot npr. »STAIRLIFT« GTL 20 ali podobno
POGON: Pogon preko aku. baterije (vožnja možno tudi v primeru prekinitve el. toka iz omrežja)
NOSILNOST: 250 kg ali 1 oseba na invalidskem vozičku
HITROST: 0,15 m/s (mehak start in stop)
DOLŽINA VODIL: Cca 5 m (dolžina stopnišča + 1m), montaža na steno.
SISTEM UPRAVLJANJA:
▪ Vožnja možno tudi v primeru prekinitve el. toka iz omrežja
▪ Mikroprocesorsko krmilje
▪ Pozivna tipkala na ključ in z daljinskim vodenjem
PLOŠČAD
▪ Avtomatsko zložljiva s držanjem na gumb.
▪ Varnostni ročaj
Dimenzije:  Širina 800 mm, globina 1200 mm
OSTALO
▪ Tirnica prilagojena poteku stopnic, vse finalno obdelano
▪ Ploščad kotno prehodna</t>
    </r>
  </si>
  <si>
    <t>VIII POHIŠTVENA IN OSTALA OPREMA</t>
  </si>
  <si>
    <t>Enobarvno barvanje vseh sten s paropropustno  barvo (2x), kompletno z dobavo materiala, pripravo barve ter vsemi pomožnimi deli in prenosi.  Barva bela. 
Sanitarije moški in sanitarije ženske</t>
  </si>
  <si>
    <t xml:space="preserve">Priprava podlage za pleskanje in pleskanje stropa iz mavčnokartonskih plošč s silikonsko paropropustno barvo, 2x, z dobavo materiala ter vsemi pomožnimi deli in prenosi. Barva bela.       
Sanitarije moški in sanitarije ženske                                         </t>
  </si>
  <si>
    <t>Ogledalo dim. 600x400 mm, brušeno srednjega cenovnega razreda, komplet z  montažnim in pritrdilnim materialom (uskladiti z investitorjem).</t>
  </si>
  <si>
    <t>Dobava in montaža držala za WC papir v roli srednjega cenovnega razreda, z montažnim materialom (uskladiti z investitorjem).</t>
  </si>
  <si>
    <t>Dobava in montaža podajalnika za papirnate brisače zloženke, komplet s pritrdilnim in montažnim materialom (uskladiti z investitorjem).</t>
  </si>
  <si>
    <t>Dobava in montaža ščetke z nosilcem za WC srednjega cenovnega razreda, komplet z vsem montažnim in pritrdilnim materialom (uskladiti z investitorjem).</t>
  </si>
  <si>
    <t>Dobava in montaža steklene etažerke z nosilcema, širine 60 cm, komplet z montažnim in pritrdilnim materialom (uskladiti z investitorjem).</t>
  </si>
  <si>
    <t>Dobava in montaža talne WC školjke bele barve, kot npr. Ceramica Dolomite GEMMA 2 ali enakovredno, z nadometnim splakovalnikom kot npr LIV LAGUNA ali enakovredno, z  WC desko, komplet z vsem montažnim, pritrdilnim in tesnilnim materialom (uskladiti z investitorjem).</t>
  </si>
  <si>
    <t>Dobava in vgradnja umivalnika bele barve kot npr. Ceramica Dolomite tip Gemma ali enakovredno, dim. 55/40 cm, z odtočnim ventilom fi 40, s čepom na verižici, komplet z stoječo enoročno mešalno baterijo, s kotnima ventiloma DN 15 z rozetama, povezavami, z gibljivim zidnim sifonom, montažnim in tesnilnim materialom (uskladiti z investitorjem).</t>
  </si>
  <si>
    <t>DDV</t>
  </si>
  <si>
    <t xml:space="preserve">SKUPAJ </t>
  </si>
  <si>
    <t>Dobava in montaža pločevinastega panelnega radiatorja kot npr. VOGEL&amp;NOOT 22 KV ali enakovredno tip T6 s spodnjim sredinskim priključkom, s čepi, odzračnim ventilom, obešalni material ali konzole za pritrditev, komplet z vsem montažnim in pritrdilnim materialom. Dim. 300/600</t>
  </si>
  <si>
    <t>Dobava in montaža pločevinastega panelnega radiatorja kot npr. VOGEL&amp;NOOT 22 KV ali enakovredno tip T6 s spodnjim sredinskim priključkom, s čepi, odzračnim ventilom, obešalni material ali konzole za pritrditev, komplet z vsem montažnim in pritrdilnim materialom. Dim. 900/600</t>
  </si>
  <si>
    <t>SKUPNA REKAPITULACIJA VSEH DEL</t>
  </si>
  <si>
    <t>C. NEPREDVIDENA DELA:</t>
  </si>
  <si>
    <t>SKUPAJ</t>
  </si>
  <si>
    <t>VSE SKUPAJ</t>
  </si>
  <si>
    <t>5% vseh del</t>
  </si>
  <si>
    <t>Polkrožni dodatek k pisalni mizi tlorisno polkrožne oblike na kovinski nogi ali alu podnožju. Delovna plošča iz kvalitetne in odporne iverne plošče ali iverala deb.25mm. Delovna plošča obdelana z laminatom I.kvalitete (npr.Fundermax,.Egger ali podobno..). Delovna plošča ima zaključen rob vertikalne oblike ali s porezanim robom navznoter pod kotom 30 st. Dim.80 x 160 cm, r=80 cm</t>
  </si>
  <si>
    <t>Vse dimenzije predvidene opreme je pred izdelavo potrebno preveriti na mestu samem in jih uskladiti s projektantom.
Dokončno določitev barv in detajlov uskladiti z investitorjem.</t>
  </si>
  <si>
    <t>Ponudnik (izvajalec) opreme mora izpolniti okoljske zahteve, ki so zajete v prilogi 8. Temeljne in dodatne okoljske zahteve za pohištvo iz Uredbe o zelenem javnem naročanju (Ur.l. RS, št. 102/2011, 18/2012, 24/2012, 64/2012, 2/2013 in 89/14).
Pohištvo mora biti proizvedeno iz okoljsko manj obremenjujočih materialov, zlasti iz lesa, in z okoljsko manj obremenjujočimi procesi.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</si>
</sst>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0.00\ [$€-1]"/>
    <numFmt numFmtId="165" formatCode="&quot;$&quot;#,##0_);[Red]\(&quot;$&quot;#,##0\)"/>
    <numFmt numFmtId="166" formatCode="&quot;SIT&quot;\ #,##0_);\(&quot;SIT&quot;\ #,##0\)"/>
    <numFmt numFmtId="167" formatCode="&quot;SIT&quot;\ #,##0.000_);\(&quot;SIT&quot;\ #,##0.000\)"/>
    <numFmt numFmtId="168" formatCode="_-* #,##0.00\ [$€]_-;\-* #,##0.00\ [$€]_-;_-* &quot;-&quot;??\ [$€]_-;_-@_-"/>
    <numFmt numFmtId="169" formatCode="_-* #,##0.00\ [$€-1]_-;\-* #,##0.00\ [$€-1]_-;_-* &quot;-&quot;??\ [$€-1]_-;_-@_-"/>
  </numFmts>
  <fonts count="44" x14ac:knownFonts="1">
    <font>
      <sz val="11"/>
      <color theme="1"/>
      <name val="Calibri"/>
      <family val="2"/>
      <charset val="238"/>
      <scheme val="minor"/>
    </font>
    <font>
      <sz val="10"/>
      <color theme="1"/>
      <name val="Arial"/>
      <family val="2"/>
      <charset val="238"/>
    </font>
    <font>
      <b/>
      <sz val="11"/>
      <color theme="1"/>
      <name val="Arial"/>
      <family val="2"/>
      <charset val="238"/>
    </font>
    <font>
      <sz val="10"/>
      <name val="Arial CE"/>
      <family val="2"/>
      <charset val="238"/>
    </font>
    <font>
      <b/>
      <sz val="14"/>
      <color theme="1"/>
      <name val="Arial"/>
      <family val="2"/>
      <charset val="238"/>
    </font>
    <font>
      <sz val="11"/>
      <color theme="1"/>
      <name val="Arial"/>
      <family val="2"/>
      <charset val="238"/>
    </font>
    <font>
      <sz val="10"/>
      <name val="Arial CE"/>
      <charset val="238"/>
    </font>
    <font>
      <sz val="10"/>
      <name val="Arial"/>
      <family val="2"/>
      <charset val="238"/>
    </font>
    <font>
      <sz val="12"/>
      <name val="Times New Roman CE"/>
      <charset val="238"/>
    </font>
    <font>
      <sz val="12"/>
      <name val="Courier"/>
      <family val="1"/>
      <charset val="238"/>
    </font>
    <font>
      <sz val="12"/>
      <name val="Courier New"/>
      <family val="3"/>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1"/>
      <name val="Arial"/>
      <family val="2"/>
      <charset val="238"/>
    </font>
    <font>
      <sz val="10"/>
      <color rgb="FFFF0000"/>
      <name val="Arial"/>
      <family val="2"/>
      <charset val="238"/>
    </font>
    <font>
      <sz val="8"/>
      <color indexed="8"/>
      <name val="Tahoma"/>
      <family val="2"/>
      <charset val="238"/>
    </font>
    <font>
      <sz val="9"/>
      <color theme="1"/>
      <name val="Arial"/>
      <family val="2"/>
      <charset val="238"/>
    </font>
    <font>
      <sz val="9"/>
      <color theme="1"/>
      <name val="Calibri"/>
      <family val="2"/>
      <charset val="238"/>
      <scheme val="minor"/>
    </font>
    <font>
      <b/>
      <sz val="10"/>
      <color theme="1"/>
      <name val="Arial"/>
      <family val="2"/>
      <charset val="238"/>
    </font>
    <font>
      <b/>
      <sz val="10"/>
      <name val="Arial"/>
      <family val="2"/>
      <charset val="238"/>
    </font>
    <font>
      <sz val="10"/>
      <color rgb="FF808080"/>
      <name val="Arial"/>
      <family val="2"/>
      <charset val="238"/>
    </font>
    <font>
      <sz val="11"/>
      <name val="Calibri"/>
      <family val="2"/>
      <charset val="238"/>
      <scheme val="minor"/>
    </font>
    <font>
      <b/>
      <sz val="11"/>
      <name val="Arial"/>
      <family val="2"/>
      <charset val="238"/>
    </font>
    <font>
      <b/>
      <sz val="14"/>
      <name val="Arial"/>
      <family val="2"/>
      <charset val="238"/>
    </font>
    <font>
      <b/>
      <sz val="12"/>
      <name val="Arial"/>
      <family val="2"/>
      <charset val="238"/>
    </font>
    <font>
      <b/>
      <sz val="12"/>
      <name val="Calibri"/>
      <family val="2"/>
      <charset val="238"/>
      <scheme val="minor"/>
    </font>
    <font>
      <sz val="11"/>
      <color theme="1"/>
      <name val="Calibri"/>
      <family val="2"/>
      <charset val="238"/>
      <scheme val="minor"/>
    </font>
    <font>
      <sz val="9"/>
      <name val="Arial"/>
      <family val="2"/>
      <charset val="238"/>
    </font>
    <font>
      <sz val="9"/>
      <name val="Arial CE"/>
      <family val="2"/>
      <charset val="238"/>
    </font>
  </fonts>
  <fills count="27">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26"/>
      </patternFill>
    </fill>
    <fill>
      <patternFill patternType="solid">
        <fgColor rgb="FF92D050"/>
        <bgColor indexed="64"/>
      </patternFill>
    </fill>
    <fill>
      <patternFill patternType="solid">
        <fgColor theme="6" tint="0.59999389629810485"/>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s>
  <cellStyleXfs count="113">
    <xf numFmtId="0" fontId="0" fillId="0" borderId="0"/>
    <xf numFmtId="0" fontId="8" fillId="0" borderId="0"/>
    <xf numFmtId="0" fontId="7" fillId="0" borderId="0"/>
    <xf numFmtId="0" fontId="11" fillId="3"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2" borderId="0" applyNumberFormat="0" applyBorder="0" applyAlignment="0" applyProtection="0"/>
    <xf numFmtId="0" fontId="11" fillId="13"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4"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5" borderId="0" applyNumberFormat="0" applyBorder="0" applyAlignment="0" applyProtection="0"/>
    <xf numFmtId="0" fontId="18" fillId="5" borderId="0" applyNumberFormat="0" applyBorder="0" applyAlignment="0" applyProtection="0"/>
    <xf numFmtId="0" fontId="21" fillId="22" borderId="12" applyNumberFormat="0" applyAlignment="0" applyProtection="0"/>
    <xf numFmtId="0" fontId="17" fillId="23" borderId="13" applyNumberFormat="0" applyAlignment="0" applyProtection="0"/>
    <xf numFmtId="0" fontId="13" fillId="7" borderId="0" applyNumberFormat="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10" fillId="0" borderId="0" applyFill="0" applyBorder="0" applyAlignment="0" applyProtection="0"/>
    <xf numFmtId="0" fontId="16" fillId="0" borderId="0" applyNumberFormat="0" applyFill="0" applyBorder="0" applyAlignment="0" applyProtection="0"/>
    <xf numFmtId="0" fontId="13" fillId="7" borderId="0" applyNumberFormat="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19" fillId="8" borderId="12" applyNumberFormat="0" applyAlignment="0" applyProtection="0"/>
    <xf numFmtId="0" fontId="14" fillId="22" borderId="17" applyNumberFormat="0" applyAlignment="0" applyProtection="0"/>
    <xf numFmtId="0" fontId="25" fillId="0" borderId="18"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6" fillId="0" borderId="0" applyNumberFormat="0" applyFill="0" applyBorder="0" applyAlignment="0" applyProtection="0"/>
    <xf numFmtId="166" fontId="9" fillId="0" borderId="0"/>
    <xf numFmtId="0" fontId="27" fillId="11" borderId="0" applyNumberFormat="0" applyBorder="0" applyAlignment="0" applyProtection="0"/>
    <xf numFmtId="0" fontId="27" fillId="11" borderId="0" applyNumberFormat="0" applyBorder="0" applyAlignment="0" applyProtection="0"/>
    <xf numFmtId="0" fontId="7" fillId="0" borderId="0"/>
    <xf numFmtId="0" fontId="7" fillId="0" borderId="0"/>
    <xf numFmtId="0" fontId="3" fillId="0" borderId="0"/>
    <xf numFmtId="0" fontId="3" fillId="0" borderId="0"/>
    <xf numFmtId="0" fontId="3" fillId="0" borderId="0"/>
    <xf numFmtId="0" fontId="3" fillId="0" borderId="0"/>
    <xf numFmtId="166" fontId="9" fillId="0" borderId="0"/>
    <xf numFmtId="166" fontId="9" fillId="0" borderId="0"/>
    <xf numFmtId="166" fontId="9" fillId="0" borderId="0"/>
    <xf numFmtId="166" fontId="9" fillId="0" borderId="0"/>
    <xf numFmtId="166" fontId="9" fillId="0" borderId="0"/>
    <xf numFmtId="166" fontId="9" fillId="0" borderId="0"/>
    <xf numFmtId="166" fontId="9" fillId="0" borderId="0"/>
    <xf numFmtId="0" fontId="7" fillId="0" borderId="0"/>
    <xf numFmtId="167" fontId="10" fillId="0" borderId="0"/>
    <xf numFmtId="0" fontId="11" fillId="6" borderId="19" applyNumberFormat="0" applyFont="0" applyAlignment="0" applyProtection="0"/>
    <xf numFmtId="0" fontId="6" fillId="6" borderId="19" applyNumberFormat="0" applyFont="0" applyAlignment="0" applyProtection="0"/>
    <xf numFmtId="0" fontId="6" fillId="6" borderId="19" applyNumberFormat="0" applyFont="0" applyAlignment="0" applyProtection="0"/>
    <xf numFmtId="9" fontId="3" fillId="0" borderId="0" applyFont="0" applyFill="0" applyBorder="0" applyAlignment="0" applyProtection="0"/>
    <xf numFmtId="0" fontId="6" fillId="6" borderId="19" applyNumberFormat="0" applyFont="0" applyAlignment="0" applyProtection="0"/>
    <xf numFmtId="0" fontId="6" fillId="6" borderId="19" applyNumberFormat="0" applyFont="0" applyAlignment="0" applyProtection="0"/>
    <xf numFmtId="0" fontId="15" fillId="0" borderId="0" applyNumberFormat="0" applyFill="0" applyBorder="0" applyAlignment="0" applyProtection="0"/>
    <xf numFmtId="0" fontId="14" fillId="22" borderId="17" applyNumberFormat="0" applyAlignment="0" applyProtection="0"/>
    <xf numFmtId="0" fontId="16" fillId="0" borderId="0" applyNumberFormat="0" applyFill="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5" borderId="0" applyNumberFormat="0" applyBorder="0" applyAlignment="0" applyProtection="0"/>
    <xf numFmtId="0" fontId="25" fillId="0" borderId="18" applyNumberFormat="0" applyFill="0" applyAlignment="0" applyProtection="0"/>
    <xf numFmtId="0" fontId="17" fillId="23" borderId="13" applyNumberFormat="0" applyAlignment="0" applyProtection="0"/>
    <xf numFmtId="0" fontId="21" fillId="22" borderId="12" applyNumberFormat="0" applyAlignment="0" applyProtection="0"/>
    <xf numFmtId="0" fontId="18" fillId="5" borderId="0" applyNumberFormat="0" applyBorder="0" applyAlignment="0" applyProtection="0"/>
    <xf numFmtId="0" fontId="3" fillId="0" borderId="0"/>
    <xf numFmtId="0" fontId="26" fillId="0" borderId="0" applyNumberFormat="0" applyFill="0" applyBorder="0" applyAlignment="0" applyProtection="0"/>
    <xf numFmtId="0" fontId="20" fillId="0" borderId="20" applyNumberFormat="0" applyFill="0" applyAlignment="0" applyProtection="0"/>
    <xf numFmtId="43" fontId="3" fillId="0" borderId="0" applyFont="0" applyFill="0" applyBorder="0" applyAlignment="0" applyProtection="0"/>
    <xf numFmtId="0" fontId="19" fillId="8" borderId="12" applyNumberFormat="0" applyAlignment="0" applyProtection="0"/>
    <xf numFmtId="0" fontId="20" fillId="0" borderId="20" applyNumberFormat="0" applyFill="0" applyAlignment="0" applyProtection="0"/>
    <xf numFmtId="0" fontId="15" fillId="0" borderId="0" applyNumberFormat="0" applyFill="0" applyBorder="0" applyAlignment="0" applyProtection="0"/>
    <xf numFmtId="4" fontId="7" fillId="0" borderId="0"/>
    <xf numFmtId="0" fontId="30" fillId="24" borderId="0">
      <alignment horizontal="left" vertical="top"/>
    </xf>
    <xf numFmtId="44" fontId="41" fillId="0" borderId="0" applyFont="0" applyFill="0" applyBorder="0" applyAlignment="0" applyProtection="0"/>
  </cellStyleXfs>
  <cellXfs count="290">
    <xf numFmtId="0" fontId="0" fillId="0" borderId="0" xfId="0"/>
    <xf numFmtId="0" fontId="4" fillId="0" borderId="0" xfId="0" applyFont="1"/>
    <xf numFmtId="0" fontId="5" fillId="0" borderId="0" xfId="0" applyFont="1"/>
    <xf numFmtId="0" fontId="0" fillId="0" borderId="0" xfId="0" applyBorder="1"/>
    <xf numFmtId="0" fontId="5" fillId="0" borderId="8" xfId="0" applyFont="1" applyBorder="1"/>
    <xf numFmtId="169" fontId="5" fillId="0" borderId="8" xfId="0" applyNumberFormat="1" applyFont="1" applyBorder="1"/>
    <xf numFmtId="0" fontId="5" fillId="0" borderId="0" xfId="0" applyFont="1" applyBorder="1"/>
    <xf numFmtId="0" fontId="29" fillId="0" borderId="0" xfId="0" applyFont="1"/>
    <xf numFmtId="0" fontId="4" fillId="0" borderId="0" xfId="0" applyFont="1" applyBorder="1"/>
    <xf numFmtId="0" fontId="2" fillId="0" borderId="0" xfId="0" applyFont="1" applyBorder="1"/>
    <xf numFmtId="169" fontId="5" fillId="0" borderId="0" xfId="0" applyNumberFormat="1" applyFont="1" applyBorder="1"/>
    <xf numFmtId="169" fontId="2" fillId="0" borderId="0" xfId="0" applyNumberFormat="1" applyFont="1" applyBorder="1"/>
    <xf numFmtId="0" fontId="31" fillId="0" borderId="4" xfId="0" applyFont="1" applyBorder="1"/>
    <xf numFmtId="0" fontId="31" fillId="0" borderId="5" xfId="0" applyFont="1" applyBorder="1"/>
    <xf numFmtId="0" fontId="31" fillId="0" borderId="6" xfId="0" applyFont="1" applyBorder="1"/>
    <xf numFmtId="0" fontId="31" fillId="0" borderId="10" xfId="0" applyFont="1" applyBorder="1"/>
    <xf numFmtId="0" fontId="31" fillId="0" borderId="0" xfId="0" applyFont="1" applyBorder="1"/>
    <xf numFmtId="0" fontId="31" fillId="0" borderId="11" xfId="0" applyFont="1" applyBorder="1"/>
    <xf numFmtId="0" fontId="32" fillId="0" borderId="0" xfId="0" applyFont="1" applyBorder="1"/>
    <xf numFmtId="0" fontId="32" fillId="0" borderId="11" xfId="0" applyFont="1" applyBorder="1"/>
    <xf numFmtId="0" fontId="31" fillId="0" borderId="7" xfId="0" applyFont="1" applyBorder="1"/>
    <xf numFmtId="0" fontId="32" fillId="0" borderId="8" xfId="0" applyFont="1" applyBorder="1"/>
    <xf numFmtId="0" fontId="32" fillId="0" borderId="9" xfId="0" applyFont="1" applyBorder="1"/>
    <xf numFmtId="0" fontId="1" fillId="0" borderId="5" xfId="0" applyFont="1" applyBorder="1"/>
    <xf numFmtId="0" fontId="1" fillId="0" borderId="0" xfId="0" applyFont="1"/>
    <xf numFmtId="0" fontId="1" fillId="0" borderId="0" xfId="0" applyFont="1" applyBorder="1"/>
    <xf numFmtId="2" fontId="7" fillId="0" borderId="0" xfId="0" applyNumberFormat="1" applyFont="1" applyFill="1" applyBorder="1" applyAlignment="1">
      <alignment horizontal="center"/>
    </xf>
    <xf numFmtId="164" fontId="7" fillId="0" borderId="0" xfId="0" applyNumberFormat="1" applyFont="1" applyFill="1" applyBorder="1" applyAlignment="1">
      <alignment horizontal="center"/>
    </xf>
    <xf numFmtId="0" fontId="7" fillId="0" borderId="1" xfId="0" applyFont="1" applyFill="1" applyBorder="1" applyAlignment="1">
      <alignment horizontal="left" vertical="top"/>
    </xf>
    <xf numFmtId="0" fontId="7" fillId="0" borderId="2" xfId="0" applyFont="1" applyFill="1" applyBorder="1" applyAlignment="1">
      <alignment vertical="top" wrapText="1"/>
    </xf>
    <xf numFmtId="0" fontId="28" fillId="0" borderId="0" xfId="0" applyFont="1"/>
    <xf numFmtId="0" fontId="7" fillId="0" borderId="0" xfId="0" applyFont="1" applyFill="1" applyBorder="1" applyAlignment="1">
      <alignment horizontal="left" vertical="top"/>
    </xf>
    <xf numFmtId="0" fontId="7" fillId="0" borderId="0" xfId="0" applyFont="1" applyFill="1" applyBorder="1" applyAlignment="1">
      <alignment vertical="top" wrapText="1"/>
    </xf>
    <xf numFmtId="0" fontId="7" fillId="0" borderId="0" xfId="0" applyFont="1" applyFill="1" applyBorder="1" applyAlignment="1">
      <alignment horizontal="center"/>
    </xf>
    <xf numFmtId="0" fontId="33" fillId="0" borderId="0" xfId="0" applyFont="1" applyBorder="1"/>
    <xf numFmtId="4" fontId="29" fillId="0" borderId="0" xfId="0" applyNumberFormat="1" applyFont="1" applyBorder="1"/>
    <xf numFmtId="4" fontId="29" fillId="0" borderId="0" xfId="0" applyNumberFormat="1" applyFont="1"/>
    <xf numFmtId="0" fontId="34" fillId="0" borderId="21" xfId="0" applyFont="1" applyBorder="1" applyAlignment="1">
      <alignment horizontal="center" wrapText="1"/>
    </xf>
    <xf numFmtId="2" fontId="7" fillId="0" borderId="21" xfId="0" applyNumberFormat="1" applyFont="1" applyFill="1" applyBorder="1" applyAlignment="1">
      <alignment horizontal="center" vertical="top"/>
    </xf>
    <xf numFmtId="4" fontId="7" fillId="0" borderId="21" xfId="0" applyNumberFormat="1" applyFont="1" applyFill="1" applyBorder="1" applyAlignment="1">
      <alignment horizontal="center" vertical="top"/>
    </xf>
    <xf numFmtId="0" fontId="2" fillId="0" borderId="21" xfId="0" applyFont="1" applyBorder="1" applyAlignment="1">
      <alignment horizontal="center"/>
    </xf>
    <xf numFmtId="0" fontId="2" fillId="0" borderId="21" xfId="0" applyFont="1" applyBorder="1" applyAlignment="1">
      <alignment horizontal="center" wrapText="1"/>
    </xf>
    <xf numFmtId="0" fontId="7" fillId="0" borderId="21" xfId="0" applyFont="1" applyFill="1" applyBorder="1" applyAlignment="1">
      <alignment horizontal="center" vertical="top"/>
    </xf>
    <xf numFmtId="0" fontId="1" fillId="0" borderId="0" xfId="0" applyFont="1" applyBorder="1" applyAlignment="1">
      <alignment wrapText="1"/>
    </xf>
    <xf numFmtId="0" fontId="34" fillId="0" borderId="21" xfId="0" applyFont="1" applyBorder="1" applyAlignment="1">
      <alignment horizontal="center"/>
    </xf>
    <xf numFmtId="0" fontId="7" fillId="0" borderId="3" xfId="0" applyFont="1" applyFill="1" applyBorder="1" applyAlignment="1">
      <alignment vertical="top" wrapText="1"/>
    </xf>
    <xf numFmtId="0" fontId="7" fillId="0" borderId="1" xfId="0" applyFont="1" applyFill="1" applyBorder="1" applyAlignment="1">
      <alignment horizontal="center" vertical="top"/>
    </xf>
    <xf numFmtId="2" fontId="7" fillId="0" borderId="1" xfId="0" applyNumberFormat="1" applyFont="1" applyFill="1" applyBorder="1" applyAlignment="1">
      <alignment horizontal="center" vertical="top"/>
    </xf>
    <xf numFmtId="0" fontId="7" fillId="0" borderId="1" xfId="0" applyFont="1" applyFill="1" applyBorder="1" applyAlignment="1">
      <alignment vertical="top" wrapText="1"/>
    </xf>
    <xf numFmtId="0" fontId="7" fillId="0" borderId="21" xfId="0" applyFont="1" applyFill="1" applyBorder="1" applyAlignment="1">
      <alignment vertical="top" wrapText="1"/>
    </xf>
    <xf numFmtId="0" fontId="7" fillId="0" borderId="21" xfId="111" applyFont="1" applyFill="1" applyBorder="1" applyAlignment="1" applyProtection="1">
      <alignment horizontal="left" vertical="top" wrapText="1"/>
    </xf>
    <xf numFmtId="0" fontId="33" fillId="0" borderId="23" xfId="0" applyFont="1" applyBorder="1" applyAlignment="1">
      <alignment horizontal="center"/>
    </xf>
    <xf numFmtId="4" fontId="34" fillId="0" borderId="23" xfId="0" applyNumberFormat="1" applyFont="1" applyBorder="1" applyAlignment="1">
      <alignment horizontal="center"/>
    </xf>
    <xf numFmtId="0" fontId="33" fillId="0" borderId="23" xfId="0" applyFont="1" applyBorder="1" applyAlignment="1">
      <alignment horizontal="center" wrapText="1"/>
    </xf>
    <xf numFmtId="2" fontId="7" fillId="0" borderId="0" xfId="0" applyNumberFormat="1" applyFont="1" applyFill="1" applyBorder="1" applyAlignment="1">
      <alignment horizontal="center" vertical="top"/>
    </xf>
    <xf numFmtId="164" fontId="7" fillId="0" borderId="21" xfId="0" applyNumberFormat="1" applyFont="1" applyFill="1" applyBorder="1" applyAlignment="1" applyProtection="1">
      <alignment horizontal="center" vertical="top"/>
      <protection locked="0"/>
    </xf>
    <xf numFmtId="164" fontId="7" fillId="0" borderId="1" xfId="0" applyNumberFormat="1" applyFont="1" applyFill="1" applyBorder="1" applyAlignment="1" applyProtection="1">
      <alignment horizontal="center" vertical="top"/>
      <protection locked="0"/>
    </xf>
    <xf numFmtId="164" fontId="7" fillId="0" borderId="22" xfId="0" applyNumberFormat="1" applyFont="1" applyFill="1" applyBorder="1" applyAlignment="1" applyProtection="1">
      <alignment horizontal="center" vertical="top"/>
      <protection locked="0"/>
    </xf>
    <xf numFmtId="0" fontId="1" fillId="0" borderId="0" xfId="0" applyFont="1" applyProtection="1"/>
    <xf numFmtId="0" fontId="33" fillId="0" borderId="0" xfId="0" applyFont="1" applyProtection="1"/>
    <xf numFmtId="0" fontId="29" fillId="0" borderId="0" xfId="0" applyFont="1" applyProtection="1"/>
    <xf numFmtId="0" fontId="33" fillId="0" borderId="21" xfId="0" applyFont="1" applyBorder="1" applyAlignment="1" applyProtection="1">
      <alignment horizontal="center"/>
    </xf>
    <xf numFmtId="0" fontId="34" fillId="0" borderId="21" xfId="0" applyFont="1" applyBorder="1" applyAlignment="1" applyProtection="1">
      <alignment horizontal="center"/>
    </xf>
    <xf numFmtId="0" fontId="33" fillId="0" borderId="21" xfId="0" applyFont="1" applyBorder="1" applyAlignment="1" applyProtection="1">
      <alignment horizontal="center" wrapText="1"/>
    </xf>
    <xf numFmtId="0" fontId="7" fillId="0" borderId="4" xfId="0" applyFont="1" applyFill="1" applyBorder="1" applyAlignment="1" applyProtection="1">
      <alignment horizontal="left" vertical="top"/>
    </xf>
    <xf numFmtId="0" fontId="7" fillId="0" borderId="5" xfId="0" applyFont="1" applyFill="1" applyBorder="1" applyAlignment="1" applyProtection="1">
      <alignment vertical="top" wrapText="1"/>
    </xf>
    <xf numFmtId="0" fontId="7" fillId="0" borderId="21" xfId="0" applyFont="1" applyFill="1" applyBorder="1" applyAlignment="1" applyProtection="1">
      <alignment horizontal="center" vertical="top"/>
    </xf>
    <xf numFmtId="2" fontId="7" fillId="0" borderId="21" xfId="0" applyNumberFormat="1" applyFont="1" applyFill="1" applyBorder="1" applyAlignment="1" applyProtection="1">
      <alignment horizontal="center"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vertical="top" wrapText="1"/>
    </xf>
    <xf numFmtId="164" fontId="7" fillId="0" borderId="0" xfId="0" applyNumberFormat="1" applyFont="1" applyFill="1" applyBorder="1" applyAlignment="1" applyProtection="1">
      <alignment horizontal="center"/>
    </xf>
    <xf numFmtId="0" fontId="34" fillId="0" borderId="0" xfId="0" applyFont="1" applyProtection="1"/>
    <xf numFmtId="0" fontId="34" fillId="0" borderId="4" xfId="0" applyFont="1" applyBorder="1" applyProtection="1"/>
    <xf numFmtId="0" fontId="7" fillId="0" borderId="5" xfId="0" applyFont="1" applyFill="1" applyBorder="1" applyAlignment="1" applyProtection="1">
      <alignment horizontal="center"/>
    </xf>
    <xf numFmtId="2" fontId="7" fillId="0" borderId="5" xfId="0" applyNumberFormat="1" applyFont="1" applyFill="1" applyBorder="1" applyAlignment="1" applyProtection="1">
      <alignment horizontal="center"/>
    </xf>
    <xf numFmtId="164" fontId="7" fillId="0" borderId="5" xfId="0" applyNumberFormat="1" applyFont="1" applyFill="1" applyBorder="1" applyAlignment="1" applyProtection="1">
      <alignment horizontal="center"/>
    </xf>
    <xf numFmtId="0" fontId="7" fillId="0" borderId="7" xfId="0" applyFont="1" applyBorder="1" applyProtection="1"/>
    <xf numFmtId="0" fontId="29" fillId="0" borderId="8" xfId="0" applyFont="1" applyFill="1" applyBorder="1" applyAlignment="1" applyProtection="1">
      <alignment vertical="top" wrapText="1"/>
    </xf>
    <xf numFmtId="0" fontId="7" fillId="0" borderId="0" xfId="0" applyFont="1" applyFill="1" applyBorder="1" applyAlignment="1" applyProtection="1">
      <alignment horizontal="center"/>
    </xf>
    <xf numFmtId="2" fontId="7" fillId="0" borderId="0" xfId="0" applyNumberFormat="1" applyFont="1" applyFill="1" applyBorder="1" applyAlignment="1" applyProtection="1">
      <alignment horizontal="center"/>
    </xf>
    <xf numFmtId="0" fontId="7" fillId="0" borderId="3"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Protection="1"/>
    <xf numFmtId="0" fontId="1" fillId="0" borderId="0" xfId="0" applyFont="1" applyAlignment="1" applyProtection="1">
      <alignment vertical="top"/>
    </xf>
    <xf numFmtId="0" fontId="7" fillId="0" borderId="0" xfId="0" applyFont="1" applyFill="1" applyBorder="1" applyAlignment="1" applyProtection="1">
      <alignment vertical="top"/>
    </xf>
    <xf numFmtId="0" fontId="33" fillId="0" borderId="0" xfId="0" applyFont="1" applyAlignment="1" applyProtection="1">
      <alignment horizontal="center" wrapText="1"/>
    </xf>
    <xf numFmtId="0" fontId="34" fillId="0" borderId="0" xfId="0" applyFont="1" applyAlignment="1" applyProtection="1">
      <alignment horizontal="center" wrapText="1"/>
    </xf>
    <xf numFmtId="0" fontId="7" fillId="0" borderId="21" xfId="0" applyFont="1" applyFill="1" applyBorder="1" applyAlignment="1" applyProtection="1">
      <alignment horizontal="center"/>
    </xf>
    <xf numFmtId="0" fontId="7" fillId="0" borderId="1" xfId="0" applyFont="1" applyFill="1" applyBorder="1" applyAlignment="1" applyProtection="1">
      <alignment horizontal="center"/>
    </xf>
    <xf numFmtId="2" fontId="7" fillId="0" borderId="1" xfId="0" applyNumberFormat="1" applyFont="1" applyFill="1" applyBorder="1" applyAlignment="1" applyProtection="1">
      <alignment horizontal="center" vertical="top"/>
    </xf>
    <xf numFmtId="0" fontId="7" fillId="0" borderId="1" xfId="0" applyFont="1" applyFill="1" applyBorder="1" applyAlignment="1" applyProtection="1">
      <alignment horizontal="center" vertical="top"/>
    </xf>
    <xf numFmtId="164" fontId="7" fillId="0" borderId="7" xfId="0" applyNumberFormat="1" applyFont="1" applyFill="1" applyBorder="1" applyAlignment="1" applyProtection="1">
      <alignment horizontal="center" vertical="top"/>
      <protection locked="0"/>
    </xf>
    <xf numFmtId="0" fontId="33" fillId="0" borderId="0" xfId="0" applyFont="1" applyAlignment="1" applyProtection="1">
      <alignment vertical="top"/>
    </xf>
    <xf numFmtId="0" fontId="7" fillId="0" borderId="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8" xfId="0" applyFont="1" applyFill="1" applyBorder="1" applyAlignment="1" applyProtection="1">
      <alignment vertical="top" wrapText="1"/>
    </xf>
    <xf numFmtId="0" fontId="7" fillId="0" borderId="7" xfId="0" applyFont="1" applyFill="1" applyBorder="1" applyAlignment="1" applyProtection="1">
      <alignment horizontal="center" vertical="top"/>
    </xf>
    <xf numFmtId="2" fontId="7" fillId="0" borderId="7" xfId="0" applyNumberFormat="1" applyFont="1" applyFill="1" applyBorder="1" applyAlignment="1" applyProtection="1">
      <alignment horizontal="center" vertical="top"/>
    </xf>
    <xf numFmtId="0" fontId="36" fillId="0" borderId="4" xfId="0" applyFont="1" applyBorder="1"/>
    <xf numFmtId="0" fontId="36" fillId="0" borderId="5" xfId="0" applyFont="1" applyBorder="1"/>
    <xf numFmtId="0" fontId="36" fillId="0" borderId="6" xfId="0" applyFont="1" applyBorder="1"/>
    <xf numFmtId="0" fontId="37" fillId="0" borderId="10" xfId="0" applyFont="1" applyBorder="1"/>
    <xf numFmtId="0" fontId="37" fillId="0" borderId="0" xfId="0" applyFont="1" applyBorder="1"/>
    <xf numFmtId="0" fontId="28" fillId="0" borderId="0" xfId="0" applyFont="1" applyBorder="1"/>
    <xf numFmtId="0" fontId="36" fillId="0" borderId="11" xfId="0" applyFont="1" applyBorder="1"/>
    <xf numFmtId="0" fontId="28" fillId="0" borderId="10" xfId="0" applyFont="1" applyFill="1" applyBorder="1"/>
    <xf numFmtId="0" fontId="36" fillId="0" borderId="0" xfId="0" applyFont="1" applyBorder="1"/>
    <xf numFmtId="0" fontId="36" fillId="0" borderId="10" xfId="0" applyFont="1" applyBorder="1"/>
    <xf numFmtId="0" fontId="38" fillId="0" borderId="0" xfId="0" applyFont="1" applyBorder="1"/>
    <xf numFmtId="0" fontId="39" fillId="0" borderId="0" xfId="0" applyFont="1" applyBorder="1"/>
    <xf numFmtId="0" fontId="40" fillId="0" borderId="0" xfId="0" applyFont="1" applyBorder="1"/>
    <xf numFmtId="0" fontId="36" fillId="0" borderId="7" xfId="0" applyFont="1" applyBorder="1"/>
    <xf numFmtId="0" fontId="36" fillId="0" borderId="8" xfId="0" applyFont="1" applyBorder="1"/>
    <xf numFmtId="0" fontId="36" fillId="0" borderId="9" xfId="0" applyFont="1" applyBorder="1"/>
    <xf numFmtId="0" fontId="7" fillId="0" borderId="0" xfId="0" applyFont="1" applyFill="1" applyBorder="1" applyAlignment="1" applyProtection="1">
      <alignment horizontal="center" vertical="top"/>
    </xf>
    <xf numFmtId="2" fontId="7" fillId="0" borderId="0" xfId="0" applyNumberFormat="1" applyFont="1" applyFill="1" applyBorder="1" applyAlignment="1" applyProtection="1">
      <alignment horizontal="center" vertical="top"/>
    </xf>
    <xf numFmtId="164" fontId="7" fillId="0" borderId="0" xfId="0" applyNumberFormat="1" applyFont="1" applyFill="1" applyBorder="1" applyAlignment="1" applyProtection="1">
      <alignment horizontal="center" vertical="top"/>
      <protection locked="0"/>
    </xf>
    <xf numFmtId="164" fontId="7" fillId="0" borderId="0" xfId="0" applyNumberFormat="1" applyFont="1" applyFill="1" applyBorder="1" applyAlignment="1" applyProtection="1">
      <alignment horizontal="center" vertical="top"/>
    </xf>
    <xf numFmtId="0" fontId="7" fillId="0" borderId="0" xfId="0" applyFont="1" applyFill="1" applyBorder="1" applyAlignment="1">
      <alignment horizontal="center" vertical="top"/>
    </xf>
    <xf numFmtId="4" fontId="7" fillId="0" borderId="0" xfId="0" applyNumberFormat="1" applyFont="1" applyFill="1" applyBorder="1" applyAlignment="1">
      <alignment horizontal="center" vertical="top"/>
    </xf>
    <xf numFmtId="0" fontId="7" fillId="0" borderId="0" xfId="111" applyFont="1" applyFill="1" applyBorder="1" applyAlignment="1" applyProtection="1">
      <alignment horizontal="left" vertical="top" wrapText="1"/>
    </xf>
    <xf numFmtId="0" fontId="1" fillId="0" borderId="5" xfId="0" applyFont="1" applyFill="1" applyBorder="1" applyAlignment="1" applyProtection="1">
      <alignment horizontal="center"/>
    </xf>
    <xf numFmtId="0" fontId="7" fillId="0" borderId="8" xfId="0" applyFont="1" applyFill="1" applyBorder="1" applyAlignment="1" applyProtection="1">
      <alignment horizontal="center"/>
    </xf>
    <xf numFmtId="2" fontId="7" fillId="0" borderId="8" xfId="0" applyNumberFormat="1" applyFont="1" applyFill="1" applyBorder="1" applyAlignment="1" applyProtection="1">
      <alignment horizontal="center"/>
    </xf>
    <xf numFmtId="164" fontId="7" fillId="0" borderId="8" xfId="0" applyNumberFormat="1" applyFont="1" applyFill="1" applyBorder="1" applyAlignment="1" applyProtection="1">
      <alignment horizontal="center"/>
    </xf>
    <xf numFmtId="4" fontId="7" fillId="0" borderId="0" xfId="0" applyNumberFormat="1" applyFont="1" applyBorder="1" applyAlignment="1">
      <alignment vertical="top" wrapText="1"/>
    </xf>
    <xf numFmtId="0" fontId="7" fillId="0" borderId="4" xfId="0" applyFont="1" applyFill="1" applyBorder="1" applyAlignment="1">
      <alignment horizontal="left" vertical="top"/>
    </xf>
    <xf numFmtId="0" fontId="34" fillId="0" borderId="0" xfId="0" applyFont="1" applyBorder="1" applyAlignment="1">
      <alignment horizontal="center"/>
    </xf>
    <xf numFmtId="0" fontId="34" fillId="0" borderId="0" xfId="0" applyFont="1" applyBorder="1" applyAlignment="1">
      <alignment horizontal="center" wrapText="1"/>
    </xf>
    <xf numFmtId="0" fontId="34" fillId="0" borderId="22" xfId="0" applyFont="1" applyBorder="1" applyAlignment="1">
      <alignment horizontal="center"/>
    </xf>
    <xf numFmtId="0" fontId="34" fillId="0" borderId="22" xfId="0" applyFont="1" applyBorder="1" applyAlignment="1">
      <alignment horizontal="center" wrapText="1"/>
    </xf>
    <xf numFmtId="0" fontId="3" fillId="0" borderId="8" xfId="0" applyFont="1" applyFill="1" applyBorder="1" applyAlignment="1">
      <alignment vertical="top" wrapText="1"/>
    </xf>
    <xf numFmtId="0" fontId="3" fillId="0" borderId="21" xfId="0" applyFont="1" applyFill="1" applyBorder="1" applyAlignment="1">
      <alignment vertical="top" wrapText="1"/>
    </xf>
    <xf numFmtId="0" fontId="6" fillId="0" borderId="5" xfId="0" applyFont="1" applyFill="1" applyBorder="1" applyAlignment="1">
      <alignment vertical="top" wrapText="1"/>
    </xf>
    <xf numFmtId="0" fontId="7" fillId="0" borderId="21" xfId="0" applyFont="1" applyFill="1" applyBorder="1" applyAlignment="1" applyProtection="1">
      <alignment horizontal="left" vertical="top"/>
    </xf>
    <xf numFmtId="0" fontId="7" fillId="0" borderId="21" xfId="0" applyFont="1" applyFill="1" applyBorder="1" applyAlignment="1">
      <alignment horizontal="left" vertical="top"/>
    </xf>
    <xf numFmtId="0" fontId="6" fillId="0" borderId="21" xfId="0" applyFont="1" applyFill="1" applyBorder="1" applyAlignment="1">
      <alignment vertical="top" wrapText="1"/>
    </xf>
    <xf numFmtId="0" fontId="7" fillId="0" borderId="7" xfId="0" applyFont="1" applyFill="1" applyBorder="1" applyAlignment="1">
      <alignment horizontal="left" vertical="top"/>
    </xf>
    <xf numFmtId="0" fontId="7" fillId="0" borderId="8" xfId="0" applyFont="1" applyFill="1" applyBorder="1" applyAlignment="1">
      <alignment horizontal="center" vertical="top"/>
    </xf>
    <xf numFmtId="2" fontId="7" fillId="0" borderId="8" xfId="0" applyNumberFormat="1" applyFont="1" applyFill="1" applyBorder="1" applyAlignment="1">
      <alignment horizontal="center" vertical="top"/>
    </xf>
    <xf numFmtId="164" fontId="7" fillId="0" borderId="8" xfId="0" applyNumberFormat="1" applyFont="1" applyFill="1" applyBorder="1" applyAlignment="1" applyProtection="1">
      <alignment horizontal="center" vertical="top"/>
      <protection locked="0"/>
    </xf>
    <xf numFmtId="4" fontId="7" fillId="0" borderId="21" xfId="0" applyNumberFormat="1" applyFont="1" applyBorder="1" applyAlignment="1">
      <alignment vertical="top" wrapText="1"/>
    </xf>
    <xf numFmtId="0" fontId="2" fillId="0" borderId="24" xfId="0" applyFont="1" applyBorder="1"/>
    <xf numFmtId="169" fontId="2" fillId="0" borderId="24" xfId="112" applyNumberFormat="1" applyFont="1" applyBorder="1"/>
    <xf numFmtId="0" fontId="2" fillId="0" borderId="0" xfId="0" applyFont="1"/>
    <xf numFmtId="169" fontId="2" fillId="0" borderId="0" xfId="0" applyNumberFormat="1" applyFont="1"/>
    <xf numFmtId="0" fontId="42" fillId="0" borderId="21" xfId="0" applyNumberFormat="1" applyFont="1" applyBorder="1" applyAlignment="1" applyProtection="1">
      <alignment horizontal="justify" vertical="top" wrapText="1"/>
    </xf>
    <xf numFmtId="0" fontId="0" fillId="0" borderId="0" xfId="0" applyFill="1" applyAlignment="1"/>
    <xf numFmtId="0" fontId="28" fillId="0" borderId="0" xfId="0" applyFont="1" applyFill="1" applyBorder="1"/>
    <xf numFmtId="44" fontId="5" fillId="0" borderId="0" xfId="0" applyNumberFormat="1" applyFont="1" applyBorder="1"/>
    <xf numFmtId="44" fontId="5" fillId="0" borderId="0" xfId="0" applyNumberFormat="1" applyFont="1"/>
    <xf numFmtId="44" fontId="5" fillId="0" borderId="8" xfId="0" applyNumberFormat="1" applyFont="1" applyBorder="1"/>
    <xf numFmtId="0" fontId="5" fillId="0" borderId="24" xfId="0" applyFont="1" applyBorder="1"/>
    <xf numFmtId="9" fontId="5" fillId="0" borderId="24" xfId="0" applyNumberFormat="1" applyFont="1" applyBorder="1"/>
    <xf numFmtId="44" fontId="5" fillId="0" borderId="24" xfId="0" applyNumberFormat="1" applyFont="1" applyBorder="1"/>
    <xf numFmtId="44" fontId="2" fillId="0" borderId="0" xfId="0" applyNumberFormat="1" applyFont="1"/>
    <xf numFmtId="44" fontId="2" fillId="26" borderId="0" xfId="0" applyNumberFormat="1" applyFont="1" applyFill="1"/>
    <xf numFmtId="0" fontId="0" fillId="0" borderId="24" xfId="0" applyBorder="1"/>
    <xf numFmtId="0" fontId="0" fillId="0" borderId="8" xfId="0" applyBorder="1"/>
    <xf numFmtId="44" fontId="2" fillId="0" borderId="21" xfId="0" applyNumberFormat="1" applyFont="1" applyBorder="1" applyAlignment="1">
      <alignment horizontal="center" wrapText="1"/>
    </xf>
    <xf numFmtId="44" fontId="7" fillId="0" borderId="21" xfId="0" applyNumberFormat="1" applyFont="1" applyFill="1" applyBorder="1" applyAlignment="1">
      <alignment horizontal="center" vertical="top"/>
    </xf>
    <xf numFmtId="44" fontId="7" fillId="0" borderId="0" xfId="0" applyNumberFormat="1" applyFont="1" applyFill="1" applyBorder="1" applyAlignment="1">
      <alignment horizontal="center" vertical="top"/>
    </xf>
    <xf numFmtId="44" fontId="7" fillId="0" borderId="0" xfId="0" applyNumberFormat="1" applyFont="1" applyFill="1" applyBorder="1" applyAlignment="1">
      <alignment horizontal="center"/>
    </xf>
    <xf numFmtId="44" fontId="2" fillId="0" borderId="21" xfId="0" applyNumberFormat="1" applyFont="1" applyBorder="1"/>
    <xf numFmtId="44" fontId="1" fillId="0" borderId="11" xfId="0" applyNumberFormat="1" applyFont="1" applyBorder="1"/>
    <xf numFmtId="44" fontId="33" fillId="0" borderId="23" xfId="0" applyNumberFormat="1" applyFont="1" applyBorder="1" applyAlignment="1">
      <alignment horizontal="center" wrapText="1"/>
    </xf>
    <xf numFmtId="44" fontId="33" fillId="0" borderId="0" xfId="0" applyNumberFormat="1" applyFont="1"/>
    <xf numFmtId="44" fontId="33" fillId="0" borderId="21" xfId="0" applyNumberFormat="1" applyFont="1" applyBorder="1"/>
    <xf numFmtId="44" fontId="1" fillId="0" borderId="0" xfId="0" applyNumberFormat="1" applyFont="1"/>
    <xf numFmtId="44" fontId="1" fillId="0" borderId="0" xfId="0" applyNumberFormat="1" applyFont="1" applyProtection="1"/>
    <xf numFmtId="44" fontId="33" fillId="0" borderId="21" xfId="0" applyNumberFormat="1" applyFont="1" applyBorder="1" applyAlignment="1" applyProtection="1">
      <alignment horizontal="center"/>
    </xf>
    <xf numFmtId="44" fontId="7" fillId="0" borderId="21" xfId="0" applyNumberFormat="1" applyFont="1" applyFill="1" applyBorder="1" applyAlignment="1" applyProtection="1">
      <alignment horizontal="center" vertical="top"/>
    </xf>
    <xf numFmtId="44" fontId="7" fillId="0" borderId="0" xfId="0" applyNumberFormat="1" applyFont="1" applyFill="1" applyBorder="1" applyAlignment="1" applyProtection="1">
      <alignment horizontal="center" vertical="top"/>
    </xf>
    <xf numFmtId="44" fontId="33" fillId="0" borderId="0" xfId="0" applyNumberFormat="1" applyFont="1" applyProtection="1"/>
    <xf numFmtId="44" fontId="33" fillId="0" borderId="21" xfId="0" applyNumberFormat="1" applyFont="1" applyBorder="1" applyProtection="1"/>
    <xf numFmtId="0" fontId="4" fillId="0" borderId="0" xfId="0" applyFont="1" applyProtection="1"/>
    <xf numFmtId="44" fontId="34" fillId="0" borderId="1" xfId="0" applyNumberFormat="1" applyFont="1" applyBorder="1" applyAlignment="1">
      <alignment horizontal="center"/>
    </xf>
    <xf numFmtId="0" fontId="35" fillId="0" borderId="0" xfId="0" applyFont="1" applyFill="1" applyAlignment="1">
      <alignment vertical="center"/>
    </xf>
    <xf numFmtId="44" fontId="34" fillId="0" borderId="22" xfId="0" applyNumberFormat="1" applyFont="1" applyBorder="1" applyAlignment="1">
      <alignment horizontal="center"/>
    </xf>
    <xf numFmtId="44" fontId="34" fillId="0" borderId="0" xfId="0" applyNumberFormat="1" applyFont="1" applyBorder="1" applyAlignment="1">
      <alignment horizontal="center"/>
    </xf>
    <xf numFmtId="44" fontId="1" fillId="0" borderId="6" xfId="0" applyNumberFormat="1" applyFont="1" applyBorder="1"/>
    <xf numFmtId="44" fontId="7" fillId="0" borderId="9" xfId="0" applyNumberFormat="1" applyFont="1" applyFill="1" applyBorder="1" applyAlignment="1">
      <alignment horizontal="center" vertical="top"/>
    </xf>
    <xf numFmtId="0" fontId="38" fillId="0" borderId="0" xfId="0" applyFont="1" applyProtection="1"/>
    <xf numFmtId="44" fontId="7" fillId="0" borderId="6" xfId="0" applyNumberFormat="1" applyFont="1" applyFill="1" applyBorder="1" applyAlignment="1" applyProtection="1">
      <alignment horizontal="center"/>
    </xf>
    <xf numFmtId="44" fontId="7" fillId="0" borderId="11" xfId="0" applyNumberFormat="1" applyFont="1" applyFill="1" applyBorder="1" applyAlignment="1" applyProtection="1">
      <alignment horizontal="center"/>
    </xf>
    <xf numFmtId="44" fontId="1" fillId="0" borderId="6" xfId="0" applyNumberFormat="1" applyFont="1" applyFill="1" applyBorder="1" applyAlignment="1" applyProtection="1">
      <alignment horizontal="center"/>
    </xf>
    <xf numFmtId="44" fontId="7" fillId="0" borderId="9" xfId="0" applyNumberFormat="1" applyFont="1" applyFill="1" applyBorder="1" applyAlignment="1" applyProtection="1">
      <alignment horizontal="center"/>
    </xf>
    <xf numFmtId="44" fontId="33" fillId="0" borderId="0" xfId="0" applyNumberFormat="1" applyFont="1" applyAlignment="1" applyProtection="1">
      <alignment horizontal="center" wrapText="1"/>
    </xf>
    <xf numFmtId="44" fontId="33" fillId="0" borderId="21" xfId="0" applyNumberFormat="1" applyFont="1" applyBorder="1" applyAlignment="1" applyProtection="1">
      <alignment horizontal="center" wrapText="1"/>
    </xf>
    <xf numFmtId="44" fontId="7" fillId="0" borderId="0" xfId="0" applyNumberFormat="1" applyFont="1" applyFill="1" applyBorder="1" applyAlignment="1" applyProtection="1">
      <alignment horizontal="center"/>
    </xf>
    <xf numFmtId="2" fontId="34" fillId="0" borderId="21" xfId="0" applyNumberFormat="1" applyFont="1" applyFill="1" applyBorder="1" applyAlignment="1" applyProtection="1">
      <alignment horizontal="left" vertical="center" wrapText="1"/>
    </xf>
    <xf numFmtId="0" fontId="43" fillId="0" borderId="21" xfId="0" applyNumberFormat="1" applyFont="1" applyBorder="1" applyAlignment="1" applyProtection="1">
      <alignment horizontal="justify" vertical="center" wrapText="1"/>
    </xf>
    <xf numFmtId="0" fontId="1" fillId="0" borderId="0" xfId="0" applyFont="1" applyAlignment="1" applyProtection="1">
      <alignment vertical="center"/>
    </xf>
    <xf numFmtId="0" fontId="33" fillId="0" borderId="4" xfId="0" applyFont="1" applyBorder="1" applyProtection="1"/>
    <xf numFmtId="0" fontId="1" fillId="0" borderId="5" xfId="0" applyFont="1" applyBorder="1" applyProtection="1"/>
    <xf numFmtId="44" fontId="1" fillId="0" borderId="6" xfId="0" applyNumberFormat="1" applyFont="1" applyBorder="1" applyProtection="1"/>
    <xf numFmtId="0" fontId="1" fillId="0" borderId="10" xfId="0" applyFont="1" applyBorder="1" applyProtection="1"/>
    <xf numFmtId="0" fontId="1" fillId="0" borderId="0" xfId="0" applyFont="1" applyBorder="1" applyAlignment="1" applyProtection="1">
      <alignment horizontal="justify" vertical="center" wrapText="1"/>
    </xf>
    <xf numFmtId="0" fontId="1" fillId="0" borderId="0" xfId="0" applyFont="1" applyBorder="1" applyProtection="1"/>
    <xf numFmtId="44" fontId="1" fillId="0" borderId="11" xfId="0" applyNumberFormat="1" applyFont="1" applyBorder="1" applyProtection="1"/>
    <xf numFmtId="0" fontId="1" fillId="0" borderId="7" xfId="0" applyFont="1" applyBorder="1" applyProtection="1"/>
    <xf numFmtId="0" fontId="33" fillId="0" borderId="8" xfId="0" applyFont="1" applyBorder="1" applyAlignment="1" applyProtection="1">
      <alignment horizontal="justify" vertical="center" wrapText="1"/>
    </xf>
    <xf numFmtId="0" fontId="1" fillId="0" borderId="8" xfId="0" applyFont="1" applyBorder="1" applyProtection="1"/>
    <xf numFmtId="44" fontId="1" fillId="0" borderId="9" xfId="0" applyNumberFormat="1" applyFont="1" applyBorder="1" applyProtection="1"/>
    <xf numFmtId="0" fontId="33" fillId="0" borderId="0" xfId="0" applyFont="1" applyBorder="1" applyAlignment="1" applyProtection="1">
      <alignment horizontal="center"/>
    </xf>
    <xf numFmtId="0" fontId="33" fillId="0" borderId="0" xfId="0" applyFont="1" applyBorder="1" applyAlignment="1" applyProtection="1">
      <alignment horizontal="center" wrapText="1"/>
    </xf>
    <xf numFmtId="44" fontId="33" fillId="0" borderId="0" xfId="0" applyNumberFormat="1" applyFont="1" applyBorder="1" applyAlignment="1" applyProtection="1">
      <alignment horizontal="center"/>
    </xf>
    <xf numFmtId="0" fontId="1" fillId="0" borderId="21" xfId="0" applyFont="1" applyBorder="1" applyAlignment="1" applyProtection="1">
      <alignment horizontal="left" vertical="top"/>
    </xf>
    <xf numFmtId="0" fontId="7" fillId="0" borderId="21" xfId="0" applyFont="1" applyBorder="1" applyAlignment="1" applyProtection="1">
      <alignment vertical="center" wrapText="1"/>
    </xf>
    <xf numFmtId="0" fontId="1" fillId="0" borderId="21" xfId="0" applyFont="1" applyBorder="1" applyProtection="1"/>
    <xf numFmtId="0" fontId="1" fillId="0" borderId="22" xfId="0" applyFont="1" applyBorder="1" applyAlignment="1" applyProtection="1">
      <alignment horizontal="left" vertical="top"/>
    </xf>
    <xf numFmtId="0" fontId="7" fillId="0" borderId="22" xfId="0" applyFont="1" applyBorder="1" applyAlignment="1" applyProtection="1">
      <alignment vertical="center" wrapText="1"/>
    </xf>
    <xf numFmtId="0" fontId="1" fillId="0" borderId="22" xfId="0" applyFont="1" applyBorder="1" applyProtection="1"/>
    <xf numFmtId="2" fontId="7" fillId="0" borderId="22" xfId="0" applyNumberFormat="1" applyFont="1" applyFill="1" applyBorder="1" applyAlignment="1" applyProtection="1">
      <alignment horizontal="center" vertical="top"/>
    </xf>
    <xf numFmtId="44" fontId="7" fillId="0" borderId="22" xfId="0" applyNumberFormat="1" applyFont="1" applyFill="1" applyBorder="1" applyAlignment="1" applyProtection="1">
      <alignment horizontal="center" vertical="top"/>
    </xf>
    <xf numFmtId="0" fontId="1" fillId="0" borderId="5" xfId="0" applyFont="1" applyBorder="1" applyAlignment="1" applyProtection="1">
      <alignment horizontal="left" vertical="top"/>
    </xf>
    <xf numFmtId="0" fontId="7" fillId="0" borderId="5" xfId="0" applyFont="1" applyBorder="1" applyAlignment="1" applyProtection="1">
      <alignment vertical="center" wrapText="1"/>
    </xf>
    <xf numFmtId="2" fontId="7" fillId="0" borderId="5" xfId="0" applyNumberFormat="1" applyFont="1" applyFill="1" applyBorder="1" applyAlignment="1" applyProtection="1">
      <alignment horizontal="center" vertical="top"/>
    </xf>
    <xf numFmtId="164" fontId="7" fillId="0" borderId="5" xfId="0" applyNumberFormat="1" applyFont="1" applyFill="1" applyBorder="1" applyAlignment="1" applyProtection="1">
      <alignment horizontal="center" vertical="top"/>
    </xf>
    <xf numFmtId="44" fontId="7" fillId="0" borderId="5" xfId="0" applyNumberFormat="1" applyFont="1" applyFill="1" applyBorder="1" applyAlignment="1" applyProtection="1">
      <alignment horizontal="center" vertical="top"/>
    </xf>
    <xf numFmtId="0" fontId="1" fillId="0" borderId="0" xfId="0" applyFont="1" applyBorder="1" applyAlignment="1" applyProtection="1">
      <alignment horizontal="left" vertical="top"/>
    </xf>
    <xf numFmtId="0" fontId="7" fillId="0" borderId="0" xfId="0" applyFont="1" applyBorder="1" applyAlignment="1" applyProtection="1">
      <alignment vertical="center" wrapText="1"/>
    </xf>
    <xf numFmtId="0" fontId="7" fillId="0" borderId="21" xfId="0" applyFont="1" applyBorder="1" applyAlignment="1" applyProtection="1">
      <alignment horizontal="left" vertical="top"/>
    </xf>
    <xf numFmtId="0" fontId="29" fillId="0" borderId="21" xfId="0" applyFont="1" applyBorder="1" applyProtection="1"/>
    <xf numFmtId="0" fontId="7" fillId="0" borderId="1" xfId="0" applyFont="1" applyBorder="1" applyAlignment="1" applyProtection="1">
      <alignment horizontal="left" vertical="top"/>
    </xf>
    <xf numFmtId="0" fontId="7" fillId="0" borderId="21" xfId="0" applyFont="1" applyBorder="1" applyProtection="1"/>
    <xf numFmtId="0" fontId="7" fillId="0" borderId="2" xfId="0" applyFont="1" applyBorder="1" applyProtection="1"/>
    <xf numFmtId="0" fontId="7" fillId="0" borderId="0" xfId="0" applyFont="1" applyBorder="1" applyAlignment="1" applyProtection="1">
      <alignment horizontal="left" vertical="top"/>
    </xf>
    <xf numFmtId="0" fontId="7" fillId="0" borderId="0" xfId="0" applyFont="1" applyBorder="1" applyProtection="1"/>
    <xf numFmtId="0" fontId="42" fillId="0" borderId="0" xfId="0" applyFont="1" applyAlignment="1" applyProtection="1">
      <alignment horizontal="justify" vertical="center" wrapText="1"/>
    </xf>
    <xf numFmtId="0" fontId="33" fillId="0" borderId="22" xfId="0" applyFont="1" applyFill="1" applyBorder="1" applyAlignment="1" applyProtection="1">
      <alignment horizontal="center"/>
    </xf>
    <xf numFmtId="0" fontId="33" fillId="0" borderId="21" xfId="0" applyFont="1" applyFill="1" applyBorder="1" applyAlignment="1" applyProtection="1">
      <alignment horizontal="center"/>
    </xf>
    <xf numFmtId="0" fontId="42" fillId="0" borderId="21" xfId="0" applyFont="1" applyBorder="1" applyAlignment="1" applyProtection="1">
      <alignment horizontal="justify" vertical="center" wrapText="1"/>
    </xf>
    <xf numFmtId="0" fontId="43" fillId="0" borderId="21" xfId="0" applyFont="1" applyBorder="1" applyAlignment="1" applyProtection="1">
      <alignment horizontal="justify" vertical="center" wrapText="1"/>
    </xf>
    <xf numFmtId="0" fontId="1" fillId="0" borderId="5" xfId="0" applyFont="1" applyBorder="1" applyAlignment="1" applyProtection="1">
      <alignment horizontal="justify" vertical="center" wrapText="1"/>
    </xf>
    <xf numFmtId="0" fontId="2" fillId="0" borderId="8" xfId="0" applyFont="1" applyBorder="1" applyAlignment="1">
      <alignment horizontal="left"/>
    </xf>
    <xf numFmtId="0" fontId="2" fillId="0" borderId="0" xfId="0" applyFont="1" applyBorder="1" applyAlignment="1">
      <alignment horizontal="left"/>
    </xf>
    <xf numFmtId="0" fontId="38" fillId="0" borderId="0" xfId="0" applyFont="1" applyBorder="1" applyAlignment="1">
      <alignment horizontal="center"/>
    </xf>
    <xf numFmtId="0" fontId="38" fillId="0" borderId="10" xfId="0" applyFont="1" applyBorder="1" applyAlignment="1">
      <alignment horizontal="center"/>
    </xf>
    <xf numFmtId="0" fontId="38" fillId="0" borderId="11" xfId="0" applyFont="1" applyBorder="1" applyAlignment="1">
      <alignment horizontal="center"/>
    </xf>
    <xf numFmtId="0" fontId="35" fillId="0" borderId="0" xfId="0" applyFont="1" applyFill="1" applyAlignment="1" applyProtection="1">
      <alignment horizontal="center" vertical="center"/>
    </xf>
    <xf numFmtId="0" fontId="0" fillId="0" borderId="0" xfId="0" applyFill="1" applyAlignment="1" applyProtection="1"/>
    <xf numFmtId="0" fontId="33" fillId="0" borderId="21" xfId="0" applyFont="1" applyBorder="1" applyAlignment="1" applyProtection="1">
      <alignment horizontal="center"/>
    </xf>
    <xf numFmtId="0" fontId="33" fillId="25" borderId="0" xfId="0" applyFont="1" applyFill="1" applyAlignment="1" applyProtection="1">
      <alignment horizontal="center" vertical="center"/>
    </xf>
    <xf numFmtId="0" fontId="33" fillId="25" borderId="8" xfId="0" applyFont="1" applyFill="1" applyBorder="1" applyAlignment="1" applyProtection="1">
      <alignment horizontal="center"/>
    </xf>
    <xf numFmtId="0" fontId="1" fillId="25" borderId="8" xfId="0" applyFont="1" applyFill="1" applyBorder="1" applyAlignment="1" applyProtection="1">
      <alignment horizontal="center"/>
    </xf>
    <xf numFmtId="0" fontId="33" fillId="25" borderId="0" xfId="0" applyFont="1" applyFill="1" applyBorder="1" applyAlignment="1" applyProtection="1">
      <alignment horizontal="center"/>
    </xf>
    <xf numFmtId="0" fontId="1" fillId="25" borderId="0" xfId="0" applyFont="1" applyFill="1" applyBorder="1" applyAlignment="1" applyProtection="1">
      <alignment horizontal="center"/>
    </xf>
    <xf numFmtId="0" fontId="33" fillId="25" borderId="4" xfId="0" applyFont="1" applyFill="1" applyBorder="1" applyAlignment="1">
      <alignment horizontal="center"/>
    </xf>
    <xf numFmtId="0" fontId="1" fillId="25" borderId="5" xfId="0" applyFont="1" applyFill="1" applyBorder="1" applyAlignment="1">
      <alignment horizontal="center"/>
    </xf>
    <xf numFmtId="0" fontId="1" fillId="25" borderId="6" xfId="0" applyFont="1" applyFill="1" applyBorder="1" applyAlignment="1">
      <alignment horizontal="center"/>
    </xf>
    <xf numFmtId="0" fontId="33" fillId="0" borderId="21" xfId="0" applyFont="1" applyBorder="1" applyAlignment="1">
      <alignment horizontal="center"/>
    </xf>
    <xf numFmtId="0" fontId="35" fillId="0" borderId="0" xfId="0" applyFont="1" applyFill="1" applyAlignment="1">
      <alignment horizontal="center" vertical="center"/>
    </xf>
    <xf numFmtId="0" fontId="0" fillId="0" borderId="0" xfId="0" applyFill="1" applyAlignment="1"/>
    <xf numFmtId="0" fontId="33" fillId="25" borderId="1" xfId="0" applyFont="1" applyFill="1" applyBorder="1" applyAlignment="1" applyProtection="1">
      <alignment horizontal="center"/>
    </xf>
    <xf numFmtId="0" fontId="33" fillId="25" borderId="2" xfId="0" applyFont="1" applyFill="1" applyBorder="1" applyAlignment="1" applyProtection="1">
      <alignment horizontal="center"/>
    </xf>
    <xf numFmtId="0" fontId="33" fillId="25" borderId="3" xfId="0" applyFont="1" applyFill="1" applyBorder="1" applyAlignment="1" applyProtection="1">
      <alignment horizontal="center"/>
    </xf>
    <xf numFmtId="0" fontId="33" fillId="25" borderId="1" xfId="0" applyFont="1" applyFill="1" applyBorder="1" applyAlignment="1">
      <alignment horizontal="center"/>
    </xf>
    <xf numFmtId="0" fontId="33" fillId="25" borderId="2" xfId="0" applyFont="1" applyFill="1" applyBorder="1" applyAlignment="1">
      <alignment horizontal="center"/>
    </xf>
    <xf numFmtId="0" fontId="33" fillId="25" borderId="3" xfId="0" applyFont="1" applyFill="1" applyBorder="1" applyAlignment="1">
      <alignment horizontal="center"/>
    </xf>
    <xf numFmtId="0" fontId="1" fillId="25" borderId="2" xfId="0" applyFont="1" applyFill="1" applyBorder="1" applyAlignment="1" applyProtection="1">
      <alignment horizontal="center"/>
    </xf>
    <xf numFmtId="0" fontId="1" fillId="25" borderId="3" xfId="0" applyFont="1" applyFill="1" applyBorder="1" applyAlignment="1" applyProtection="1">
      <alignment horizontal="center"/>
    </xf>
    <xf numFmtId="0" fontId="33" fillId="25" borderId="8" xfId="0" applyFont="1" applyFill="1" applyBorder="1" applyAlignment="1">
      <alignment horizontal="center"/>
    </xf>
    <xf numFmtId="0" fontId="1" fillId="25" borderId="8" xfId="0" applyFont="1" applyFill="1" applyBorder="1" applyAlignment="1">
      <alignment horizontal="center"/>
    </xf>
    <xf numFmtId="0" fontId="1" fillId="25" borderId="0" xfId="0" applyFont="1" applyFill="1" applyBorder="1" applyAlignment="1">
      <alignment horizontal="center"/>
    </xf>
    <xf numFmtId="0" fontId="1" fillId="25" borderId="2" xfId="0" applyFont="1" applyFill="1" applyBorder="1" applyAlignment="1">
      <alignment horizontal="center"/>
    </xf>
    <xf numFmtId="0" fontId="1" fillId="25" borderId="3" xfId="0" applyFont="1" applyFill="1" applyBorder="1" applyAlignment="1">
      <alignment horizontal="center"/>
    </xf>
    <xf numFmtId="0" fontId="33" fillId="25" borderId="7" xfId="0" applyFont="1" applyFill="1" applyBorder="1" applyAlignment="1">
      <alignment horizontal="center"/>
    </xf>
    <xf numFmtId="0" fontId="1" fillId="25" borderId="9" xfId="0" applyFont="1" applyFill="1" applyBorder="1" applyAlignment="1">
      <alignment horizontal="center"/>
    </xf>
    <xf numFmtId="0" fontId="33" fillId="25" borderId="0" xfId="0" applyFont="1" applyFill="1" applyBorder="1" applyAlignment="1">
      <alignment horizontal="center"/>
    </xf>
    <xf numFmtId="0" fontId="33" fillId="0" borderId="5" xfId="0" applyFont="1" applyBorder="1" applyAlignment="1">
      <alignment horizontal="center"/>
    </xf>
    <xf numFmtId="0" fontId="33" fillId="0" borderId="8" xfId="0" applyFont="1" applyBorder="1" applyAlignment="1">
      <alignment horizontal="center"/>
    </xf>
    <xf numFmtId="44" fontId="1" fillId="0" borderId="6" xfId="0" applyNumberFormat="1" applyFont="1" applyBorder="1" applyAlignment="1">
      <alignment horizontal="center"/>
    </xf>
    <xf numFmtId="44" fontId="1" fillId="0" borderId="9" xfId="0" applyNumberFormat="1"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4" fontId="29" fillId="0" borderId="5" xfId="0" applyNumberFormat="1" applyFont="1" applyBorder="1" applyAlignment="1">
      <alignment horizontal="center"/>
    </xf>
    <xf numFmtId="4" fontId="29" fillId="0" borderId="8" xfId="0" applyNumberFormat="1" applyFont="1" applyBorder="1" applyAlignment="1">
      <alignment horizontal="center"/>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2" fillId="25" borderId="8" xfId="0" applyFont="1" applyFill="1" applyBorder="1" applyAlignment="1">
      <alignment horizontal="center"/>
    </xf>
    <xf numFmtId="0" fontId="5" fillId="25" borderId="8" xfId="0" applyFont="1" applyFill="1" applyBorder="1" applyAlignment="1">
      <alignment horizontal="center"/>
    </xf>
    <xf numFmtId="0" fontId="5" fillId="25" borderId="0" xfId="0" applyFont="1" applyFill="1" applyBorder="1" applyAlignment="1">
      <alignment horizontal="center"/>
    </xf>
    <xf numFmtId="0" fontId="2" fillId="25" borderId="1" xfId="0" applyFont="1" applyFill="1" applyBorder="1" applyAlignment="1">
      <alignment horizontal="center"/>
    </xf>
    <xf numFmtId="0" fontId="5" fillId="25" borderId="2" xfId="0" applyFont="1" applyFill="1" applyBorder="1" applyAlignment="1">
      <alignment horizontal="center"/>
    </xf>
    <xf numFmtId="0" fontId="5" fillId="25" borderId="3" xfId="0" applyFont="1" applyFill="1" applyBorder="1" applyAlignment="1">
      <alignment horizontal="center"/>
    </xf>
    <xf numFmtId="0" fontId="33" fillId="25" borderId="21" xfId="0" applyFont="1" applyFill="1" applyBorder="1" applyAlignment="1" applyProtection="1">
      <alignment horizontal="center"/>
    </xf>
    <xf numFmtId="0" fontId="1" fillId="25" borderId="21" xfId="0" applyFont="1" applyFill="1" applyBorder="1" applyAlignment="1" applyProtection="1">
      <alignment horizontal="center"/>
    </xf>
    <xf numFmtId="0" fontId="1" fillId="25" borderId="1" xfId="0" applyFont="1" applyFill="1" applyBorder="1" applyAlignment="1" applyProtection="1">
      <alignment horizontal="center"/>
    </xf>
  </cellXfs>
  <cellStyles count="113">
    <cellStyle name="20 % – Poudarek1 2" xfId="3" xr:uid="{00000000-0005-0000-0000-000000000000}"/>
    <cellStyle name="20 % – Poudarek2 2" xfId="4" xr:uid="{00000000-0005-0000-0000-000001000000}"/>
    <cellStyle name="20 % – Poudarek3 2" xfId="5" xr:uid="{00000000-0005-0000-0000-000002000000}"/>
    <cellStyle name="20 % – Poudarek4 2" xfId="6" xr:uid="{00000000-0005-0000-0000-000003000000}"/>
    <cellStyle name="20 % – Poudarek5 2" xfId="7" xr:uid="{00000000-0005-0000-0000-000004000000}"/>
    <cellStyle name="20 % – Poudarek6 2" xfId="8" xr:uid="{00000000-0005-0000-0000-000005000000}"/>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Poudarek1 2" xfId="15" xr:uid="{00000000-0005-0000-0000-00000C000000}"/>
    <cellStyle name="40 % – Poudarek2 2" xfId="16" xr:uid="{00000000-0005-0000-0000-00000D000000}"/>
    <cellStyle name="40 % – Poudarek3 2" xfId="17" xr:uid="{00000000-0005-0000-0000-00000E000000}"/>
    <cellStyle name="40 % – Poudarek4 2" xfId="18" xr:uid="{00000000-0005-0000-0000-00000F000000}"/>
    <cellStyle name="40 % – Poudarek5 2" xfId="19" xr:uid="{00000000-0005-0000-0000-000010000000}"/>
    <cellStyle name="40 % – Poudarek6 2" xfId="20" xr:uid="{00000000-0005-0000-0000-000011000000}"/>
    <cellStyle name="40% - Accent1" xfId="21" xr:uid="{00000000-0005-0000-0000-000012000000}"/>
    <cellStyle name="40% - Accent2" xfId="22" xr:uid="{00000000-0005-0000-0000-000013000000}"/>
    <cellStyle name="40% - Accent3" xfId="23" xr:uid="{00000000-0005-0000-0000-000014000000}"/>
    <cellStyle name="40% - Accent4" xfId="24" xr:uid="{00000000-0005-0000-0000-000015000000}"/>
    <cellStyle name="40% - Accent5" xfId="25" xr:uid="{00000000-0005-0000-0000-000016000000}"/>
    <cellStyle name="40% - Accent6" xfId="26" xr:uid="{00000000-0005-0000-0000-000017000000}"/>
    <cellStyle name="60 % – Poudarek1 2" xfId="27" xr:uid="{00000000-0005-0000-0000-000018000000}"/>
    <cellStyle name="60 % – Poudarek2 2" xfId="28" xr:uid="{00000000-0005-0000-0000-000019000000}"/>
    <cellStyle name="60 % – Poudarek3 2" xfId="29" xr:uid="{00000000-0005-0000-0000-00001A000000}"/>
    <cellStyle name="60 % – Poudarek4 2" xfId="30" xr:uid="{00000000-0005-0000-0000-00001B000000}"/>
    <cellStyle name="60 % – Poudarek5 2" xfId="31" xr:uid="{00000000-0005-0000-0000-00001C000000}"/>
    <cellStyle name="60 % – Poudarek6 2" xfId="32" xr:uid="{00000000-0005-0000-0000-00001D000000}"/>
    <cellStyle name="60% - Accent1" xfId="33" xr:uid="{00000000-0005-0000-0000-00001E000000}"/>
    <cellStyle name="60% - Accent2" xfId="34" xr:uid="{00000000-0005-0000-0000-00001F000000}"/>
    <cellStyle name="60% - Accent3" xfId="35" xr:uid="{00000000-0005-0000-0000-000020000000}"/>
    <cellStyle name="60% - Accent4" xfId="36" xr:uid="{00000000-0005-0000-0000-000021000000}"/>
    <cellStyle name="60% - Accent5" xfId="37" xr:uid="{00000000-0005-0000-0000-000022000000}"/>
    <cellStyle name="60% - Accent6" xfId="38" xr:uid="{00000000-0005-0000-0000-000023000000}"/>
    <cellStyle name="Accent1" xfId="39" xr:uid="{00000000-0005-0000-0000-000024000000}"/>
    <cellStyle name="Accent2" xfId="40" xr:uid="{00000000-0005-0000-0000-000025000000}"/>
    <cellStyle name="Accent3" xfId="41" xr:uid="{00000000-0005-0000-0000-000026000000}"/>
    <cellStyle name="Accent4" xfId="42" xr:uid="{00000000-0005-0000-0000-000027000000}"/>
    <cellStyle name="Accent5" xfId="43" xr:uid="{00000000-0005-0000-0000-000028000000}"/>
    <cellStyle name="Accent6" xfId="44" xr:uid="{00000000-0005-0000-0000-000029000000}"/>
    <cellStyle name="Bad" xfId="45" xr:uid="{00000000-0005-0000-0000-00002A000000}"/>
    <cellStyle name="Calculation" xfId="46" xr:uid="{00000000-0005-0000-0000-00002B000000}"/>
    <cellStyle name="Check Cell" xfId="47" xr:uid="{00000000-0005-0000-0000-00002C000000}"/>
    <cellStyle name="Dobro 2" xfId="48" xr:uid="{00000000-0005-0000-0000-00002D000000}"/>
    <cellStyle name="Euro" xfId="49" xr:uid="{00000000-0005-0000-0000-00002E000000}"/>
    <cellStyle name="Euro 2" xfId="50" xr:uid="{00000000-0005-0000-0000-00002F000000}"/>
    <cellStyle name="Excel Built-in Normal 2" xfId="110" xr:uid="{00000000-0005-0000-0000-000030000000}"/>
    <cellStyle name="Excel Built-in S3 2" xfId="111" xr:uid="{00000000-0005-0000-0000-000031000000}"/>
    <cellStyle name="Excel_BuiltIn_Comma 1" xfId="51" xr:uid="{00000000-0005-0000-0000-000032000000}"/>
    <cellStyle name="Explanatory Text" xfId="52" xr:uid="{00000000-0005-0000-0000-000033000000}"/>
    <cellStyle name="Good" xfId="53" xr:uid="{00000000-0005-0000-0000-000034000000}"/>
    <cellStyle name="Heading 1" xfId="54" xr:uid="{00000000-0005-0000-0000-000035000000}"/>
    <cellStyle name="Heading 2" xfId="55" xr:uid="{00000000-0005-0000-0000-000036000000}"/>
    <cellStyle name="Heading 3" xfId="56" xr:uid="{00000000-0005-0000-0000-000037000000}"/>
    <cellStyle name="Heading 4" xfId="57" xr:uid="{00000000-0005-0000-0000-000038000000}"/>
    <cellStyle name="Input" xfId="58" xr:uid="{00000000-0005-0000-0000-000039000000}"/>
    <cellStyle name="Izhod 2" xfId="59" xr:uid="{00000000-0005-0000-0000-00003A000000}"/>
    <cellStyle name="Linked Cell" xfId="60" xr:uid="{00000000-0005-0000-0000-00003B000000}"/>
    <cellStyle name="Naslov 1 2" xfId="61" xr:uid="{00000000-0005-0000-0000-00003C000000}"/>
    <cellStyle name="Naslov 2 2" xfId="62" xr:uid="{00000000-0005-0000-0000-00003D000000}"/>
    <cellStyle name="Naslov 3 2" xfId="63" xr:uid="{00000000-0005-0000-0000-00003E000000}"/>
    <cellStyle name="Naslov 4 2" xfId="64" xr:uid="{00000000-0005-0000-0000-00003F000000}"/>
    <cellStyle name="Naslov 5" xfId="65" xr:uid="{00000000-0005-0000-0000-000040000000}"/>
    <cellStyle name="Navadno" xfId="0" builtinId="0"/>
    <cellStyle name="Navadno 2" xfId="1" xr:uid="{00000000-0005-0000-0000-000042000000}"/>
    <cellStyle name="Navadno 2 2" xfId="66" xr:uid="{00000000-0005-0000-0000-000043000000}"/>
    <cellStyle name="Navadno 3" xfId="2" xr:uid="{00000000-0005-0000-0000-000044000000}"/>
    <cellStyle name="Neutral" xfId="67" xr:uid="{00000000-0005-0000-0000-000045000000}"/>
    <cellStyle name="Nevtralno 2" xfId="68" xr:uid="{00000000-0005-0000-0000-000046000000}"/>
    <cellStyle name="Normal 10" xfId="69" xr:uid="{00000000-0005-0000-0000-000047000000}"/>
    <cellStyle name="Normal 12" xfId="70" xr:uid="{00000000-0005-0000-0000-000048000000}"/>
    <cellStyle name="Normal 2" xfId="71" xr:uid="{00000000-0005-0000-0000-000049000000}"/>
    <cellStyle name="Normal 3" xfId="72" xr:uid="{00000000-0005-0000-0000-00004A000000}"/>
    <cellStyle name="Normal 4" xfId="73" xr:uid="{00000000-0005-0000-0000-00004B000000}"/>
    <cellStyle name="Normal 5" xfId="74" xr:uid="{00000000-0005-0000-0000-00004C000000}"/>
    <cellStyle name="Normal 6" xfId="75" xr:uid="{00000000-0005-0000-0000-00004D000000}"/>
    <cellStyle name="Normal 6 2" xfId="76" xr:uid="{00000000-0005-0000-0000-00004E000000}"/>
    <cellStyle name="Normal 6 3" xfId="77" xr:uid="{00000000-0005-0000-0000-00004F000000}"/>
    <cellStyle name="Normal 6 4" xfId="78" xr:uid="{00000000-0005-0000-0000-000050000000}"/>
    <cellStyle name="Normal 6 5" xfId="79" xr:uid="{00000000-0005-0000-0000-000051000000}"/>
    <cellStyle name="Normal 6 6" xfId="80" xr:uid="{00000000-0005-0000-0000-000052000000}"/>
    <cellStyle name="Normal 6_POPIS_RAZPIS" xfId="81" xr:uid="{00000000-0005-0000-0000-000053000000}"/>
    <cellStyle name="Normal 7" xfId="82" xr:uid="{00000000-0005-0000-0000-000054000000}"/>
    <cellStyle name="Normal 8" xfId="83" xr:uid="{00000000-0005-0000-0000-000055000000}"/>
    <cellStyle name="Note" xfId="84" xr:uid="{00000000-0005-0000-0000-000056000000}"/>
    <cellStyle name="Note 2" xfId="85" xr:uid="{00000000-0005-0000-0000-000057000000}"/>
    <cellStyle name="Note_popisi oken" xfId="86" xr:uid="{00000000-0005-0000-0000-000058000000}"/>
    <cellStyle name="Odstotek 2" xfId="87" xr:uid="{00000000-0005-0000-0000-000059000000}"/>
    <cellStyle name="Opomba 2" xfId="88" xr:uid="{00000000-0005-0000-0000-00005A000000}"/>
    <cellStyle name="Opomba 3" xfId="89" xr:uid="{00000000-0005-0000-0000-00005B000000}"/>
    <cellStyle name="Opozorilo 2" xfId="90" xr:uid="{00000000-0005-0000-0000-00005C000000}"/>
    <cellStyle name="Output" xfId="91" xr:uid="{00000000-0005-0000-0000-00005D000000}"/>
    <cellStyle name="Pojasnjevalno besedilo 2" xfId="92" xr:uid="{00000000-0005-0000-0000-00005E000000}"/>
    <cellStyle name="Poudarek1 2" xfId="93" xr:uid="{00000000-0005-0000-0000-00005F000000}"/>
    <cellStyle name="Poudarek2 2" xfId="94" xr:uid="{00000000-0005-0000-0000-000060000000}"/>
    <cellStyle name="Poudarek3 2" xfId="95" xr:uid="{00000000-0005-0000-0000-000061000000}"/>
    <cellStyle name="Poudarek4 2" xfId="96" xr:uid="{00000000-0005-0000-0000-000062000000}"/>
    <cellStyle name="Poudarek5 2" xfId="97" xr:uid="{00000000-0005-0000-0000-000063000000}"/>
    <cellStyle name="Poudarek6 2" xfId="98" xr:uid="{00000000-0005-0000-0000-000064000000}"/>
    <cellStyle name="Povezana celica 2" xfId="99" xr:uid="{00000000-0005-0000-0000-000065000000}"/>
    <cellStyle name="Preveri celico 2" xfId="100" xr:uid="{00000000-0005-0000-0000-000066000000}"/>
    <cellStyle name="Računanje 2" xfId="101" xr:uid="{00000000-0005-0000-0000-000067000000}"/>
    <cellStyle name="Slabo 2" xfId="102" xr:uid="{00000000-0005-0000-0000-000068000000}"/>
    <cellStyle name="Slog 1" xfId="103" xr:uid="{00000000-0005-0000-0000-000069000000}"/>
    <cellStyle name="Title" xfId="104" xr:uid="{00000000-0005-0000-0000-00006A000000}"/>
    <cellStyle name="Total" xfId="105" xr:uid="{00000000-0005-0000-0000-00006B000000}"/>
    <cellStyle name="Valuta" xfId="112" builtinId="4"/>
    <cellStyle name="Vejica 2" xfId="106" xr:uid="{00000000-0005-0000-0000-00006D000000}"/>
    <cellStyle name="Vnos 2" xfId="107" xr:uid="{00000000-0005-0000-0000-00006E000000}"/>
    <cellStyle name="Vsota 2" xfId="108" xr:uid="{00000000-0005-0000-0000-00006F000000}"/>
    <cellStyle name="Warning Text" xfId="109" xr:uid="{00000000-0005-0000-0000-00007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E917-9913-4A36-9530-78A7D3F3F00C}">
  <dimension ref="A2:H25"/>
  <sheetViews>
    <sheetView tabSelected="1" view="pageLayout" zoomScaleNormal="100" workbookViewId="0">
      <selection activeCell="D15" sqref="D15"/>
    </sheetView>
  </sheetViews>
  <sheetFormatPr defaultRowHeight="15" x14ac:dyDescent="0.25"/>
  <cols>
    <col min="1" max="5" width="9.140625" style="2"/>
    <col min="7" max="7" width="9.140625" style="2"/>
    <col min="8" max="8" width="19.5703125" style="151" customWidth="1"/>
    <col min="9" max="16384" width="9.140625" style="2"/>
  </cols>
  <sheetData>
    <row r="2" spans="1:8" x14ac:dyDescent="0.25">
      <c r="A2" s="103" t="s">
        <v>66</v>
      </c>
      <c r="B2" s="103"/>
    </row>
    <row r="3" spans="1:8" x14ac:dyDescent="0.25">
      <c r="A3" s="103" t="s">
        <v>67</v>
      </c>
      <c r="B3" s="103"/>
    </row>
    <row r="4" spans="1:8" x14ac:dyDescent="0.25">
      <c r="A4" s="103" t="s">
        <v>68</v>
      </c>
      <c r="B4" s="103"/>
    </row>
    <row r="5" spans="1:8" x14ac:dyDescent="0.25">
      <c r="A5" s="149"/>
      <c r="B5" s="104"/>
    </row>
    <row r="6" spans="1:8" x14ac:dyDescent="0.25">
      <c r="A6" s="104"/>
      <c r="B6" s="104"/>
    </row>
    <row r="7" spans="1:8" x14ac:dyDescent="0.25">
      <c r="A7" s="104"/>
      <c r="B7" s="104"/>
    </row>
    <row r="8" spans="1:8" x14ac:dyDescent="0.25">
      <c r="A8" s="104"/>
      <c r="B8" s="104"/>
    </row>
    <row r="9" spans="1:8" ht="18" x14ac:dyDescent="0.25">
      <c r="A9" s="238" t="s">
        <v>154</v>
      </c>
      <c r="B9" s="238"/>
      <c r="C9" s="238"/>
      <c r="D9" s="238"/>
      <c r="E9" s="238"/>
      <c r="F9" s="238"/>
      <c r="G9" s="238"/>
      <c r="H9" s="238"/>
    </row>
    <row r="14" spans="1:8" x14ac:dyDescent="0.25">
      <c r="A14" s="9"/>
      <c r="B14" s="9"/>
      <c r="C14" s="6"/>
      <c r="D14" s="6"/>
      <c r="E14" s="6"/>
      <c r="H14" s="150"/>
    </row>
    <row r="15" spans="1:8" x14ac:dyDescent="0.25">
      <c r="A15" s="237" t="s">
        <v>26</v>
      </c>
      <c r="B15" s="237"/>
      <c r="C15" s="237"/>
      <c r="D15" s="6"/>
      <c r="E15" s="6"/>
      <c r="H15" s="150">
        <f>'rekapitulacija grad.- obrt. del'!F54</f>
        <v>0</v>
      </c>
    </row>
    <row r="17" spans="1:8" x14ac:dyDescent="0.25">
      <c r="A17" s="237" t="s">
        <v>27</v>
      </c>
      <c r="B17" s="237"/>
      <c r="C17" s="237"/>
      <c r="D17" s="6"/>
      <c r="E17" s="6"/>
      <c r="H17" s="150">
        <f>'rekapitulacija grad.- obrt. del'!F65</f>
        <v>0</v>
      </c>
    </row>
    <row r="18" spans="1:8" x14ac:dyDescent="0.25">
      <c r="A18" s="6"/>
      <c r="B18" s="6"/>
      <c r="C18" s="6"/>
      <c r="D18" s="6"/>
      <c r="E18" s="6"/>
      <c r="H18" s="150"/>
    </row>
    <row r="19" spans="1:8" x14ac:dyDescent="0.25">
      <c r="A19" s="236" t="s">
        <v>155</v>
      </c>
      <c r="B19" s="236"/>
      <c r="C19" s="236"/>
      <c r="D19" s="4" t="s">
        <v>158</v>
      </c>
      <c r="E19" s="4"/>
      <c r="F19" s="159"/>
      <c r="G19" s="4"/>
      <c r="H19" s="152">
        <f>0.05*(H15+H17)</f>
        <v>0</v>
      </c>
    </row>
    <row r="21" spans="1:8" x14ac:dyDescent="0.25">
      <c r="A21" s="145" t="s">
        <v>156</v>
      </c>
      <c r="H21" s="151">
        <f>SUM(H15:H19)</f>
        <v>0</v>
      </c>
    </row>
    <row r="23" spans="1:8" ht="15.75" thickBot="1" x14ac:dyDescent="0.3">
      <c r="A23" s="143" t="s">
        <v>150</v>
      </c>
      <c r="B23" s="153"/>
      <c r="C23" s="153"/>
      <c r="D23" s="154">
        <v>0.22</v>
      </c>
      <c r="E23" s="153"/>
      <c r="F23" s="158"/>
      <c r="G23" s="153"/>
      <c r="H23" s="155">
        <f>0.22*H21</f>
        <v>0</v>
      </c>
    </row>
    <row r="24" spans="1:8" ht="15.75" thickTop="1" x14ac:dyDescent="0.25"/>
    <row r="25" spans="1:8" x14ac:dyDescent="0.25">
      <c r="A25" s="145" t="s">
        <v>157</v>
      </c>
      <c r="H25" s="157">
        <f>H21+H23</f>
        <v>0</v>
      </c>
    </row>
  </sheetData>
  <sheetProtection password="DD8F" sheet="1" formatCells="0" formatColumns="0" formatRows="0" insertColumns="0" insertRows="0" insertHyperlinks="0" deleteColumns="0" deleteRows="0" sort="0" autoFilter="0" pivotTables="0"/>
  <mergeCells count="4">
    <mergeCell ref="A19:C19"/>
    <mergeCell ref="A17:C17"/>
    <mergeCell ref="A15:C15"/>
    <mergeCell ref="A9:H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9"/>
  <sheetViews>
    <sheetView view="pageLayout" zoomScale="90" zoomScaleNormal="100" zoomScaleSheetLayoutView="115" zoomScalePageLayoutView="90" workbookViewId="0">
      <selection activeCell="E24" sqref="E23:E24"/>
    </sheetView>
  </sheetViews>
  <sheetFormatPr defaultColWidth="8.7109375" defaultRowHeight="12.75" x14ac:dyDescent="0.2"/>
  <cols>
    <col min="1" max="1" width="6.28515625" style="24" customWidth="1"/>
    <col min="2" max="2" width="37.85546875" style="24" customWidth="1"/>
    <col min="3" max="3" width="7.7109375" style="24" customWidth="1"/>
    <col min="4" max="4" width="8.7109375" style="36"/>
    <col min="5" max="5" width="11.85546875" style="24" customWidth="1"/>
    <col min="6" max="6" width="15" style="169" customWidth="1"/>
    <col min="7" max="16384" width="8.7109375" style="24"/>
  </cols>
  <sheetData>
    <row r="2" spans="1:6" ht="18" x14ac:dyDescent="0.25">
      <c r="A2" s="8" t="s">
        <v>85</v>
      </c>
      <c r="B2" s="25"/>
      <c r="C2" s="25"/>
      <c r="D2" s="35"/>
      <c r="E2" s="25"/>
      <c r="F2" s="165"/>
    </row>
    <row r="3" spans="1:6" ht="409.5" customHeight="1" x14ac:dyDescent="0.2">
      <c r="A3" s="271"/>
      <c r="B3" s="279" t="s">
        <v>42</v>
      </c>
      <c r="C3" s="275"/>
      <c r="D3" s="277"/>
      <c r="E3" s="275"/>
      <c r="F3" s="273"/>
    </row>
    <row r="4" spans="1:6" ht="11.25" customHeight="1" x14ac:dyDescent="0.2">
      <c r="A4" s="272"/>
      <c r="B4" s="280"/>
      <c r="C4" s="276"/>
      <c r="D4" s="278"/>
      <c r="E4" s="276"/>
      <c r="F4" s="274"/>
    </row>
    <row r="5" spans="1:6" ht="55.5" customHeight="1" x14ac:dyDescent="0.2">
      <c r="A5" s="34"/>
      <c r="B5" s="43"/>
      <c r="C5" s="51" t="s">
        <v>62</v>
      </c>
      <c r="D5" s="52" t="s">
        <v>56</v>
      </c>
      <c r="E5" s="53" t="s">
        <v>57</v>
      </c>
      <c r="F5" s="166" t="s">
        <v>58</v>
      </c>
    </row>
    <row r="6" spans="1:6" ht="15" customHeight="1" x14ac:dyDescent="0.2">
      <c r="A6" s="263" t="s">
        <v>69</v>
      </c>
      <c r="B6" s="264"/>
      <c r="C6" s="264"/>
      <c r="D6" s="264"/>
      <c r="E6" s="264"/>
      <c r="F6" s="264"/>
    </row>
    <row r="7" spans="1:6" ht="51.75" customHeight="1" x14ac:dyDescent="0.2">
      <c r="A7" s="28">
        <v>1</v>
      </c>
      <c r="B7" s="29" t="s">
        <v>94</v>
      </c>
      <c r="C7" s="42" t="s">
        <v>1</v>
      </c>
      <c r="D7" s="39">
        <v>42</v>
      </c>
      <c r="E7" s="55"/>
      <c r="F7" s="161">
        <f>AVERAGE(D7*E7)</f>
        <v>0</v>
      </c>
    </row>
    <row r="8" spans="1:6" ht="65.25" customHeight="1" x14ac:dyDescent="0.2">
      <c r="A8" s="28">
        <v>2</v>
      </c>
      <c r="B8" s="45" t="s">
        <v>95</v>
      </c>
      <c r="C8" s="42" t="s">
        <v>1</v>
      </c>
      <c r="D8" s="39">
        <v>24</v>
      </c>
      <c r="E8" s="55"/>
      <c r="F8" s="161">
        <f>AVERAGE(D8*E8)</f>
        <v>0</v>
      </c>
    </row>
    <row r="10" spans="1:6" x14ac:dyDescent="0.2">
      <c r="A10" s="263" t="s">
        <v>70</v>
      </c>
      <c r="B10" s="264"/>
      <c r="C10" s="264"/>
      <c r="D10" s="264"/>
      <c r="E10" s="264"/>
      <c r="F10" s="264"/>
    </row>
    <row r="11" spans="1:6" ht="51" x14ac:dyDescent="0.2">
      <c r="A11" s="28">
        <v>1</v>
      </c>
      <c r="B11" s="29" t="s">
        <v>93</v>
      </c>
      <c r="C11" s="42" t="s">
        <v>1</v>
      </c>
      <c r="D11" s="39">
        <v>42</v>
      </c>
      <c r="E11" s="55"/>
      <c r="F11" s="161">
        <f>AVERAGE(D11*E11)</f>
        <v>0</v>
      </c>
    </row>
    <row r="12" spans="1:6" ht="63.75" x14ac:dyDescent="0.2">
      <c r="A12" s="28">
        <v>2</v>
      </c>
      <c r="B12" s="45" t="s">
        <v>30</v>
      </c>
      <c r="C12" s="42" t="s">
        <v>1</v>
      </c>
      <c r="D12" s="39">
        <v>24</v>
      </c>
      <c r="E12" s="55"/>
      <c r="F12" s="161">
        <f>AVERAGE(D12*E12)</f>
        <v>0</v>
      </c>
    </row>
    <row r="14" spans="1:6" x14ac:dyDescent="0.2">
      <c r="A14" s="263" t="s">
        <v>73</v>
      </c>
      <c r="B14" s="263"/>
      <c r="C14" s="263"/>
      <c r="D14" s="263"/>
      <c r="E14" s="263"/>
      <c r="F14" s="263"/>
    </row>
    <row r="15" spans="1:6" ht="51" x14ac:dyDescent="0.2">
      <c r="A15" s="28">
        <v>1</v>
      </c>
      <c r="B15" s="29" t="s">
        <v>93</v>
      </c>
      <c r="C15" s="42" t="s">
        <v>1</v>
      </c>
      <c r="D15" s="39">
        <v>91</v>
      </c>
      <c r="E15" s="55"/>
      <c r="F15" s="161">
        <f>D15*E15</f>
        <v>0</v>
      </c>
    </row>
    <row r="16" spans="1:6" ht="76.5" x14ac:dyDescent="0.2">
      <c r="A16" s="28">
        <v>2</v>
      </c>
      <c r="B16" s="45" t="s">
        <v>92</v>
      </c>
      <c r="C16" s="42" t="s">
        <v>1</v>
      </c>
      <c r="D16" s="39">
        <v>21</v>
      </c>
      <c r="E16" s="55"/>
      <c r="F16" s="161">
        <f>D16*E16</f>
        <v>0</v>
      </c>
    </row>
    <row r="17" spans="1:6" x14ac:dyDescent="0.2">
      <c r="A17" s="31"/>
      <c r="B17" s="32"/>
      <c r="C17" s="119"/>
      <c r="D17" s="120"/>
      <c r="E17" s="117"/>
      <c r="F17" s="162"/>
    </row>
    <row r="18" spans="1:6" x14ac:dyDescent="0.2">
      <c r="A18" s="263" t="s">
        <v>71</v>
      </c>
      <c r="B18" s="263"/>
      <c r="C18" s="270"/>
      <c r="D18" s="270"/>
      <c r="E18" s="270"/>
      <c r="F18" s="270"/>
    </row>
    <row r="19" spans="1:6" ht="51" x14ac:dyDescent="0.2">
      <c r="A19" s="28">
        <v>1</v>
      </c>
      <c r="B19" s="29" t="s">
        <v>93</v>
      </c>
      <c r="C19" s="42" t="s">
        <v>1</v>
      </c>
      <c r="D19" s="39">
        <v>25.2</v>
      </c>
      <c r="E19" s="55"/>
      <c r="F19" s="161">
        <f>D19*E19</f>
        <v>0</v>
      </c>
    </row>
    <row r="20" spans="1:6" ht="63.75" x14ac:dyDescent="0.2">
      <c r="A20" s="28">
        <v>2</v>
      </c>
      <c r="B20" s="45" t="s">
        <v>30</v>
      </c>
      <c r="C20" s="42" t="s">
        <v>1</v>
      </c>
      <c r="D20" s="39">
        <v>7.5</v>
      </c>
      <c r="E20" s="55"/>
      <c r="F20" s="161">
        <f>D20*E20</f>
        <v>0</v>
      </c>
    </row>
    <row r="21" spans="1:6" x14ac:dyDescent="0.2">
      <c r="A21" s="31"/>
      <c r="B21" s="32"/>
      <c r="C21" s="119"/>
      <c r="D21" s="120"/>
      <c r="E21" s="117"/>
      <c r="F21" s="162"/>
    </row>
    <row r="22" spans="1:6" x14ac:dyDescent="0.2">
      <c r="A22" s="263" t="s">
        <v>72</v>
      </c>
      <c r="B22" s="263"/>
      <c r="C22" s="270"/>
      <c r="D22" s="270"/>
      <c r="E22" s="270"/>
      <c r="F22" s="270"/>
    </row>
    <row r="23" spans="1:6" ht="63.75" x14ac:dyDescent="0.2">
      <c r="A23" s="28">
        <v>1</v>
      </c>
      <c r="B23" s="29" t="s">
        <v>141</v>
      </c>
      <c r="C23" s="42" t="s">
        <v>1</v>
      </c>
      <c r="D23" s="39">
        <v>10</v>
      </c>
      <c r="E23" s="55"/>
      <c r="F23" s="161">
        <f>D23*E23</f>
        <v>0</v>
      </c>
    </row>
    <row r="24" spans="1:6" ht="76.5" x14ac:dyDescent="0.2">
      <c r="A24" s="28">
        <v>2</v>
      </c>
      <c r="B24" s="45" t="s">
        <v>142</v>
      </c>
      <c r="C24" s="42" t="s">
        <v>1</v>
      </c>
      <c r="D24" s="39">
        <v>10</v>
      </c>
      <c r="E24" s="55"/>
      <c r="F24" s="161">
        <f>D24*E24</f>
        <v>0</v>
      </c>
    </row>
    <row r="25" spans="1:6" x14ac:dyDescent="0.2">
      <c r="D25" s="24"/>
      <c r="F25" s="167"/>
    </row>
    <row r="26" spans="1:6" x14ac:dyDescent="0.2">
      <c r="A26" s="252" t="s">
        <v>58</v>
      </c>
      <c r="B26" s="252"/>
      <c r="C26" s="252"/>
      <c r="D26" s="252"/>
      <c r="E26" s="252"/>
      <c r="F26" s="168">
        <f>SUM(F7:F24)</f>
        <v>0</v>
      </c>
    </row>
    <row r="29" spans="1:6" ht="15" x14ac:dyDescent="0.25">
      <c r="A29" s="253"/>
      <c r="B29" s="254"/>
      <c r="C29" s="254"/>
      <c r="D29" s="254"/>
      <c r="E29" s="254"/>
      <c r="F29" s="254"/>
    </row>
  </sheetData>
  <sheetProtection password="DD8F" sheet="1" formatCells="0" formatColumns="0" formatRows="0" insertColumns="0" insertRows="0" insertHyperlinks="0" deleteColumns="0" deleteRows="0" sort="0" autoFilter="0" pivotTables="0"/>
  <mergeCells count="13">
    <mergeCell ref="A3:A4"/>
    <mergeCell ref="F3:F4"/>
    <mergeCell ref="E3:E4"/>
    <mergeCell ref="D3:D4"/>
    <mergeCell ref="C3:C4"/>
    <mergeCell ref="B3:B4"/>
    <mergeCell ref="A29:F29"/>
    <mergeCell ref="A6:F6"/>
    <mergeCell ref="A10:F10"/>
    <mergeCell ref="A14:F14"/>
    <mergeCell ref="A22:F22"/>
    <mergeCell ref="A26:E26"/>
    <mergeCell ref="A18:F18"/>
  </mergeCells>
  <pageMargins left="0.7" right="1.0995370370370371E-2" top="0.75" bottom="0.75" header="0.3" footer="0.3"/>
  <pageSetup paperSize="9" scale="95" orientation="portrait" r:id="rId1"/>
  <headerFooter>
    <oddFooter>&amp;C&amp;A&amp;RStran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41"/>
  <sheetViews>
    <sheetView view="pageLayout" zoomScaleNormal="100" zoomScaleSheetLayoutView="115" workbookViewId="0">
      <selection activeCell="E27" sqref="E27"/>
    </sheetView>
  </sheetViews>
  <sheetFormatPr defaultColWidth="9.140625" defaultRowHeight="14.25" x14ac:dyDescent="0.2"/>
  <cols>
    <col min="1" max="1" width="4.7109375" style="2" customWidth="1"/>
    <col min="2" max="2" width="35.42578125" style="2" customWidth="1"/>
    <col min="3" max="3" width="6.28515625" style="2" customWidth="1"/>
    <col min="4" max="4" width="9.140625" style="2"/>
    <col min="5" max="5" width="9.7109375" style="2" customWidth="1"/>
    <col min="6" max="6" width="15" style="151" customWidth="1"/>
    <col min="7" max="16384" width="9.140625" style="2"/>
  </cols>
  <sheetData>
    <row r="2" spans="1:6" ht="18" x14ac:dyDescent="0.25">
      <c r="A2" s="1" t="s">
        <v>127</v>
      </c>
    </row>
    <row r="3" spans="1:6" ht="60" x14ac:dyDescent="0.25">
      <c r="A3" s="40"/>
      <c r="B3" s="40"/>
      <c r="C3" s="40" t="s">
        <v>62</v>
      </c>
      <c r="D3" s="40" t="s">
        <v>56</v>
      </c>
      <c r="E3" s="41" t="s">
        <v>63</v>
      </c>
      <c r="F3" s="160" t="s">
        <v>58</v>
      </c>
    </row>
    <row r="4" spans="1:6" ht="25.5" x14ac:dyDescent="0.2">
      <c r="A4" s="28">
        <v>1</v>
      </c>
      <c r="B4" s="48" t="s">
        <v>61</v>
      </c>
      <c r="C4" s="46" t="s">
        <v>60</v>
      </c>
      <c r="D4" s="47">
        <v>15</v>
      </c>
      <c r="E4" s="56"/>
      <c r="F4" s="161">
        <f>AVERAGE(D4*E4)</f>
        <v>0</v>
      </c>
    </row>
    <row r="6" spans="1:6" ht="15" x14ac:dyDescent="0.25">
      <c r="A6" s="281" t="s">
        <v>69</v>
      </c>
      <c r="B6" s="282"/>
      <c r="C6" s="282"/>
      <c r="D6" s="282"/>
      <c r="E6" s="282"/>
      <c r="F6" s="282"/>
    </row>
    <row r="7" spans="1:6" ht="51" x14ac:dyDescent="0.2">
      <c r="A7" s="28">
        <v>2</v>
      </c>
      <c r="B7" s="49" t="s">
        <v>43</v>
      </c>
      <c r="C7" s="42" t="s">
        <v>1</v>
      </c>
      <c r="D7" s="38">
        <v>22.5</v>
      </c>
      <c r="E7" s="55"/>
      <c r="F7" s="161">
        <f t="shared" ref="F7" si="0">D7*E7</f>
        <v>0</v>
      </c>
    </row>
    <row r="8" spans="1:6" ht="84.75" customHeight="1" x14ac:dyDescent="0.2">
      <c r="A8" s="28">
        <v>3</v>
      </c>
      <c r="B8" s="147" t="s">
        <v>153</v>
      </c>
      <c r="C8" s="42" t="s">
        <v>5</v>
      </c>
      <c r="D8" s="38">
        <v>1</v>
      </c>
      <c r="E8" s="55"/>
      <c r="F8" s="161">
        <f t="shared" ref="F8" si="1">D8*E8</f>
        <v>0</v>
      </c>
    </row>
    <row r="9" spans="1:6" ht="91.5" customHeight="1" x14ac:dyDescent="0.2">
      <c r="A9" s="28">
        <v>4</v>
      </c>
      <c r="B9" s="49" t="s">
        <v>53</v>
      </c>
      <c r="C9" s="42" t="s">
        <v>5</v>
      </c>
      <c r="D9" s="38">
        <v>1</v>
      </c>
      <c r="E9" s="55"/>
      <c r="F9" s="161">
        <f t="shared" ref="F9" si="2">D9*E9</f>
        <v>0</v>
      </c>
    </row>
    <row r="10" spans="1:6" s="30" customFormat="1" ht="272.25" customHeight="1" x14ac:dyDescent="0.2">
      <c r="A10" s="28">
        <v>5</v>
      </c>
      <c r="B10" s="50" t="s">
        <v>44</v>
      </c>
      <c r="C10" s="42" t="s">
        <v>5</v>
      </c>
      <c r="D10" s="38">
        <v>2</v>
      </c>
      <c r="E10" s="55"/>
      <c r="F10" s="161">
        <f t="shared" ref="F10" si="3">D10*E10</f>
        <v>0</v>
      </c>
    </row>
    <row r="11" spans="1:6" ht="15" x14ac:dyDescent="0.25">
      <c r="A11" s="24"/>
      <c r="B11" s="24"/>
      <c r="C11" s="24"/>
      <c r="D11" s="24"/>
      <c r="E11" s="24"/>
      <c r="F11" s="156"/>
    </row>
    <row r="12" spans="1:6" ht="15" x14ac:dyDescent="0.25">
      <c r="A12" s="281" t="s">
        <v>70</v>
      </c>
      <c r="B12" s="282"/>
      <c r="C12" s="283"/>
      <c r="D12" s="283"/>
      <c r="E12" s="283"/>
      <c r="F12" s="283"/>
    </row>
    <row r="13" spans="1:6" ht="51" x14ac:dyDescent="0.2">
      <c r="A13" s="28">
        <v>1</v>
      </c>
      <c r="B13" s="49" t="s">
        <v>43</v>
      </c>
      <c r="C13" s="42" t="s">
        <v>1</v>
      </c>
      <c r="D13" s="38">
        <v>22.5</v>
      </c>
      <c r="E13" s="55"/>
      <c r="F13" s="161">
        <f t="shared" ref="F13:F16" si="4">D13*E13</f>
        <v>0</v>
      </c>
    </row>
    <row r="14" spans="1:6" ht="85.5" customHeight="1" x14ac:dyDescent="0.2">
      <c r="A14" s="28">
        <v>2</v>
      </c>
      <c r="B14" s="147" t="s">
        <v>153</v>
      </c>
      <c r="C14" s="42" t="s">
        <v>5</v>
      </c>
      <c r="D14" s="38">
        <v>1</v>
      </c>
      <c r="E14" s="55"/>
      <c r="F14" s="161">
        <f t="shared" si="4"/>
        <v>0</v>
      </c>
    </row>
    <row r="15" spans="1:6" ht="89.25" x14ac:dyDescent="0.2">
      <c r="A15" s="28">
        <v>3</v>
      </c>
      <c r="B15" s="49" t="s">
        <v>53</v>
      </c>
      <c r="C15" s="42" t="s">
        <v>5</v>
      </c>
      <c r="D15" s="38">
        <v>1</v>
      </c>
      <c r="E15" s="55"/>
      <c r="F15" s="161">
        <f t="shared" si="4"/>
        <v>0</v>
      </c>
    </row>
    <row r="16" spans="1:6" ht="272.25" customHeight="1" x14ac:dyDescent="0.2">
      <c r="A16" s="28">
        <v>4</v>
      </c>
      <c r="B16" s="50" t="s">
        <v>44</v>
      </c>
      <c r="C16" s="42" t="s">
        <v>5</v>
      </c>
      <c r="D16" s="38">
        <v>2</v>
      </c>
      <c r="E16" s="55"/>
      <c r="F16" s="161">
        <f t="shared" si="4"/>
        <v>0</v>
      </c>
    </row>
    <row r="17" spans="1:6" ht="14.25" customHeight="1" x14ac:dyDescent="0.2">
      <c r="A17" s="31"/>
      <c r="B17" s="121"/>
      <c r="C17" s="119"/>
      <c r="D17" s="54"/>
      <c r="E17" s="117"/>
      <c r="F17" s="162"/>
    </row>
    <row r="18" spans="1:6" ht="15" x14ac:dyDescent="0.25">
      <c r="A18" s="281" t="s">
        <v>73</v>
      </c>
      <c r="B18" s="282"/>
      <c r="C18" s="282"/>
      <c r="D18" s="282"/>
      <c r="E18" s="282"/>
      <c r="F18" s="282"/>
    </row>
    <row r="19" spans="1:6" ht="51" x14ac:dyDescent="0.2">
      <c r="A19" s="28">
        <v>1</v>
      </c>
      <c r="B19" s="49" t="s">
        <v>43</v>
      </c>
      <c r="C19" s="42" t="s">
        <v>1</v>
      </c>
      <c r="D19" s="38">
        <v>34</v>
      </c>
      <c r="E19" s="55"/>
      <c r="F19" s="161">
        <f>D19*E19</f>
        <v>0</v>
      </c>
    </row>
    <row r="20" spans="1:6" ht="51" x14ac:dyDescent="0.2">
      <c r="A20" s="28">
        <v>2</v>
      </c>
      <c r="B20" s="49" t="s">
        <v>96</v>
      </c>
      <c r="C20" s="42" t="s">
        <v>5</v>
      </c>
      <c r="D20" s="38">
        <v>8</v>
      </c>
      <c r="E20" s="55"/>
      <c r="F20" s="161">
        <f>D20*E20</f>
        <v>0</v>
      </c>
    </row>
    <row r="21" spans="1:6" ht="85.5" customHeight="1" x14ac:dyDescent="0.2">
      <c r="A21" s="28">
        <v>3</v>
      </c>
      <c r="B21" s="147" t="s">
        <v>153</v>
      </c>
      <c r="C21" s="42" t="s">
        <v>5</v>
      </c>
      <c r="D21" s="38">
        <v>4</v>
      </c>
      <c r="E21" s="55"/>
      <c r="F21" s="161">
        <f t="shared" ref="F21" si="5">D21*E21</f>
        <v>0</v>
      </c>
    </row>
    <row r="22" spans="1:6" ht="270.75" customHeight="1" x14ac:dyDescent="0.2">
      <c r="A22" s="28">
        <v>4</v>
      </c>
      <c r="B22" s="50" t="s">
        <v>44</v>
      </c>
      <c r="C22" s="42" t="s">
        <v>5</v>
      </c>
      <c r="D22" s="38">
        <v>4</v>
      </c>
      <c r="E22" s="55"/>
      <c r="F22" s="161">
        <f>D22*E22</f>
        <v>0</v>
      </c>
    </row>
    <row r="23" spans="1:6" ht="15" x14ac:dyDescent="0.25">
      <c r="A23" s="24"/>
      <c r="B23" s="24"/>
      <c r="C23" s="24"/>
      <c r="D23" s="7"/>
      <c r="E23" s="24"/>
      <c r="F23" s="156"/>
    </row>
    <row r="24" spans="1:6" ht="15" x14ac:dyDescent="0.25">
      <c r="A24" s="284" t="s">
        <v>71</v>
      </c>
      <c r="B24" s="285"/>
      <c r="C24" s="285"/>
      <c r="D24" s="285"/>
      <c r="E24" s="285"/>
      <c r="F24" s="286"/>
    </row>
    <row r="25" spans="1:6" ht="51" x14ac:dyDescent="0.2">
      <c r="A25" s="28">
        <v>1</v>
      </c>
      <c r="B25" s="49" t="s">
        <v>43</v>
      </c>
      <c r="C25" s="42" t="s">
        <v>1</v>
      </c>
      <c r="D25" s="38">
        <v>7</v>
      </c>
      <c r="E25" s="55"/>
      <c r="F25" s="161">
        <f>D25*E25</f>
        <v>0</v>
      </c>
    </row>
    <row r="26" spans="1:6" ht="85.5" customHeight="1" x14ac:dyDescent="0.2">
      <c r="A26" s="28">
        <v>2</v>
      </c>
      <c r="B26" s="147" t="s">
        <v>153</v>
      </c>
      <c r="C26" s="42" t="s">
        <v>5</v>
      </c>
      <c r="D26" s="38">
        <v>1</v>
      </c>
      <c r="E26" s="55"/>
      <c r="F26" s="161">
        <f t="shared" ref="F26" si="6">D26*E26</f>
        <v>0</v>
      </c>
    </row>
    <row r="27" spans="1:6" ht="259.5" customHeight="1" x14ac:dyDescent="0.2">
      <c r="A27" s="28">
        <v>3</v>
      </c>
      <c r="B27" s="142" t="s">
        <v>97</v>
      </c>
      <c r="C27" s="42" t="s">
        <v>5</v>
      </c>
      <c r="D27" s="38">
        <v>1</v>
      </c>
      <c r="E27" s="55"/>
      <c r="F27" s="161">
        <f>D27*E27</f>
        <v>0</v>
      </c>
    </row>
    <row r="28" spans="1:6" ht="12.75" customHeight="1" x14ac:dyDescent="0.2">
      <c r="A28" s="31"/>
      <c r="B28" s="126"/>
      <c r="C28" s="119"/>
      <c r="D28" s="54"/>
      <c r="E28" s="117"/>
      <c r="F28" s="162"/>
    </row>
    <row r="29" spans="1:6" ht="12.75" customHeight="1" x14ac:dyDescent="0.2">
      <c r="A29" s="31"/>
      <c r="B29" s="126"/>
      <c r="C29" s="119"/>
      <c r="D29" s="54"/>
      <c r="E29" s="117"/>
      <c r="F29" s="162"/>
    </row>
    <row r="30" spans="1:6" ht="12.75" customHeight="1" x14ac:dyDescent="0.2">
      <c r="A30" s="31"/>
      <c r="B30" s="126"/>
      <c r="C30" s="119"/>
      <c r="D30" s="54"/>
      <c r="E30" s="117"/>
      <c r="F30" s="162"/>
    </row>
    <row r="31" spans="1:6" ht="9.75" customHeight="1" x14ac:dyDescent="0.2">
      <c r="A31" s="31"/>
      <c r="B31" s="126"/>
      <c r="C31" s="119"/>
      <c r="D31" s="54"/>
      <c r="E31" s="117"/>
      <c r="F31" s="162"/>
    </row>
    <row r="32" spans="1:6" ht="9.75" customHeight="1" x14ac:dyDescent="0.2">
      <c r="A32" s="31"/>
      <c r="B32" s="126"/>
      <c r="C32" s="119"/>
      <c r="D32" s="54"/>
      <c r="E32" s="117"/>
      <c r="F32" s="162"/>
    </row>
    <row r="33" spans="1:6" ht="15" x14ac:dyDescent="0.25">
      <c r="A33" s="281" t="s">
        <v>72</v>
      </c>
      <c r="B33" s="282"/>
      <c r="C33" s="282"/>
      <c r="D33" s="282"/>
      <c r="E33" s="282"/>
      <c r="F33" s="282"/>
    </row>
    <row r="34" spans="1:6" ht="51" x14ac:dyDescent="0.2">
      <c r="A34" s="28">
        <v>1</v>
      </c>
      <c r="B34" s="49" t="s">
        <v>43</v>
      </c>
      <c r="C34" s="42" t="s">
        <v>1</v>
      </c>
      <c r="D34" s="38">
        <v>10</v>
      </c>
      <c r="E34" s="55"/>
      <c r="F34" s="161">
        <f>D34*E34</f>
        <v>0</v>
      </c>
    </row>
    <row r="35" spans="1:6" ht="86.25" customHeight="1" x14ac:dyDescent="0.2">
      <c r="A35" s="28">
        <v>2</v>
      </c>
      <c r="B35" s="147" t="s">
        <v>152</v>
      </c>
      <c r="C35" s="42" t="s">
        <v>5</v>
      </c>
      <c r="D35" s="38">
        <v>4</v>
      </c>
      <c r="E35" s="55"/>
      <c r="F35" s="161">
        <f t="shared" ref="F35" si="7">D35*E35</f>
        <v>0</v>
      </c>
    </row>
    <row r="36" spans="1:6" ht="231.75" customHeight="1" x14ac:dyDescent="0.2">
      <c r="A36" s="28">
        <v>3</v>
      </c>
      <c r="B36" s="142" t="s">
        <v>98</v>
      </c>
      <c r="C36" s="42" t="s">
        <v>5</v>
      </c>
      <c r="D36" s="38">
        <v>4</v>
      </c>
      <c r="E36" s="55"/>
      <c r="F36" s="161">
        <f t="shared" ref="F36" si="8">D36*E36</f>
        <v>0</v>
      </c>
    </row>
    <row r="37" spans="1:6" x14ac:dyDescent="0.2">
      <c r="A37" s="31"/>
      <c r="B37" s="32"/>
      <c r="C37" s="33"/>
      <c r="D37" s="26"/>
      <c r="E37" s="27"/>
      <c r="F37" s="163"/>
    </row>
    <row r="38" spans="1:6" ht="15" x14ac:dyDescent="0.25">
      <c r="A38" s="252" t="s">
        <v>58</v>
      </c>
      <c r="B38" s="252"/>
      <c r="C38" s="252"/>
      <c r="D38" s="252"/>
      <c r="E38" s="252"/>
      <c r="F38" s="164">
        <f>SUM(F4:F36)</f>
        <v>0</v>
      </c>
    </row>
    <row r="41" spans="1:6" ht="15" x14ac:dyDescent="0.25">
      <c r="A41" s="253"/>
      <c r="B41" s="254"/>
      <c r="C41" s="254"/>
      <c r="D41" s="254"/>
      <c r="E41" s="254"/>
      <c r="F41" s="254"/>
    </row>
  </sheetData>
  <sheetProtection password="DD8F" sheet="1" formatCells="0" formatColumns="0" formatRows="0" insertColumns="0" insertRows="0" insertHyperlinks="0" deleteColumns="0" deleteRows="0" sort="0" autoFilter="0" pivotTables="0"/>
  <mergeCells count="7">
    <mergeCell ref="A41:F41"/>
    <mergeCell ref="A6:F6"/>
    <mergeCell ref="A12:F12"/>
    <mergeCell ref="A18:F18"/>
    <mergeCell ref="A33:F33"/>
    <mergeCell ref="A38:E38"/>
    <mergeCell ref="A24:F24"/>
  </mergeCells>
  <pageMargins left="0.7" right="0.27083333333333331" top="0.75" bottom="0.75" header="0.3" footer="0.3"/>
  <pageSetup paperSize="9" orientation="portrait" r:id="rId1"/>
  <headerFooter>
    <oddFooter>&amp;Costala dela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65"/>
  <sheetViews>
    <sheetView view="pageLayout" zoomScale="85" zoomScaleNormal="100" zoomScaleSheetLayoutView="115" zoomScalePageLayoutView="85" workbookViewId="0">
      <selection activeCell="B5" sqref="B5"/>
    </sheetView>
  </sheetViews>
  <sheetFormatPr defaultColWidth="9.140625" defaultRowHeight="12.75" x14ac:dyDescent="0.2"/>
  <cols>
    <col min="1" max="1" width="9.140625" style="58"/>
    <col min="2" max="2" width="36.85546875" style="193" customWidth="1"/>
    <col min="3" max="3" width="7.42578125" style="58" hidden="1" customWidth="1"/>
    <col min="4" max="4" width="9.140625" style="58"/>
    <col min="5" max="5" width="13.42578125" style="58" customWidth="1"/>
    <col min="6" max="6" width="15" style="170" customWidth="1"/>
    <col min="7" max="16384" width="9.140625" style="58"/>
  </cols>
  <sheetData>
    <row r="2" spans="1:6" ht="18" x14ac:dyDescent="0.25">
      <c r="A2" s="176" t="s">
        <v>140</v>
      </c>
    </row>
    <row r="3" spans="1:6" x14ac:dyDescent="0.2">
      <c r="A3" s="59"/>
    </row>
    <row r="4" spans="1:6" ht="68.25" customHeight="1" x14ac:dyDescent="0.2">
      <c r="A4" s="194"/>
      <c r="B4" s="235" t="s">
        <v>160</v>
      </c>
      <c r="C4" s="195"/>
      <c r="D4" s="195"/>
      <c r="E4" s="195"/>
      <c r="F4" s="196"/>
    </row>
    <row r="5" spans="1:6" ht="128.25" customHeight="1" x14ac:dyDescent="0.2">
      <c r="A5" s="197"/>
      <c r="B5" s="198" t="s">
        <v>161</v>
      </c>
      <c r="C5" s="199"/>
      <c r="D5" s="199"/>
      <c r="E5" s="199"/>
      <c r="F5" s="200"/>
    </row>
    <row r="6" spans="1:6" ht="46.5" customHeight="1" x14ac:dyDescent="0.2">
      <c r="A6" s="201"/>
      <c r="B6" s="202" t="s">
        <v>103</v>
      </c>
      <c r="C6" s="203"/>
      <c r="D6" s="203"/>
      <c r="E6" s="203"/>
      <c r="F6" s="204"/>
    </row>
    <row r="7" spans="1:6" ht="38.25" x14ac:dyDescent="0.2">
      <c r="A7" s="199"/>
      <c r="B7" s="198"/>
      <c r="C7" s="199"/>
      <c r="D7" s="205" t="s">
        <v>56</v>
      </c>
      <c r="E7" s="206" t="s">
        <v>57</v>
      </c>
      <c r="F7" s="207" t="s">
        <v>58</v>
      </c>
    </row>
    <row r="8" spans="1:6" x14ac:dyDescent="0.2">
      <c r="A8" s="255" t="s">
        <v>69</v>
      </c>
      <c r="B8" s="261"/>
      <c r="C8" s="261"/>
      <c r="D8" s="261"/>
      <c r="E8" s="261"/>
      <c r="F8" s="262"/>
    </row>
    <row r="9" spans="1:6" ht="213.75" customHeight="1" x14ac:dyDescent="0.2">
      <c r="A9" s="208">
        <v>1</v>
      </c>
      <c r="B9" s="209" t="s">
        <v>46</v>
      </c>
      <c r="C9" s="210" t="s">
        <v>10</v>
      </c>
      <c r="D9" s="67">
        <v>2</v>
      </c>
      <c r="E9" s="55"/>
      <c r="F9" s="172">
        <f>AVERAGE(D9*E9)</f>
        <v>0</v>
      </c>
    </row>
    <row r="10" spans="1:6" ht="131.25" customHeight="1" x14ac:dyDescent="0.2">
      <c r="A10" s="208">
        <v>2</v>
      </c>
      <c r="B10" s="209" t="s">
        <v>159</v>
      </c>
      <c r="C10" s="210" t="s">
        <v>10</v>
      </c>
      <c r="D10" s="67">
        <v>1</v>
      </c>
      <c r="E10" s="55"/>
      <c r="F10" s="172">
        <f>AVERAGE(D10*E10)</f>
        <v>0</v>
      </c>
    </row>
    <row r="11" spans="1:6" ht="38.25" x14ac:dyDescent="0.2">
      <c r="A11" s="208">
        <v>3</v>
      </c>
      <c r="B11" s="209" t="s">
        <v>48</v>
      </c>
      <c r="C11" s="210" t="s">
        <v>10</v>
      </c>
      <c r="D11" s="67">
        <v>1</v>
      </c>
      <c r="E11" s="55"/>
      <c r="F11" s="172">
        <f t="shared" ref="F11:F17" si="0">AVERAGE(D11*E11)</f>
        <v>0</v>
      </c>
    </row>
    <row r="12" spans="1:6" ht="67.5" customHeight="1" x14ac:dyDescent="0.2">
      <c r="A12" s="208">
        <v>4</v>
      </c>
      <c r="B12" s="209" t="s">
        <v>49</v>
      </c>
      <c r="C12" s="210" t="s">
        <v>10</v>
      </c>
      <c r="D12" s="67">
        <v>1</v>
      </c>
      <c r="E12" s="55"/>
      <c r="F12" s="172">
        <f t="shared" si="0"/>
        <v>0</v>
      </c>
    </row>
    <row r="13" spans="1:6" ht="67.5" customHeight="1" x14ac:dyDescent="0.2">
      <c r="A13" s="208">
        <v>5</v>
      </c>
      <c r="B13" s="209" t="s">
        <v>50</v>
      </c>
      <c r="C13" s="210" t="s">
        <v>10</v>
      </c>
      <c r="D13" s="67">
        <v>1</v>
      </c>
      <c r="E13" s="55"/>
      <c r="F13" s="172">
        <f t="shared" si="0"/>
        <v>0</v>
      </c>
    </row>
    <row r="14" spans="1:6" ht="80.25" customHeight="1" x14ac:dyDescent="0.2">
      <c r="A14" s="208">
        <v>6</v>
      </c>
      <c r="B14" s="209" t="s">
        <v>51</v>
      </c>
      <c r="C14" s="210" t="s">
        <v>10</v>
      </c>
      <c r="D14" s="67">
        <v>1</v>
      </c>
      <c r="E14" s="55"/>
      <c r="F14" s="172">
        <f t="shared" si="0"/>
        <v>0</v>
      </c>
    </row>
    <row r="15" spans="1:6" ht="117" customHeight="1" x14ac:dyDescent="0.2">
      <c r="A15" s="208">
        <v>7</v>
      </c>
      <c r="B15" s="209" t="s">
        <v>99</v>
      </c>
      <c r="C15" s="210" t="s">
        <v>10</v>
      </c>
      <c r="D15" s="67">
        <v>1</v>
      </c>
      <c r="E15" s="55"/>
      <c r="F15" s="172">
        <f t="shared" si="0"/>
        <v>0</v>
      </c>
    </row>
    <row r="16" spans="1:6" ht="80.25" customHeight="1" x14ac:dyDescent="0.2">
      <c r="A16" s="208">
        <v>8</v>
      </c>
      <c r="B16" s="209" t="s">
        <v>100</v>
      </c>
      <c r="C16" s="210" t="s">
        <v>10</v>
      </c>
      <c r="D16" s="67">
        <v>3</v>
      </c>
      <c r="E16" s="55"/>
      <c r="F16" s="172">
        <f t="shared" si="0"/>
        <v>0</v>
      </c>
    </row>
    <row r="17" spans="1:6" ht="28.5" customHeight="1" x14ac:dyDescent="0.2">
      <c r="A17" s="211">
        <v>9</v>
      </c>
      <c r="B17" s="212" t="s">
        <v>52</v>
      </c>
      <c r="C17" s="213" t="s">
        <v>10</v>
      </c>
      <c r="D17" s="214">
        <v>1</v>
      </c>
      <c r="E17" s="57"/>
      <c r="F17" s="215">
        <f t="shared" si="0"/>
        <v>0</v>
      </c>
    </row>
    <row r="18" spans="1:6" x14ac:dyDescent="0.2">
      <c r="A18" s="216"/>
      <c r="B18" s="217"/>
      <c r="C18" s="195"/>
      <c r="D18" s="218"/>
      <c r="E18" s="219"/>
      <c r="F18" s="220"/>
    </row>
    <row r="19" spans="1:6" x14ac:dyDescent="0.2">
      <c r="A19" s="287" t="s">
        <v>70</v>
      </c>
      <c r="B19" s="288"/>
      <c r="C19" s="288"/>
      <c r="D19" s="288"/>
      <c r="E19" s="288"/>
      <c r="F19" s="289"/>
    </row>
    <row r="20" spans="1:6" ht="210" customHeight="1" x14ac:dyDescent="0.2">
      <c r="A20" s="208">
        <v>1</v>
      </c>
      <c r="B20" s="209" t="s">
        <v>46</v>
      </c>
      <c r="C20" s="210" t="s">
        <v>10</v>
      </c>
      <c r="D20" s="67">
        <v>2</v>
      </c>
      <c r="E20" s="55"/>
      <c r="F20" s="172">
        <f>AVERAGE(D20*E20)</f>
        <v>0</v>
      </c>
    </row>
    <row r="21" spans="1:6" ht="142.5" customHeight="1" x14ac:dyDescent="0.2">
      <c r="A21" s="208">
        <v>2</v>
      </c>
      <c r="B21" s="209" t="s">
        <v>47</v>
      </c>
      <c r="C21" s="210" t="s">
        <v>10</v>
      </c>
      <c r="D21" s="67">
        <v>1</v>
      </c>
      <c r="E21" s="55"/>
      <c r="F21" s="172">
        <f t="shared" ref="F21:F26" si="1">AVERAGE(D21*E21)</f>
        <v>0</v>
      </c>
    </row>
    <row r="22" spans="1:6" ht="38.25" x14ac:dyDescent="0.2">
      <c r="A22" s="208">
        <v>3</v>
      </c>
      <c r="B22" s="209" t="s">
        <v>48</v>
      </c>
      <c r="C22" s="210" t="s">
        <v>10</v>
      </c>
      <c r="D22" s="67">
        <v>1</v>
      </c>
      <c r="E22" s="55"/>
      <c r="F22" s="172">
        <f t="shared" si="1"/>
        <v>0</v>
      </c>
    </row>
    <row r="23" spans="1:6" ht="64.5" customHeight="1" x14ac:dyDescent="0.2">
      <c r="A23" s="208">
        <v>4</v>
      </c>
      <c r="B23" s="209" t="s">
        <v>101</v>
      </c>
      <c r="C23" s="210" t="s">
        <v>10</v>
      </c>
      <c r="D23" s="67">
        <v>1</v>
      </c>
      <c r="E23" s="55"/>
      <c r="F23" s="172">
        <f t="shared" si="1"/>
        <v>0</v>
      </c>
    </row>
    <row r="24" spans="1:6" ht="63.75" x14ac:dyDescent="0.2">
      <c r="A24" s="208">
        <v>5</v>
      </c>
      <c r="B24" s="209" t="s">
        <v>102</v>
      </c>
      <c r="C24" s="210" t="s">
        <v>10</v>
      </c>
      <c r="D24" s="67">
        <v>1</v>
      </c>
      <c r="E24" s="55"/>
      <c r="F24" s="172">
        <f t="shared" si="1"/>
        <v>0</v>
      </c>
    </row>
    <row r="25" spans="1:6" ht="76.5" x14ac:dyDescent="0.2">
      <c r="A25" s="208">
        <v>6</v>
      </c>
      <c r="B25" s="209" t="s">
        <v>51</v>
      </c>
      <c r="C25" s="210" t="s">
        <v>10</v>
      </c>
      <c r="D25" s="67">
        <v>1</v>
      </c>
      <c r="E25" s="55"/>
      <c r="F25" s="172">
        <f t="shared" si="1"/>
        <v>0</v>
      </c>
    </row>
    <row r="26" spans="1:6" ht="114.75" x14ac:dyDescent="0.2">
      <c r="A26" s="208">
        <v>7</v>
      </c>
      <c r="B26" s="209" t="s">
        <v>99</v>
      </c>
      <c r="C26" s="210" t="s">
        <v>10</v>
      </c>
      <c r="D26" s="67">
        <v>1</v>
      </c>
      <c r="E26" s="55"/>
      <c r="F26" s="172">
        <f t="shared" si="1"/>
        <v>0</v>
      </c>
    </row>
    <row r="27" spans="1:6" ht="76.5" x14ac:dyDescent="0.2">
      <c r="A27" s="208">
        <v>8</v>
      </c>
      <c r="B27" s="209" t="s">
        <v>100</v>
      </c>
      <c r="C27" s="210" t="s">
        <v>10</v>
      </c>
      <c r="D27" s="67">
        <v>3</v>
      </c>
      <c r="E27" s="55"/>
      <c r="F27" s="172">
        <f>AVERAGE(D27*E27)</f>
        <v>0</v>
      </c>
    </row>
    <row r="28" spans="1:6" ht="25.5" x14ac:dyDescent="0.2">
      <c r="A28" s="208">
        <v>9</v>
      </c>
      <c r="B28" s="209" t="s">
        <v>52</v>
      </c>
      <c r="C28" s="210" t="s">
        <v>10</v>
      </c>
      <c r="D28" s="67">
        <v>1</v>
      </c>
      <c r="E28" s="55"/>
      <c r="F28" s="172">
        <f>AVERAGE(D28*E28)</f>
        <v>0</v>
      </c>
    </row>
    <row r="29" spans="1:6" x14ac:dyDescent="0.2">
      <c r="A29" s="221"/>
      <c r="B29" s="222"/>
      <c r="C29" s="199"/>
      <c r="D29" s="116"/>
      <c r="E29" s="118"/>
      <c r="F29" s="173"/>
    </row>
    <row r="30" spans="1:6" x14ac:dyDescent="0.2">
      <c r="A30" s="221"/>
      <c r="B30" s="222"/>
      <c r="C30" s="199"/>
      <c r="D30" s="116"/>
      <c r="E30" s="118"/>
      <c r="F30" s="173"/>
    </row>
    <row r="31" spans="1:6" x14ac:dyDescent="0.2">
      <c r="A31" s="221"/>
      <c r="B31" s="222"/>
      <c r="C31" s="199"/>
      <c r="D31" s="116"/>
      <c r="E31" s="118"/>
      <c r="F31" s="173"/>
    </row>
    <row r="32" spans="1:6" x14ac:dyDescent="0.2">
      <c r="A32" s="221"/>
      <c r="B32" s="222"/>
      <c r="C32" s="199"/>
      <c r="D32" s="116"/>
      <c r="E32" s="118"/>
      <c r="F32" s="173"/>
    </row>
    <row r="33" spans="1:6" x14ac:dyDescent="0.2">
      <c r="A33" s="221"/>
      <c r="B33" s="222"/>
      <c r="C33" s="199"/>
      <c r="D33" s="116"/>
      <c r="E33" s="118"/>
      <c r="F33" s="173"/>
    </row>
    <row r="34" spans="1:6" x14ac:dyDescent="0.2">
      <c r="A34" s="221"/>
      <c r="B34" s="222"/>
      <c r="C34" s="199"/>
      <c r="D34" s="116"/>
      <c r="E34" s="118"/>
      <c r="F34" s="173"/>
    </row>
    <row r="35" spans="1:6" x14ac:dyDescent="0.2">
      <c r="A35" s="221"/>
      <c r="B35" s="222"/>
      <c r="C35" s="199"/>
      <c r="D35" s="116"/>
      <c r="E35" s="118"/>
      <c r="F35" s="173"/>
    </row>
    <row r="36" spans="1:6" x14ac:dyDescent="0.2">
      <c r="A36" s="221"/>
      <c r="B36" s="222"/>
      <c r="C36" s="199"/>
      <c r="D36" s="116"/>
      <c r="E36" s="118"/>
      <c r="F36" s="173"/>
    </row>
    <row r="37" spans="1:6" x14ac:dyDescent="0.2">
      <c r="A37" s="221"/>
      <c r="B37" s="222"/>
      <c r="C37" s="199"/>
      <c r="D37" s="116"/>
      <c r="E37" s="118"/>
      <c r="F37" s="173"/>
    </row>
    <row r="38" spans="1:6" x14ac:dyDescent="0.2">
      <c r="A38" s="221"/>
      <c r="B38" s="222"/>
      <c r="C38" s="199"/>
      <c r="D38" s="116"/>
      <c r="E38" s="118"/>
      <c r="F38" s="173"/>
    </row>
    <row r="39" spans="1:6" x14ac:dyDescent="0.2">
      <c r="A39" s="221"/>
      <c r="B39" s="222"/>
      <c r="C39" s="199"/>
      <c r="D39" s="116"/>
      <c r="E39" s="118"/>
      <c r="F39" s="173"/>
    </row>
    <row r="40" spans="1:6" x14ac:dyDescent="0.2">
      <c r="A40" s="221"/>
      <c r="B40" s="222"/>
      <c r="C40" s="199"/>
      <c r="D40" s="79"/>
      <c r="E40" s="70"/>
      <c r="F40" s="190"/>
    </row>
    <row r="41" spans="1:6" x14ac:dyDescent="0.2">
      <c r="A41" s="221"/>
      <c r="B41" s="222"/>
      <c r="C41" s="199"/>
      <c r="D41" s="79"/>
      <c r="E41" s="70"/>
      <c r="F41" s="190"/>
    </row>
    <row r="42" spans="1:6" x14ac:dyDescent="0.2">
      <c r="A42" s="255" t="s">
        <v>73</v>
      </c>
      <c r="B42" s="256"/>
      <c r="C42" s="256"/>
      <c r="D42" s="256"/>
      <c r="E42" s="256"/>
      <c r="F42" s="257"/>
    </row>
    <row r="43" spans="1:6" ht="396.75" customHeight="1" x14ac:dyDescent="0.2">
      <c r="A43" s="223">
        <v>1</v>
      </c>
      <c r="B43" s="191" t="s">
        <v>139</v>
      </c>
      <c r="C43" s="224" t="s">
        <v>10</v>
      </c>
      <c r="D43" s="67">
        <v>1</v>
      </c>
      <c r="E43" s="55"/>
      <c r="F43" s="172">
        <f>D43*E43</f>
        <v>0</v>
      </c>
    </row>
    <row r="44" spans="1:6" s="82" customFormat="1" x14ac:dyDescent="0.2">
      <c r="A44" s="228"/>
      <c r="B44" s="222"/>
      <c r="C44" s="229"/>
      <c r="D44" s="116"/>
      <c r="E44" s="118"/>
      <c r="F44" s="173"/>
    </row>
    <row r="45" spans="1:6" x14ac:dyDescent="0.2">
      <c r="A45" s="245" t="s">
        <v>71</v>
      </c>
      <c r="B45" s="245"/>
      <c r="C45" s="245"/>
      <c r="D45" s="245"/>
      <c r="E45" s="245"/>
      <c r="F45" s="245"/>
    </row>
    <row r="46" spans="1:6" ht="76.5" x14ac:dyDescent="0.2">
      <c r="A46" s="225">
        <v>1</v>
      </c>
      <c r="B46" s="209" t="s">
        <v>128</v>
      </c>
      <c r="C46" s="226" t="s">
        <v>10</v>
      </c>
      <c r="D46" s="67">
        <v>1</v>
      </c>
      <c r="E46" s="55"/>
      <c r="F46" s="172">
        <f>D46*E46</f>
        <v>0</v>
      </c>
    </row>
    <row r="47" spans="1:6" ht="76.5" x14ac:dyDescent="0.2">
      <c r="A47" s="225">
        <v>2</v>
      </c>
      <c r="B47" s="209" t="s">
        <v>100</v>
      </c>
      <c r="C47" s="210" t="s">
        <v>10</v>
      </c>
      <c r="D47" s="67">
        <v>4</v>
      </c>
      <c r="E47" s="55"/>
      <c r="F47" s="172">
        <f>AVERAGE(D47*E47)</f>
        <v>0</v>
      </c>
    </row>
    <row r="48" spans="1:6" ht="125.25" customHeight="1" x14ac:dyDescent="0.2">
      <c r="A48" s="225">
        <v>3</v>
      </c>
      <c r="B48" s="209" t="s">
        <v>129</v>
      </c>
      <c r="C48" s="227" t="s">
        <v>10</v>
      </c>
      <c r="D48" s="89">
        <v>1</v>
      </c>
      <c r="E48" s="56"/>
      <c r="F48" s="172">
        <f t="shared" ref="F48" si="2">D48*E48</f>
        <v>0</v>
      </c>
    </row>
    <row r="49" spans="1:6" x14ac:dyDescent="0.2">
      <c r="A49" s="228"/>
      <c r="B49" s="222"/>
      <c r="C49" s="229"/>
      <c r="D49" s="116"/>
      <c r="E49" s="118"/>
      <c r="F49" s="173"/>
    </row>
    <row r="53" spans="1:6" x14ac:dyDescent="0.2">
      <c r="A53" s="287" t="s">
        <v>72</v>
      </c>
      <c r="B53" s="287"/>
      <c r="C53" s="287"/>
      <c r="D53" s="287"/>
      <c r="E53" s="287"/>
      <c r="F53" s="287"/>
    </row>
    <row r="54" spans="1:6" ht="114.75" customHeight="1" x14ac:dyDescent="0.2">
      <c r="A54" s="223">
        <v>1</v>
      </c>
      <c r="B54" s="230" t="s">
        <v>149</v>
      </c>
      <c r="C54" s="231"/>
      <c r="D54" s="214">
        <v>2</v>
      </c>
      <c r="E54" s="57"/>
      <c r="F54" s="172">
        <f>D54*E54</f>
        <v>0</v>
      </c>
    </row>
    <row r="55" spans="1:6" ht="90.75" customHeight="1" x14ac:dyDescent="0.2">
      <c r="A55" s="223">
        <v>2</v>
      </c>
      <c r="B55" s="192" t="s">
        <v>148</v>
      </c>
      <c r="C55" s="232"/>
      <c r="D55" s="214">
        <v>2</v>
      </c>
      <c r="E55" s="57"/>
      <c r="F55" s="172">
        <f>D55*E55</f>
        <v>0</v>
      </c>
    </row>
    <row r="56" spans="1:6" ht="52.5" customHeight="1" x14ac:dyDescent="0.2">
      <c r="A56" s="223">
        <v>3</v>
      </c>
      <c r="B56" s="233" t="s">
        <v>147</v>
      </c>
      <c r="C56" s="226" t="s">
        <v>10</v>
      </c>
      <c r="D56" s="67">
        <v>2</v>
      </c>
      <c r="E56" s="55"/>
      <c r="F56" s="172">
        <f>D56*E56</f>
        <v>0</v>
      </c>
    </row>
    <row r="57" spans="1:6" ht="52.5" customHeight="1" x14ac:dyDescent="0.2">
      <c r="A57" s="223">
        <v>4</v>
      </c>
      <c r="B57" s="233" t="s">
        <v>143</v>
      </c>
      <c r="C57" s="226" t="s">
        <v>10</v>
      </c>
      <c r="D57" s="67">
        <v>2</v>
      </c>
      <c r="E57" s="55"/>
      <c r="F57" s="172">
        <f t="shared" ref="F57" si="3">D57*E57</f>
        <v>0</v>
      </c>
    </row>
    <row r="58" spans="1:6" ht="39.75" customHeight="1" x14ac:dyDescent="0.2">
      <c r="A58" s="223">
        <v>5</v>
      </c>
      <c r="B58" s="230" t="s">
        <v>144</v>
      </c>
      <c r="C58" s="226"/>
      <c r="D58" s="67">
        <v>2</v>
      </c>
      <c r="E58" s="55"/>
      <c r="F58" s="172">
        <f t="shared" ref="F58:F60" si="4">D58*E58</f>
        <v>0</v>
      </c>
    </row>
    <row r="59" spans="1:6" ht="51.75" customHeight="1" x14ac:dyDescent="0.2">
      <c r="A59" s="223">
        <v>6</v>
      </c>
      <c r="B59" s="234" t="s">
        <v>145</v>
      </c>
      <c r="C59" s="226"/>
      <c r="D59" s="67">
        <v>2</v>
      </c>
      <c r="E59" s="55"/>
      <c r="F59" s="172">
        <f t="shared" si="4"/>
        <v>0</v>
      </c>
    </row>
    <row r="60" spans="1:6" ht="52.5" customHeight="1" x14ac:dyDescent="0.2">
      <c r="A60" s="223">
        <v>7</v>
      </c>
      <c r="B60" s="234" t="s">
        <v>146</v>
      </c>
      <c r="C60" s="226"/>
      <c r="D60" s="67">
        <v>2</v>
      </c>
      <c r="E60" s="55"/>
      <c r="F60" s="172">
        <f t="shared" si="4"/>
        <v>0</v>
      </c>
    </row>
    <row r="61" spans="1:6" x14ac:dyDescent="0.2">
      <c r="F61" s="174"/>
    </row>
    <row r="62" spans="1:6" x14ac:dyDescent="0.2">
      <c r="A62" s="243" t="s">
        <v>58</v>
      </c>
      <c r="B62" s="243"/>
      <c r="C62" s="243"/>
      <c r="D62" s="243"/>
      <c r="E62" s="243"/>
      <c r="F62" s="175">
        <f>SUM(F9:F60)</f>
        <v>0</v>
      </c>
    </row>
    <row r="65" spans="1:6" ht="15" x14ac:dyDescent="0.25">
      <c r="A65" s="241"/>
      <c r="B65" s="242"/>
      <c r="C65" s="242"/>
      <c r="D65" s="242"/>
      <c r="E65" s="242"/>
      <c r="F65" s="242"/>
    </row>
  </sheetData>
  <sheetProtection password="DD8F" sheet="1" formatCells="0" formatColumns="0" formatRows="0" insertColumns="0" insertRows="0" insertHyperlinks="0" deleteColumns="0" deleteRows="0" sort="0" autoFilter="0" pivotTables="0"/>
  <mergeCells count="7">
    <mergeCell ref="A65:F65"/>
    <mergeCell ref="A8:F8"/>
    <mergeCell ref="A19:F19"/>
    <mergeCell ref="A42:F42"/>
    <mergeCell ref="A53:F53"/>
    <mergeCell ref="A62:E62"/>
    <mergeCell ref="A45:F45"/>
  </mergeCells>
  <pageMargins left="0.7" right="0.14583333333333334" top="0.75" bottom="0.60049019607843135" header="0.3" footer="0.3"/>
  <pageSetup paperSize="9" orientation="portrait" r:id="rId1"/>
  <headerFooter>
    <oddFooter>&amp;Coprema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9"/>
  <sheetViews>
    <sheetView view="pageLayout" zoomScaleNormal="100" zoomScaleSheetLayoutView="115" workbookViewId="0">
      <selection activeCell="C26" sqref="C26"/>
    </sheetView>
  </sheetViews>
  <sheetFormatPr defaultRowHeight="15" x14ac:dyDescent="0.25"/>
  <cols>
    <col min="6" max="6" width="18.28515625" customWidth="1"/>
    <col min="8" max="8" width="10.5703125" customWidth="1"/>
  </cols>
  <sheetData>
    <row r="1" spans="1:8" x14ac:dyDescent="0.25">
      <c r="A1" s="99"/>
      <c r="B1" s="100"/>
      <c r="C1" s="100"/>
      <c r="D1" s="100"/>
      <c r="E1" s="100"/>
      <c r="F1" s="100"/>
      <c r="G1" s="100"/>
      <c r="H1" s="101"/>
    </row>
    <row r="2" spans="1:8" x14ac:dyDescent="0.25">
      <c r="A2" s="102" t="s">
        <v>66</v>
      </c>
      <c r="B2" s="103"/>
      <c r="C2" s="103"/>
      <c r="D2" s="103"/>
      <c r="E2" s="103"/>
      <c r="F2" s="103"/>
      <c r="G2" s="104"/>
      <c r="H2" s="105"/>
    </row>
    <row r="3" spans="1:8" x14ac:dyDescent="0.25">
      <c r="A3" s="102" t="s">
        <v>67</v>
      </c>
      <c r="B3" s="103"/>
      <c r="C3" s="103"/>
      <c r="D3" s="103"/>
      <c r="E3" s="103"/>
      <c r="F3" s="103"/>
      <c r="G3" s="104"/>
      <c r="H3" s="105"/>
    </row>
    <row r="4" spans="1:8" x14ac:dyDescent="0.25">
      <c r="A4" s="102" t="s">
        <v>68</v>
      </c>
      <c r="B4" s="103"/>
      <c r="C4" s="103"/>
      <c r="D4" s="103"/>
      <c r="E4" s="103"/>
      <c r="F4" s="103"/>
      <c r="G4" s="104"/>
      <c r="H4" s="105"/>
    </row>
    <row r="5" spans="1:8" x14ac:dyDescent="0.25">
      <c r="A5" s="106"/>
      <c r="B5" s="107"/>
      <c r="C5" s="107"/>
      <c r="D5" s="107"/>
      <c r="E5" s="107"/>
      <c r="F5" s="107"/>
      <c r="G5" s="107"/>
      <c r="H5" s="105"/>
    </row>
    <row r="6" spans="1:8" x14ac:dyDescent="0.25">
      <c r="A6" s="108"/>
      <c r="B6" s="107"/>
      <c r="C6" s="107"/>
      <c r="D6" s="107"/>
      <c r="E6" s="107"/>
      <c r="F6" s="107"/>
      <c r="G6" s="107"/>
      <c r="H6" s="105"/>
    </row>
    <row r="7" spans="1:8" x14ac:dyDescent="0.25">
      <c r="A7" s="108"/>
      <c r="B7" s="107"/>
      <c r="C7" s="107"/>
      <c r="D7" s="107"/>
      <c r="E7" s="107"/>
      <c r="F7" s="107"/>
      <c r="G7" s="107"/>
      <c r="H7" s="105"/>
    </row>
    <row r="8" spans="1:8" x14ac:dyDescent="0.25">
      <c r="A8" s="108"/>
      <c r="B8" s="107"/>
      <c r="C8" s="107"/>
      <c r="D8" s="107"/>
      <c r="E8" s="107"/>
      <c r="F8" s="107"/>
      <c r="G8" s="107"/>
      <c r="H8" s="105"/>
    </row>
    <row r="9" spans="1:8" ht="18" x14ac:dyDescent="0.25">
      <c r="A9" s="239" t="s">
        <v>8</v>
      </c>
      <c r="B9" s="238"/>
      <c r="C9" s="238"/>
      <c r="D9" s="238"/>
      <c r="E9" s="238"/>
      <c r="F9" s="238"/>
      <c r="G9" s="238"/>
      <c r="H9" s="240"/>
    </row>
    <row r="10" spans="1:8" ht="18" x14ac:dyDescent="0.25">
      <c r="A10" s="108"/>
      <c r="B10" s="110"/>
      <c r="C10" s="109"/>
      <c r="D10" s="110"/>
      <c r="E10" s="107"/>
      <c r="F10" s="107"/>
      <c r="G10" s="107"/>
      <c r="H10" s="105"/>
    </row>
    <row r="11" spans="1:8" ht="15.75" x14ac:dyDescent="0.25">
      <c r="A11" s="108"/>
      <c r="B11" s="110"/>
      <c r="C11" s="111"/>
      <c r="D11" s="111"/>
      <c r="E11" s="111"/>
      <c r="F11" s="107"/>
      <c r="G11" s="107"/>
      <c r="H11" s="105"/>
    </row>
    <row r="12" spans="1:8" ht="15.75" x14ac:dyDescent="0.25">
      <c r="A12" s="108"/>
      <c r="B12" s="107"/>
      <c r="C12" s="111"/>
      <c r="D12" s="111"/>
      <c r="E12" s="111"/>
      <c r="F12" s="111"/>
      <c r="G12" s="107"/>
      <c r="H12" s="105"/>
    </row>
    <row r="13" spans="1:8" x14ac:dyDescent="0.25">
      <c r="A13" s="112"/>
      <c r="B13" s="113"/>
      <c r="C13" s="113"/>
      <c r="D13" s="113"/>
      <c r="E13" s="113"/>
      <c r="F13" s="113"/>
      <c r="G13" s="113"/>
      <c r="H13" s="114"/>
    </row>
    <row r="14" spans="1:8" x14ac:dyDescent="0.25">
      <c r="A14" s="12" t="s">
        <v>17</v>
      </c>
      <c r="B14" s="13"/>
      <c r="C14" s="13"/>
      <c r="D14" s="13"/>
      <c r="E14" s="13"/>
      <c r="F14" s="13"/>
      <c r="G14" s="13"/>
      <c r="H14" s="14"/>
    </row>
    <row r="15" spans="1:8" x14ac:dyDescent="0.25">
      <c r="A15" s="15" t="s">
        <v>14</v>
      </c>
      <c r="B15" s="16"/>
      <c r="C15" s="16"/>
      <c r="D15" s="16"/>
      <c r="E15" s="16"/>
      <c r="F15" s="16"/>
      <c r="G15" s="16"/>
      <c r="H15" s="17"/>
    </row>
    <row r="16" spans="1:8" x14ac:dyDescent="0.25">
      <c r="A16" s="15" t="s">
        <v>16</v>
      </c>
      <c r="B16" s="16"/>
      <c r="C16" s="16"/>
      <c r="D16" s="16"/>
      <c r="E16" s="16"/>
      <c r="F16" s="16"/>
      <c r="G16" s="16"/>
      <c r="H16" s="17"/>
    </row>
    <row r="17" spans="1:8" x14ac:dyDescent="0.25">
      <c r="A17" s="15" t="s">
        <v>21</v>
      </c>
      <c r="B17" s="16"/>
      <c r="C17" s="16"/>
      <c r="D17" s="16"/>
      <c r="E17" s="16"/>
      <c r="F17" s="16"/>
      <c r="G17" s="16"/>
      <c r="H17" s="17"/>
    </row>
    <row r="18" spans="1:8" x14ac:dyDescent="0.25">
      <c r="A18" s="15" t="s">
        <v>15</v>
      </c>
      <c r="B18" s="16"/>
      <c r="C18" s="16"/>
      <c r="D18" s="16"/>
      <c r="E18" s="16"/>
      <c r="F18" s="16"/>
      <c r="G18" s="16"/>
      <c r="H18" s="17"/>
    </row>
    <row r="19" spans="1:8" x14ac:dyDescent="0.25">
      <c r="A19" s="15" t="s">
        <v>13</v>
      </c>
      <c r="B19" s="16"/>
      <c r="C19" s="16"/>
      <c r="D19" s="16"/>
      <c r="E19" s="16"/>
      <c r="F19" s="16"/>
      <c r="G19" s="16"/>
      <c r="H19" s="17"/>
    </row>
    <row r="20" spans="1:8" x14ac:dyDescent="0.25">
      <c r="A20" s="15" t="s">
        <v>12</v>
      </c>
      <c r="B20" s="16"/>
      <c r="C20" s="16"/>
      <c r="D20" s="16"/>
      <c r="E20" s="16"/>
      <c r="F20" s="16"/>
      <c r="G20" s="16"/>
      <c r="H20" s="17"/>
    </row>
    <row r="21" spans="1:8" x14ac:dyDescent="0.25">
      <c r="A21" s="15" t="s">
        <v>20</v>
      </c>
      <c r="B21" s="16"/>
      <c r="C21" s="16"/>
      <c r="D21" s="16"/>
      <c r="E21" s="16"/>
      <c r="F21" s="16"/>
      <c r="G21" s="16"/>
      <c r="H21" s="17"/>
    </row>
    <row r="22" spans="1:8" x14ac:dyDescent="0.25">
      <c r="A22" s="15" t="s">
        <v>18</v>
      </c>
      <c r="B22" s="16"/>
      <c r="C22" s="16"/>
      <c r="D22" s="16"/>
      <c r="E22" s="16"/>
      <c r="F22" s="16"/>
      <c r="G22" s="16"/>
      <c r="H22" s="17"/>
    </row>
    <row r="23" spans="1:8" x14ac:dyDescent="0.25">
      <c r="A23" s="15" t="s">
        <v>9</v>
      </c>
      <c r="B23" s="16"/>
      <c r="C23" s="16"/>
      <c r="D23" s="16"/>
      <c r="E23" s="16"/>
      <c r="F23" s="16"/>
      <c r="G23" s="16"/>
      <c r="H23" s="17"/>
    </row>
    <row r="24" spans="1:8" x14ac:dyDescent="0.25">
      <c r="A24" s="15" t="s">
        <v>19</v>
      </c>
      <c r="B24" s="16"/>
      <c r="C24" s="16"/>
      <c r="D24" s="16"/>
      <c r="E24" s="16"/>
      <c r="F24" s="16"/>
      <c r="G24" s="16"/>
      <c r="H24" s="17"/>
    </row>
    <row r="25" spans="1:8" x14ac:dyDescent="0.25">
      <c r="A25" s="15" t="s">
        <v>22</v>
      </c>
      <c r="B25" s="18"/>
      <c r="C25" s="18"/>
      <c r="D25" s="18"/>
      <c r="E25" s="18"/>
      <c r="F25" s="18"/>
      <c r="G25" s="18"/>
      <c r="H25" s="19"/>
    </row>
    <row r="26" spans="1:8" x14ac:dyDescent="0.25">
      <c r="A26" s="20" t="s">
        <v>23</v>
      </c>
      <c r="B26" s="21"/>
      <c r="C26" s="21"/>
      <c r="D26" s="21"/>
      <c r="E26" s="21"/>
      <c r="F26" s="21"/>
      <c r="G26" s="21"/>
      <c r="H26" s="22"/>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9" x14ac:dyDescent="0.25">
      <c r="A33" s="3"/>
      <c r="B33" s="3"/>
      <c r="C33" s="3"/>
      <c r="D33" s="3"/>
      <c r="E33" s="3"/>
      <c r="F33" s="3"/>
      <c r="G33" s="3"/>
      <c r="H33" s="3"/>
    </row>
    <row r="34" spans="1:9" x14ac:dyDescent="0.25">
      <c r="A34" s="3"/>
      <c r="B34" s="3"/>
      <c r="C34" s="3"/>
      <c r="D34" s="3"/>
      <c r="E34" s="3"/>
      <c r="F34" s="3"/>
      <c r="G34" s="3"/>
      <c r="H34" s="3"/>
    </row>
    <row r="35" spans="1:9" x14ac:dyDescent="0.25">
      <c r="A35" s="3"/>
      <c r="B35" s="3"/>
      <c r="C35" s="3"/>
      <c r="D35" s="3"/>
      <c r="E35" s="3"/>
      <c r="F35" s="3"/>
      <c r="G35" s="3"/>
      <c r="H35" s="3"/>
    </row>
    <row r="36" spans="1:9" x14ac:dyDescent="0.25">
      <c r="A36" s="6" t="s">
        <v>65</v>
      </c>
      <c r="B36" s="6"/>
      <c r="C36" s="6"/>
      <c r="D36" s="6"/>
      <c r="E36" s="6"/>
      <c r="F36" s="6"/>
      <c r="G36" s="6"/>
      <c r="H36" s="3"/>
    </row>
    <row r="37" spans="1:9" x14ac:dyDescent="0.25">
      <c r="A37" s="6"/>
      <c r="B37" s="6"/>
      <c r="C37" s="6"/>
      <c r="D37" s="6"/>
      <c r="E37" s="6"/>
      <c r="F37" s="6"/>
      <c r="G37" s="6"/>
      <c r="H37" s="3"/>
    </row>
    <row r="38" spans="1:9" x14ac:dyDescent="0.25">
      <c r="A38" s="3"/>
      <c r="B38" s="3"/>
      <c r="C38" s="3"/>
      <c r="D38" s="3"/>
      <c r="E38" s="3"/>
      <c r="F38" s="3"/>
      <c r="G38" s="3"/>
      <c r="H38" s="3"/>
    </row>
    <row r="39" spans="1:9" x14ac:dyDescent="0.25">
      <c r="A39" s="3"/>
      <c r="B39" s="3"/>
      <c r="C39" s="3"/>
      <c r="D39" s="3"/>
      <c r="E39" s="3"/>
      <c r="F39" s="3"/>
      <c r="G39" s="3"/>
      <c r="H39" s="3"/>
    </row>
    <row r="40" spans="1:9" x14ac:dyDescent="0.25">
      <c r="A40" s="3"/>
      <c r="B40" s="3"/>
      <c r="C40" s="3"/>
      <c r="D40" s="3"/>
      <c r="E40" s="3"/>
      <c r="F40" s="3"/>
      <c r="G40" s="3"/>
      <c r="H40" s="3"/>
    </row>
    <row r="41" spans="1:9" x14ac:dyDescent="0.25">
      <c r="A41" s="3"/>
      <c r="B41" s="3"/>
      <c r="C41" s="3"/>
      <c r="D41" s="3"/>
      <c r="E41" s="3"/>
      <c r="F41" s="3"/>
      <c r="G41" s="3"/>
      <c r="H41" s="3"/>
    </row>
    <row r="42" spans="1:9" x14ac:dyDescent="0.25">
      <c r="A42" s="3"/>
      <c r="B42" s="3"/>
      <c r="C42" s="3"/>
      <c r="D42" s="3"/>
      <c r="E42" s="3"/>
      <c r="F42" s="3"/>
      <c r="G42" s="3"/>
      <c r="H42" s="3"/>
    </row>
    <row r="43" spans="1:9" x14ac:dyDescent="0.25">
      <c r="A43" s="3"/>
      <c r="B43" s="3"/>
      <c r="C43" s="3"/>
      <c r="D43" s="3"/>
      <c r="E43" s="3"/>
      <c r="F43" s="3"/>
      <c r="G43" s="3"/>
      <c r="H43" s="3"/>
    </row>
    <row r="44" spans="1:9" x14ac:dyDescent="0.25">
      <c r="A44" s="3"/>
      <c r="B44" s="3"/>
      <c r="C44" s="3"/>
      <c r="D44" s="3"/>
      <c r="E44" s="3"/>
      <c r="F44" s="3"/>
      <c r="G44" s="3"/>
      <c r="H44" s="3"/>
    </row>
    <row r="45" spans="1:9" x14ac:dyDescent="0.25">
      <c r="A45" s="3"/>
      <c r="B45" s="3"/>
      <c r="C45" s="3"/>
      <c r="D45" s="3"/>
      <c r="E45" s="3"/>
      <c r="F45" s="3"/>
      <c r="G45" s="3"/>
      <c r="H45" s="3"/>
    </row>
    <row r="46" spans="1:9" x14ac:dyDescent="0.25">
      <c r="A46" s="3"/>
      <c r="B46" s="3"/>
      <c r="C46" s="3"/>
      <c r="D46" s="3"/>
      <c r="E46" s="3"/>
      <c r="F46" s="3"/>
      <c r="G46" s="3"/>
      <c r="H46" s="3"/>
    </row>
    <row r="47" spans="1:9" x14ac:dyDescent="0.25">
      <c r="A47" s="6"/>
      <c r="B47" s="6"/>
      <c r="C47" s="6"/>
      <c r="D47" s="6"/>
      <c r="E47" s="6"/>
      <c r="F47" s="6"/>
      <c r="G47" s="6"/>
      <c r="H47" s="6"/>
      <c r="I47" s="2"/>
    </row>
    <row r="48" spans="1:9" ht="18" x14ac:dyDescent="0.25">
      <c r="A48" s="8"/>
      <c r="B48" s="8"/>
      <c r="C48" s="3"/>
      <c r="D48" s="3"/>
      <c r="E48" s="3"/>
      <c r="F48" s="3"/>
      <c r="G48" s="3"/>
      <c r="H48" s="6"/>
      <c r="I48" s="2"/>
    </row>
    <row r="49" spans="1:9" ht="18" x14ac:dyDescent="0.25">
      <c r="A49" s="8" t="s">
        <v>25</v>
      </c>
      <c r="B49" s="8"/>
      <c r="C49" s="8"/>
      <c r="D49" s="8"/>
      <c r="E49" s="8"/>
      <c r="F49" s="8"/>
      <c r="G49" s="3"/>
      <c r="H49" s="6"/>
      <c r="I49" s="2"/>
    </row>
    <row r="50" spans="1:9" x14ac:dyDescent="0.25">
      <c r="A50" s="6"/>
      <c r="B50" s="6"/>
      <c r="C50" s="6"/>
      <c r="D50" s="6"/>
      <c r="E50" s="6"/>
      <c r="F50" s="6"/>
      <c r="G50" s="3"/>
      <c r="H50" s="6"/>
      <c r="I50" s="2"/>
    </row>
    <row r="51" spans="1:9" x14ac:dyDescent="0.25">
      <c r="A51" s="9" t="s">
        <v>26</v>
      </c>
      <c r="B51" s="9"/>
      <c r="C51" s="6"/>
      <c r="D51" s="6"/>
      <c r="E51" s="6"/>
      <c r="F51" s="10"/>
      <c r="G51" s="6"/>
      <c r="H51" s="6"/>
      <c r="I51" s="2"/>
    </row>
    <row r="52" spans="1:9" x14ac:dyDescent="0.25">
      <c r="A52" s="6" t="s">
        <v>2</v>
      </c>
      <c r="B52" s="6"/>
      <c r="C52" s="6"/>
      <c r="D52" s="6"/>
      <c r="E52" s="6"/>
      <c r="F52" s="10">
        <f>preddela!F63</f>
        <v>0</v>
      </c>
      <c r="G52" s="6"/>
      <c r="H52" s="6"/>
      <c r="I52" s="2"/>
    </row>
    <row r="53" spans="1:9" x14ac:dyDescent="0.25">
      <c r="A53" s="4" t="s">
        <v>28</v>
      </c>
      <c r="B53" s="4"/>
      <c r="C53" s="4"/>
      <c r="D53" s="4"/>
      <c r="E53" s="4"/>
      <c r="F53" s="5">
        <f>'zidarska dela'!F27</f>
        <v>0</v>
      </c>
      <c r="G53" s="4"/>
      <c r="H53" s="4"/>
      <c r="I53" s="2"/>
    </row>
    <row r="54" spans="1:9" x14ac:dyDescent="0.25">
      <c r="A54" s="6"/>
      <c r="B54" s="6"/>
      <c r="C54" s="6"/>
      <c r="D54" s="6"/>
      <c r="E54" s="6"/>
      <c r="F54" s="10">
        <f>SUM(F52:F53)</f>
        <v>0</v>
      </c>
      <c r="G54" s="6"/>
      <c r="H54" s="6"/>
      <c r="I54" s="2"/>
    </row>
    <row r="55" spans="1:9" x14ac:dyDescent="0.25">
      <c r="A55" s="6"/>
      <c r="B55" s="6"/>
      <c r="C55" s="6"/>
      <c r="D55" s="6"/>
      <c r="E55" s="6"/>
      <c r="F55" s="6"/>
      <c r="G55" s="6"/>
      <c r="H55" s="6"/>
      <c r="I55" s="2"/>
    </row>
    <row r="56" spans="1:9" x14ac:dyDescent="0.25">
      <c r="A56" s="9" t="s">
        <v>27</v>
      </c>
      <c r="B56" s="6"/>
      <c r="C56" s="6"/>
      <c r="D56" s="6"/>
      <c r="E56" s="6"/>
      <c r="F56" s="6"/>
      <c r="G56" s="6"/>
      <c r="H56" s="6"/>
      <c r="I56" s="2"/>
    </row>
    <row r="57" spans="1:9" x14ac:dyDescent="0.25">
      <c r="A57" s="6" t="s">
        <v>29</v>
      </c>
      <c r="B57" s="6"/>
      <c r="C57" s="6"/>
      <c r="D57" s="6"/>
      <c r="E57" s="6"/>
      <c r="F57" s="10">
        <f>'mizarska dela'!F32</f>
        <v>0</v>
      </c>
      <c r="G57" s="6"/>
      <c r="H57" s="6"/>
      <c r="I57" s="6"/>
    </row>
    <row r="58" spans="1:9" x14ac:dyDescent="0.25">
      <c r="A58" s="6" t="s">
        <v>81</v>
      </c>
      <c r="B58" s="6"/>
      <c r="C58" s="6"/>
      <c r="D58" s="6"/>
      <c r="E58" s="6"/>
      <c r="F58" s="10">
        <f>'ključavničarska dela'!F8</f>
        <v>0</v>
      </c>
      <c r="G58" s="6"/>
      <c r="H58" s="6"/>
      <c r="I58" s="6"/>
    </row>
    <row r="59" spans="1:9" x14ac:dyDescent="0.25">
      <c r="A59" s="6" t="s">
        <v>82</v>
      </c>
      <c r="B59" s="6"/>
      <c r="C59" s="6"/>
      <c r="D59" s="6"/>
      <c r="E59" s="6"/>
      <c r="F59" s="10">
        <f>'keramičarska dela'!F16</f>
        <v>0</v>
      </c>
      <c r="G59" s="6"/>
      <c r="H59" s="6"/>
      <c r="I59" s="6"/>
    </row>
    <row r="60" spans="1:9" x14ac:dyDescent="0.25">
      <c r="A60" s="6" t="s">
        <v>83</v>
      </c>
      <c r="B60" s="6"/>
      <c r="C60" s="6"/>
      <c r="D60" s="6"/>
      <c r="E60" s="6"/>
      <c r="F60" s="10">
        <f>'tlakarska dela'!F25</f>
        <v>0</v>
      </c>
      <c r="G60" s="6"/>
      <c r="H60" s="6"/>
      <c r="I60" s="2"/>
    </row>
    <row r="61" spans="1:9" x14ac:dyDescent="0.25">
      <c r="A61" s="6" t="s">
        <v>84</v>
      </c>
      <c r="B61" s="6"/>
      <c r="C61" s="6"/>
      <c r="D61" s="6"/>
      <c r="E61" s="6"/>
      <c r="F61" s="10">
        <f>'suhomontažna dela'!F24</f>
        <v>0</v>
      </c>
      <c r="G61" s="6"/>
      <c r="H61" s="6"/>
      <c r="I61" s="2"/>
    </row>
    <row r="62" spans="1:9" x14ac:dyDescent="0.25">
      <c r="A62" s="6" t="s">
        <v>85</v>
      </c>
      <c r="B62" s="6"/>
      <c r="C62" s="6"/>
      <c r="D62" s="6"/>
      <c r="E62" s="6"/>
      <c r="F62" s="10">
        <f>'pleskarska dela'!F26</f>
        <v>0</v>
      </c>
      <c r="G62" s="6"/>
      <c r="H62" s="6"/>
    </row>
    <row r="63" spans="1:9" x14ac:dyDescent="0.25">
      <c r="A63" s="6" t="s">
        <v>86</v>
      </c>
      <c r="B63" s="6"/>
      <c r="C63" s="6"/>
      <c r="D63" s="6"/>
      <c r="E63" s="6"/>
      <c r="F63" s="10">
        <f>'ostala dela'!F38</f>
        <v>0</v>
      </c>
      <c r="G63" s="6"/>
      <c r="H63" s="6"/>
    </row>
    <row r="64" spans="1:9" x14ac:dyDescent="0.25">
      <c r="A64" s="4" t="s">
        <v>140</v>
      </c>
      <c r="B64" s="4"/>
      <c r="C64" s="4"/>
      <c r="D64" s="4"/>
      <c r="E64" s="4"/>
      <c r="F64" s="5">
        <f>'pohištvena in ostala oprema'!F62</f>
        <v>0</v>
      </c>
      <c r="G64" s="4"/>
      <c r="H64" s="4"/>
    </row>
    <row r="65" spans="1:8" x14ac:dyDescent="0.25">
      <c r="A65" s="6"/>
      <c r="B65" s="6"/>
      <c r="C65" s="6"/>
      <c r="D65" s="6"/>
      <c r="E65" s="6"/>
      <c r="F65" s="10">
        <f>SUM(F57:F64)</f>
        <v>0</v>
      </c>
      <c r="G65" s="6"/>
      <c r="H65" s="6"/>
    </row>
    <row r="66" spans="1:8" x14ac:dyDescent="0.25">
      <c r="A66" s="6"/>
      <c r="B66" s="6"/>
      <c r="C66" s="6"/>
      <c r="D66" s="6"/>
      <c r="E66" s="6"/>
      <c r="F66" s="10"/>
      <c r="G66" s="6"/>
      <c r="H66" s="6"/>
    </row>
    <row r="67" spans="1:8" x14ac:dyDescent="0.25">
      <c r="A67" s="9" t="s">
        <v>6</v>
      </c>
      <c r="B67" s="9"/>
      <c r="C67" s="9"/>
      <c r="D67" s="9"/>
      <c r="E67" s="9"/>
      <c r="F67" s="11">
        <f>F54+F65</f>
        <v>0</v>
      </c>
      <c r="G67" s="9"/>
      <c r="H67" s="9"/>
    </row>
    <row r="68" spans="1:8" ht="15.75" thickBot="1" x14ac:dyDescent="0.3">
      <c r="A68" s="143" t="s">
        <v>150</v>
      </c>
      <c r="B68" s="143"/>
      <c r="C68" s="143">
        <v>0.22</v>
      </c>
      <c r="D68" s="143"/>
      <c r="E68" s="143"/>
      <c r="F68" s="144">
        <f>F67*0.22</f>
        <v>0</v>
      </c>
      <c r="G68" s="6"/>
      <c r="H68" s="6"/>
    </row>
    <row r="69" spans="1:8" ht="15.75" thickTop="1" x14ac:dyDescent="0.25">
      <c r="A69" s="145" t="s">
        <v>151</v>
      </c>
      <c r="B69" s="145"/>
      <c r="C69" s="145"/>
      <c r="D69" s="145"/>
      <c r="E69" s="145"/>
      <c r="F69" s="146">
        <f>SUM(F67:F68)</f>
        <v>0</v>
      </c>
      <c r="G69" s="6"/>
      <c r="H69" s="6"/>
    </row>
    <row r="70" spans="1:8" x14ac:dyDescent="0.25">
      <c r="G70" s="6"/>
      <c r="H70" s="6"/>
    </row>
    <row r="71" spans="1:8" x14ac:dyDescent="0.25">
      <c r="A71" s="6"/>
      <c r="B71" s="6"/>
      <c r="C71" s="6"/>
      <c r="D71" s="6"/>
      <c r="E71" s="6"/>
      <c r="F71" s="6"/>
      <c r="G71" s="6"/>
      <c r="H71" s="6"/>
    </row>
    <row r="72" spans="1:8" x14ac:dyDescent="0.25">
      <c r="A72" s="3"/>
      <c r="B72" s="3"/>
      <c r="C72" s="3"/>
      <c r="D72" s="3"/>
      <c r="E72" s="3"/>
      <c r="F72" s="3"/>
      <c r="G72" s="3"/>
      <c r="H72" s="3"/>
    </row>
    <row r="73" spans="1:8" x14ac:dyDescent="0.25">
      <c r="A73" s="3"/>
      <c r="B73" s="3"/>
      <c r="C73" s="3"/>
      <c r="D73" s="3"/>
      <c r="E73" s="3"/>
      <c r="F73" s="3"/>
      <c r="G73" s="3"/>
      <c r="H73" s="3"/>
    </row>
    <row r="74" spans="1:8" x14ac:dyDescent="0.25">
      <c r="A74" s="3"/>
      <c r="B74" s="3"/>
      <c r="C74" s="3"/>
      <c r="D74" s="3"/>
      <c r="E74" s="3"/>
      <c r="F74" s="3"/>
      <c r="G74" s="3"/>
      <c r="H74" s="3"/>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3"/>
      <c r="B80" s="3"/>
      <c r="C80" s="3"/>
      <c r="D80" s="3"/>
      <c r="E80" s="3"/>
      <c r="F80" s="3"/>
      <c r="G80" s="6"/>
      <c r="H80" s="6"/>
    </row>
    <row r="81" spans="1:8" x14ac:dyDescent="0.25">
      <c r="A81" s="3"/>
      <c r="B81" s="3"/>
      <c r="C81" s="3"/>
      <c r="D81" s="3"/>
      <c r="E81" s="3"/>
      <c r="F81" s="3"/>
      <c r="G81" s="6"/>
      <c r="H81" s="6"/>
    </row>
    <row r="82" spans="1:8" x14ac:dyDescent="0.25">
      <c r="A82" s="3"/>
      <c r="B82" s="3"/>
      <c r="C82" s="3"/>
      <c r="D82" s="3"/>
      <c r="E82" s="3"/>
      <c r="F82" s="3"/>
      <c r="G82" s="6"/>
      <c r="H82" s="6"/>
    </row>
    <row r="83" spans="1:8" x14ac:dyDescent="0.25">
      <c r="A83" s="3"/>
      <c r="B83" s="3"/>
      <c r="C83" s="3"/>
      <c r="D83" s="3"/>
      <c r="E83" s="3"/>
      <c r="F83" s="3"/>
      <c r="G83" s="6"/>
      <c r="H83" s="6"/>
    </row>
    <row r="84" spans="1:8" x14ac:dyDescent="0.25">
      <c r="G84" s="2"/>
      <c r="H84" s="2"/>
    </row>
    <row r="85" spans="1:8" x14ac:dyDescent="0.25">
      <c r="G85" s="2"/>
      <c r="H85" s="2"/>
    </row>
    <row r="86" spans="1:8" x14ac:dyDescent="0.25">
      <c r="G86" s="2"/>
      <c r="H86" s="2"/>
    </row>
    <row r="87" spans="1:8" x14ac:dyDescent="0.25">
      <c r="G87" s="2"/>
      <c r="H87" s="2"/>
    </row>
    <row r="88" spans="1:8" x14ac:dyDescent="0.25">
      <c r="G88" s="2"/>
      <c r="H88" s="2"/>
    </row>
    <row r="89" spans="1:8" x14ac:dyDescent="0.25">
      <c r="G89" s="2"/>
      <c r="H89" s="2"/>
    </row>
  </sheetData>
  <sheetProtection password="DD8F" sheet="1" formatCells="0" formatColumns="0" formatRows="0" insertColumns="0" insertRows="0" insertHyperlinks="0" deleteColumns="0" deleteRows="0" sort="0" autoFilter="0" pivotTables="0"/>
  <mergeCells count="1">
    <mergeCell ref="A9:H9"/>
  </mergeCells>
  <pageMargins left="0.7" right="0.7" top="0.75" bottom="0.75" header="0.3" footer="0.3"/>
  <pageSetup paperSize="9" orientation="portrait" r:id="rId1"/>
  <headerFooter>
    <oddFooter>&amp;A</oddFoot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67"/>
  <sheetViews>
    <sheetView view="pageLayout" zoomScaleNormal="100" zoomScaleSheetLayoutView="115" workbookViewId="0">
      <selection activeCell="E44" sqref="E44"/>
    </sheetView>
  </sheetViews>
  <sheetFormatPr defaultColWidth="9.140625" defaultRowHeight="12.75" x14ac:dyDescent="0.2"/>
  <cols>
    <col min="1" max="1" width="6.5703125" style="58" customWidth="1"/>
    <col min="2" max="2" width="36.85546875" style="83" customWidth="1"/>
    <col min="3" max="3" width="4.140625" style="58" customWidth="1"/>
    <col min="4" max="4" width="9.140625" style="58"/>
    <col min="5" max="5" width="10.28515625" style="58" customWidth="1"/>
    <col min="6" max="6" width="15" style="170" customWidth="1"/>
    <col min="7" max="16384" width="9.140625" style="58"/>
  </cols>
  <sheetData>
    <row r="2" spans="1:6" ht="18" x14ac:dyDescent="0.25">
      <c r="A2" s="176" t="s">
        <v>2</v>
      </c>
    </row>
    <row r="4" spans="1:6" x14ac:dyDescent="0.2">
      <c r="A4" s="59" t="s">
        <v>4</v>
      </c>
      <c r="B4" s="92"/>
    </row>
    <row r="5" spans="1:6" ht="38.25" x14ac:dyDescent="0.2">
      <c r="A5" s="59"/>
      <c r="B5" s="92"/>
      <c r="C5" s="63" t="s">
        <v>62</v>
      </c>
      <c r="D5" s="63" t="s">
        <v>56</v>
      </c>
      <c r="E5" s="63" t="s">
        <v>57</v>
      </c>
      <c r="F5" s="189" t="s">
        <v>58</v>
      </c>
    </row>
    <row r="6" spans="1:6" ht="114.75" x14ac:dyDescent="0.2">
      <c r="A6" s="68">
        <v>1</v>
      </c>
      <c r="B6" s="69" t="s">
        <v>59</v>
      </c>
      <c r="C6" s="90" t="s">
        <v>0</v>
      </c>
      <c r="D6" s="89">
        <v>1</v>
      </c>
      <c r="E6" s="56"/>
      <c r="F6" s="172">
        <f t="shared" ref="F6" si="0">AVERAGE(D6*E6)</f>
        <v>0</v>
      </c>
    </row>
    <row r="7" spans="1:6" x14ac:dyDescent="0.2">
      <c r="A7" s="93"/>
      <c r="B7" s="81"/>
      <c r="C7" s="115"/>
      <c r="D7" s="116"/>
      <c r="E7" s="117"/>
      <c r="F7" s="173"/>
    </row>
    <row r="8" spans="1:6" x14ac:dyDescent="0.2">
      <c r="A8" s="93"/>
      <c r="B8" s="81"/>
      <c r="C8" s="78"/>
      <c r="D8" s="79"/>
      <c r="E8" s="70"/>
      <c r="F8" s="190"/>
    </row>
    <row r="9" spans="1:6" x14ac:dyDescent="0.2">
      <c r="A9" s="94" t="s">
        <v>24</v>
      </c>
      <c r="B9" s="81"/>
      <c r="C9" s="78"/>
      <c r="D9" s="79"/>
      <c r="E9" s="70"/>
      <c r="F9" s="190"/>
    </row>
    <row r="10" spans="1:6" x14ac:dyDescent="0.2">
      <c r="A10" s="94"/>
      <c r="B10" s="81"/>
      <c r="C10" s="78"/>
      <c r="D10" s="79"/>
      <c r="E10" s="70"/>
      <c r="F10" s="190"/>
    </row>
    <row r="11" spans="1:6" x14ac:dyDescent="0.2">
      <c r="A11" s="244" t="s">
        <v>69</v>
      </c>
      <c r="B11" s="244"/>
      <c r="C11" s="244"/>
      <c r="D11" s="244"/>
      <c r="E11" s="244"/>
      <c r="F11" s="244"/>
    </row>
    <row r="12" spans="1:6" ht="15.75" customHeight="1" x14ac:dyDescent="0.2">
      <c r="A12" s="68">
        <v>1</v>
      </c>
      <c r="B12" s="69" t="s">
        <v>31</v>
      </c>
      <c r="C12" s="90" t="s">
        <v>0</v>
      </c>
      <c r="D12" s="89">
        <v>1</v>
      </c>
      <c r="E12" s="56"/>
      <c r="F12" s="172">
        <f t="shared" ref="F12:F18" si="1">D12*E12</f>
        <v>0</v>
      </c>
    </row>
    <row r="13" spans="1:6" ht="63.75" customHeight="1" x14ac:dyDescent="0.2">
      <c r="A13" s="68">
        <v>2</v>
      </c>
      <c r="B13" s="69" t="s">
        <v>77</v>
      </c>
      <c r="C13" s="66" t="s">
        <v>0</v>
      </c>
      <c r="D13" s="67">
        <v>1</v>
      </c>
      <c r="E13" s="55"/>
      <c r="F13" s="172">
        <f t="shared" si="1"/>
        <v>0</v>
      </c>
    </row>
    <row r="14" spans="1:6" s="82" customFormat="1" ht="52.5" customHeight="1" x14ac:dyDescent="0.2">
      <c r="A14" s="68">
        <v>3</v>
      </c>
      <c r="B14" s="69" t="s">
        <v>34</v>
      </c>
      <c r="C14" s="90" t="s">
        <v>0</v>
      </c>
      <c r="D14" s="89">
        <v>1</v>
      </c>
      <c r="E14" s="56"/>
      <c r="F14" s="172">
        <f t="shared" si="1"/>
        <v>0</v>
      </c>
    </row>
    <row r="15" spans="1:6" ht="53.25" customHeight="1" x14ac:dyDescent="0.2">
      <c r="A15" s="68">
        <v>4</v>
      </c>
      <c r="B15" s="69" t="s">
        <v>32</v>
      </c>
      <c r="C15" s="90" t="s">
        <v>1</v>
      </c>
      <c r="D15" s="89">
        <v>22.5</v>
      </c>
      <c r="E15" s="56"/>
      <c r="F15" s="172">
        <f t="shared" si="1"/>
        <v>0</v>
      </c>
    </row>
    <row r="16" spans="1:6" ht="53.25" customHeight="1" x14ac:dyDescent="0.2">
      <c r="A16" s="68">
        <v>5</v>
      </c>
      <c r="B16" s="69" t="s">
        <v>35</v>
      </c>
      <c r="C16" s="90" t="s">
        <v>5</v>
      </c>
      <c r="D16" s="89">
        <v>2</v>
      </c>
      <c r="E16" s="56"/>
      <c r="F16" s="172">
        <f t="shared" si="1"/>
        <v>0</v>
      </c>
    </row>
    <row r="17" spans="1:6" ht="54" customHeight="1" x14ac:dyDescent="0.2">
      <c r="A17" s="95">
        <v>6</v>
      </c>
      <c r="B17" s="96" t="s">
        <v>33</v>
      </c>
      <c r="C17" s="97" t="s">
        <v>5</v>
      </c>
      <c r="D17" s="98">
        <v>1</v>
      </c>
      <c r="E17" s="91"/>
      <c r="F17" s="172">
        <f t="shared" si="1"/>
        <v>0</v>
      </c>
    </row>
    <row r="18" spans="1:6" ht="54" customHeight="1" x14ac:dyDescent="0.2">
      <c r="A18" s="68">
        <v>7</v>
      </c>
      <c r="B18" s="69" t="s">
        <v>3</v>
      </c>
      <c r="C18" s="90" t="s">
        <v>0</v>
      </c>
      <c r="D18" s="89">
        <v>1</v>
      </c>
      <c r="E18" s="56"/>
      <c r="F18" s="172">
        <f t="shared" si="1"/>
        <v>0</v>
      </c>
    </row>
    <row r="20" spans="1:6" x14ac:dyDescent="0.2">
      <c r="A20" s="244" t="s">
        <v>70</v>
      </c>
      <c r="B20" s="244"/>
      <c r="C20" s="244"/>
      <c r="D20" s="244"/>
      <c r="E20" s="244"/>
      <c r="F20" s="244"/>
    </row>
    <row r="21" spans="1:6" x14ac:dyDescent="0.2">
      <c r="A21" s="68">
        <v>1</v>
      </c>
      <c r="B21" s="69" t="s">
        <v>31</v>
      </c>
      <c r="C21" s="90" t="s">
        <v>0</v>
      </c>
      <c r="D21" s="89">
        <v>1</v>
      </c>
      <c r="E21" s="56"/>
      <c r="F21" s="172">
        <f t="shared" ref="F21:F27" si="2">D21*E21</f>
        <v>0</v>
      </c>
    </row>
    <row r="22" spans="1:6" ht="63.75" x14ac:dyDescent="0.2">
      <c r="A22" s="68">
        <v>2</v>
      </c>
      <c r="B22" s="69" t="s">
        <v>77</v>
      </c>
      <c r="C22" s="66" t="s">
        <v>0</v>
      </c>
      <c r="D22" s="67">
        <v>1</v>
      </c>
      <c r="E22" s="55"/>
      <c r="F22" s="172">
        <f t="shared" si="2"/>
        <v>0</v>
      </c>
    </row>
    <row r="23" spans="1:6" ht="51" x14ac:dyDescent="0.2">
      <c r="A23" s="68">
        <v>3</v>
      </c>
      <c r="B23" s="69" t="s">
        <v>34</v>
      </c>
      <c r="C23" s="90" t="s">
        <v>0</v>
      </c>
      <c r="D23" s="89">
        <v>1</v>
      </c>
      <c r="E23" s="56"/>
      <c r="F23" s="172">
        <f t="shared" si="2"/>
        <v>0</v>
      </c>
    </row>
    <row r="24" spans="1:6" ht="51" x14ac:dyDescent="0.2">
      <c r="A24" s="68">
        <v>4</v>
      </c>
      <c r="B24" s="69" t="s">
        <v>32</v>
      </c>
      <c r="C24" s="90" t="s">
        <v>1</v>
      </c>
      <c r="D24" s="89">
        <v>22.5</v>
      </c>
      <c r="E24" s="56"/>
      <c r="F24" s="172">
        <f t="shared" si="2"/>
        <v>0</v>
      </c>
    </row>
    <row r="25" spans="1:6" ht="51" x14ac:dyDescent="0.2">
      <c r="A25" s="68">
        <v>5</v>
      </c>
      <c r="B25" s="69" t="s">
        <v>35</v>
      </c>
      <c r="C25" s="90" t="s">
        <v>5</v>
      </c>
      <c r="D25" s="89">
        <v>2</v>
      </c>
      <c r="E25" s="56"/>
      <c r="F25" s="172">
        <f t="shared" si="2"/>
        <v>0</v>
      </c>
    </row>
    <row r="26" spans="1:6" ht="63.75" x14ac:dyDescent="0.2">
      <c r="A26" s="95">
        <v>6</v>
      </c>
      <c r="B26" s="96" t="s">
        <v>33</v>
      </c>
      <c r="C26" s="97" t="s">
        <v>5</v>
      </c>
      <c r="D26" s="98">
        <v>1</v>
      </c>
      <c r="E26" s="91"/>
      <c r="F26" s="172">
        <f t="shared" si="2"/>
        <v>0</v>
      </c>
    </row>
    <row r="27" spans="1:6" ht="51" x14ac:dyDescent="0.2">
      <c r="A27" s="68">
        <v>7</v>
      </c>
      <c r="B27" s="69" t="s">
        <v>3</v>
      </c>
      <c r="C27" s="90" t="s">
        <v>0</v>
      </c>
      <c r="D27" s="89">
        <v>1</v>
      </c>
      <c r="E27" s="56"/>
      <c r="F27" s="172">
        <f t="shared" si="2"/>
        <v>0</v>
      </c>
    </row>
    <row r="29" spans="1:6" x14ac:dyDescent="0.2">
      <c r="A29" s="244" t="s">
        <v>73</v>
      </c>
      <c r="B29" s="244"/>
      <c r="C29" s="244"/>
      <c r="D29" s="244"/>
      <c r="E29" s="244"/>
      <c r="F29" s="244"/>
    </row>
    <row r="30" spans="1:6" x14ac:dyDescent="0.2">
      <c r="A30" s="68">
        <v>1</v>
      </c>
      <c r="B30" s="69" t="s">
        <v>31</v>
      </c>
      <c r="C30" s="90" t="s">
        <v>0</v>
      </c>
      <c r="D30" s="89">
        <v>1</v>
      </c>
      <c r="E30" s="56"/>
      <c r="F30" s="172">
        <f>D30*E30</f>
        <v>0</v>
      </c>
    </row>
    <row r="31" spans="1:6" ht="63.75" x14ac:dyDescent="0.2">
      <c r="A31" s="68">
        <v>2</v>
      </c>
      <c r="B31" s="69" t="s">
        <v>78</v>
      </c>
      <c r="C31" s="66" t="s">
        <v>0</v>
      </c>
      <c r="D31" s="67">
        <v>1</v>
      </c>
      <c r="E31" s="55"/>
      <c r="F31" s="172">
        <f>D31*E31</f>
        <v>0</v>
      </c>
    </row>
    <row r="32" spans="1:6" ht="51" x14ac:dyDescent="0.2">
      <c r="A32" s="68">
        <v>3</v>
      </c>
      <c r="B32" s="69" t="s">
        <v>54</v>
      </c>
      <c r="C32" s="90" t="s">
        <v>0</v>
      </c>
      <c r="D32" s="89">
        <v>1</v>
      </c>
      <c r="E32" s="56"/>
      <c r="F32" s="172">
        <f>D32*E32</f>
        <v>0</v>
      </c>
    </row>
    <row r="33" spans="1:6" ht="51" x14ac:dyDescent="0.2">
      <c r="A33" s="68">
        <v>4</v>
      </c>
      <c r="B33" s="69" t="s">
        <v>32</v>
      </c>
      <c r="C33" s="90" t="s">
        <v>1</v>
      </c>
      <c r="D33" s="89">
        <v>20</v>
      </c>
      <c r="E33" s="56"/>
      <c r="F33" s="172">
        <f t="shared" ref="F33:F37" si="3">D33*E33</f>
        <v>0</v>
      </c>
    </row>
    <row r="34" spans="1:6" ht="51" x14ac:dyDescent="0.2">
      <c r="A34" s="68">
        <v>5</v>
      </c>
      <c r="B34" s="69" t="s">
        <v>88</v>
      </c>
      <c r="C34" s="90" t="s">
        <v>5</v>
      </c>
      <c r="D34" s="89">
        <v>2</v>
      </c>
      <c r="E34" s="56"/>
      <c r="F34" s="172">
        <f t="shared" si="3"/>
        <v>0</v>
      </c>
    </row>
    <row r="35" spans="1:6" ht="51" x14ac:dyDescent="0.2">
      <c r="A35" s="68">
        <v>6</v>
      </c>
      <c r="B35" s="69" t="s">
        <v>79</v>
      </c>
      <c r="C35" s="90" t="s">
        <v>80</v>
      </c>
      <c r="D35" s="89">
        <v>12</v>
      </c>
      <c r="E35" s="56"/>
      <c r="F35" s="172">
        <f t="shared" ref="F35:F36" si="4">D35*E35</f>
        <v>0</v>
      </c>
    </row>
    <row r="36" spans="1:6" ht="89.25" x14ac:dyDescent="0.2">
      <c r="A36" s="68">
        <v>7</v>
      </c>
      <c r="B36" s="69" t="s">
        <v>87</v>
      </c>
      <c r="C36" s="90" t="s">
        <v>80</v>
      </c>
      <c r="D36" s="89">
        <v>23.5</v>
      </c>
      <c r="E36" s="56"/>
      <c r="F36" s="172">
        <f t="shared" si="4"/>
        <v>0</v>
      </c>
    </row>
    <row r="37" spans="1:6" ht="51" x14ac:dyDescent="0.2">
      <c r="A37" s="68">
        <v>8</v>
      </c>
      <c r="B37" s="69" t="s">
        <v>3</v>
      </c>
      <c r="C37" s="90" t="s">
        <v>0</v>
      </c>
      <c r="D37" s="89">
        <v>1</v>
      </c>
      <c r="E37" s="56"/>
      <c r="F37" s="172">
        <f t="shared" si="3"/>
        <v>0</v>
      </c>
    </row>
    <row r="41" spans="1:6" x14ac:dyDescent="0.2">
      <c r="A41" s="244" t="s">
        <v>71</v>
      </c>
      <c r="B41" s="244"/>
      <c r="C41" s="244"/>
      <c r="D41" s="244"/>
      <c r="E41" s="244"/>
      <c r="F41" s="244"/>
    </row>
    <row r="42" spans="1:6" x14ac:dyDescent="0.2">
      <c r="A42" s="68">
        <v>1</v>
      </c>
      <c r="B42" s="69" t="s">
        <v>31</v>
      </c>
      <c r="C42" s="66" t="s">
        <v>0</v>
      </c>
      <c r="D42" s="67">
        <v>1</v>
      </c>
      <c r="E42" s="55"/>
      <c r="F42" s="172">
        <f>D42*E42</f>
        <v>0</v>
      </c>
    </row>
    <row r="43" spans="1:6" x14ac:dyDescent="0.2">
      <c r="A43" s="68">
        <v>2</v>
      </c>
      <c r="B43" s="69" t="s">
        <v>75</v>
      </c>
      <c r="C43" s="66" t="s">
        <v>0</v>
      </c>
      <c r="D43" s="67">
        <v>1</v>
      </c>
      <c r="E43" s="55"/>
      <c r="F43" s="172">
        <f>D43*E43</f>
        <v>0</v>
      </c>
    </row>
    <row r="44" spans="1:6" ht="63.75" x14ac:dyDescent="0.2">
      <c r="A44" s="68">
        <v>3</v>
      </c>
      <c r="B44" s="69" t="s">
        <v>77</v>
      </c>
      <c r="C44" s="66" t="s">
        <v>0</v>
      </c>
      <c r="D44" s="67">
        <v>1</v>
      </c>
      <c r="E44" s="55"/>
      <c r="F44" s="172">
        <f>D44*E44</f>
        <v>0</v>
      </c>
    </row>
    <row r="45" spans="1:6" ht="38.25" x14ac:dyDescent="0.2">
      <c r="A45" s="68">
        <v>4</v>
      </c>
      <c r="B45" s="69" t="s">
        <v>74</v>
      </c>
      <c r="C45" s="66" t="s">
        <v>0</v>
      </c>
      <c r="D45" s="67">
        <v>1</v>
      </c>
      <c r="E45" s="55"/>
      <c r="F45" s="172">
        <f t="shared" ref="F45:F50" si="5">D45*E45</f>
        <v>0</v>
      </c>
    </row>
    <row r="46" spans="1:6" ht="51" x14ac:dyDescent="0.2">
      <c r="A46" s="68">
        <v>5</v>
      </c>
      <c r="B46" s="69" t="s">
        <v>76</v>
      </c>
      <c r="C46" s="66" t="s">
        <v>5</v>
      </c>
      <c r="D46" s="67">
        <v>1</v>
      </c>
      <c r="E46" s="55"/>
      <c r="F46" s="172">
        <f t="shared" si="5"/>
        <v>0</v>
      </c>
    </row>
    <row r="47" spans="1:6" ht="51" x14ac:dyDescent="0.2">
      <c r="A47" s="68">
        <v>6</v>
      </c>
      <c r="B47" s="69" t="s">
        <v>32</v>
      </c>
      <c r="C47" s="90" t="s">
        <v>1</v>
      </c>
      <c r="D47" s="89">
        <v>6.6</v>
      </c>
      <c r="E47" s="56"/>
      <c r="F47" s="172">
        <f t="shared" ref="F47" si="6">D47*E47</f>
        <v>0</v>
      </c>
    </row>
    <row r="48" spans="1:6" ht="51" x14ac:dyDescent="0.2">
      <c r="A48" s="68">
        <v>7</v>
      </c>
      <c r="B48" s="69" t="s">
        <v>104</v>
      </c>
      <c r="C48" s="66" t="s">
        <v>5</v>
      </c>
      <c r="D48" s="67">
        <v>1</v>
      </c>
      <c r="E48" s="55"/>
      <c r="F48" s="172">
        <f t="shared" si="5"/>
        <v>0</v>
      </c>
    </row>
    <row r="49" spans="1:6" ht="54.75" customHeight="1" x14ac:dyDescent="0.2">
      <c r="A49" s="95">
        <v>8</v>
      </c>
      <c r="B49" s="96" t="s">
        <v>105</v>
      </c>
      <c r="C49" s="97" t="s">
        <v>5</v>
      </c>
      <c r="D49" s="98">
        <v>1</v>
      </c>
      <c r="E49" s="91"/>
      <c r="F49" s="172">
        <f t="shared" si="5"/>
        <v>0</v>
      </c>
    </row>
    <row r="50" spans="1:6" ht="51" x14ac:dyDescent="0.2">
      <c r="A50" s="68">
        <v>9</v>
      </c>
      <c r="B50" s="69" t="s">
        <v>3</v>
      </c>
      <c r="C50" s="66" t="s">
        <v>0</v>
      </c>
      <c r="D50" s="67">
        <v>1</v>
      </c>
      <c r="E50" s="55"/>
      <c r="F50" s="172">
        <f t="shared" si="5"/>
        <v>0</v>
      </c>
    </row>
    <row r="52" spans="1:6" x14ac:dyDescent="0.2">
      <c r="A52" s="244" t="s">
        <v>72</v>
      </c>
      <c r="B52" s="244"/>
      <c r="C52" s="244"/>
      <c r="D52" s="244"/>
      <c r="E52" s="244"/>
      <c r="F52" s="244"/>
    </row>
    <row r="53" spans="1:6" x14ac:dyDescent="0.2">
      <c r="A53" s="68">
        <v>1</v>
      </c>
      <c r="B53" s="69" t="s">
        <v>31</v>
      </c>
      <c r="C53" s="66" t="s">
        <v>0</v>
      </c>
      <c r="D53" s="67">
        <v>1</v>
      </c>
      <c r="E53" s="55"/>
      <c r="F53" s="172">
        <f>D53*E53</f>
        <v>0</v>
      </c>
    </row>
    <row r="54" spans="1:6" x14ac:dyDescent="0.2">
      <c r="A54" s="68">
        <v>2</v>
      </c>
      <c r="B54" s="69" t="s">
        <v>75</v>
      </c>
      <c r="C54" s="66" t="s">
        <v>0</v>
      </c>
      <c r="D54" s="67">
        <v>1</v>
      </c>
      <c r="E54" s="55"/>
      <c r="F54" s="172">
        <f>D54*E54</f>
        <v>0</v>
      </c>
    </row>
    <row r="55" spans="1:6" ht="76.5" x14ac:dyDescent="0.2">
      <c r="A55" s="68">
        <v>3</v>
      </c>
      <c r="B55" s="69" t="s">
        <v>109</v>
      </c>
      <c r="C55" s="66" t="s">
        <v>0</v>
      </c>
      <c r="D55" s="67">
        <v>2</v>
      </c>
      <c r="E55" s="55"/>
      <c r="F55" s="172">
        <f>D55*E55</f>
        <v>0</v>
      </c>
    </row>
    <row r="56" spans="1:6" ht="79.5" customHeight="1" x14ac:dyDescent="0.2">
      <c r="A56" s="68">
        <v>4</v>
      </c>
      <c r="B56" s="69" t="s">
        <v>108</v>
      </c>
      <c r="C56" s="66" t="s">
        <v>0</v>
      </c>
      <c r="D56" s="67">
        <v>2</v>
      </c>
      <c r="E56" s="55"/>
      <c r="F56" s="172">
        <f t="shared" ref="F56:F61" si="7">D56*E56</f>
        <v>0</v>
      </c>
    </row>
    <row r="57" spans="1:6" ht="63.75" x14ac:dyDescent="0.2">
      <c r="A57" s="68">
        <v>5</v>
      </c>
      <c r="B57" s="69" t="s">
        <v>110</v>
      </c>
      <c r="C57" s="66" t="s">
        <v>5</v>
      </c>
      <c r="D57" s="67">
        <v>4</v>
      </c>
      <c r="E57" s="55"/>
      <c r="F57" s="172">
        <f t="shared" si="7"/>
        <v>0</v>
      </c>
    </row>
    <row r="58" spans="1:6" ht="65.25" customHeight="1" x14ac:dyDescent="0.2">
      <c r="A58" s="68">
        <v>6</v>
      </c>
      <c r="B58" s="69" t="s">
        <v>111</v>
      </c>
      <c r="C58" s="66" t="s">
        <v>5</v>
      </c>
      <c r="D58" s="67">
        <v>4</v>
      </c>
      <c r="E58" s="55"/>
      <c r="F58" s="172">
        <f t="shared" si="7"/>
        <v>0</v>
      </c>
    </row>
    <row r="59" spans="1:6" ht="53.25" customHeight="1" x14ac:dyDescent="0.2">
      <c r="A59" s="68">
        <v>7</v>
      </c>
      <c r="B59" s="69" t="s">
        <v>106</v>
      </c>
      <c r="C59" s="90" t="s">
        <v>1</v>
      </c>
      <c r="D59" s="89">
        <v>34</v>
      </c>
      <c r="E59" s="56"/>
      <c r="F59" s="172">
        <f t="shared" si="7"/>
        <v>0</v>
      </c>
    </row>
    <row r="60" spans="1:6" ht="51" x14ac:dyDescent="0.2">
      <c r="A60" s="68">
        <v>8</v>
      </c>
      <c r="B60" s="69" t="s">
        <v>107</v>
      </c>
      <c r="C60" s="90" t="s">
        <v>1</v>
      </c>
      <c r="D60" s="89">
        <v>7.6</v>
      </c>
      <c r="E60" s="56"/>
      <c r="F60" s="172">
        <f t="shared" si="7"/>
        <v>0</v>
      </c>
    </row>
    <row r="61" spans="1:6" ht="51" x14ac:dyDescent="0.2">
      <c r="A61" s="68">
        <v>9</v>
      </c>
      <c r="B61" s="69" t="s">
        <v>3</v>
      </c>
      <c r="C61" s="66" t="s">
        <v>0</v>
      </c>
      <c r="D61" s="67">
        <v>1</v>
      </c>
      <c r="E61" s="55"/>
      <c r="F61" s="172">
        <f t="shared" si="7"/>
        <v>0</v>
      </c>
    </row>
    <row r="63" spans="1:6" x14ac:dyDescent="0.2">
      <c r="A63" s="243" t="s">
        <v>58</v>
      </c>
      <c r="B63" s="243"/>
      <c r="C63" s="243"/>
      <c r="D63" s="243"/>
      <c r="E63" s="243"/>
      <c r="F63" s="175">
        <f>SUM(F6:F61)</f>
        <v>0</v>
      </c>
    </row>
    <row r="67" spans="1:6" ht="15" x14ac:dyDescent="0.25">
      <c r="A67" s="241"/>
      <c r="B67" s="242"/>
      <c r="C67" s="242"/>
      <c r="D67" s="242"/>
      <c r="E67" s="242"/>
      <c r="F67" s="242"/>
    </row>
  </sheetData>
  <sheetProtection password="DD8F" sheet="1" formatCells="0" formatColumns="0" formatRows="0" insertColumns="0" insertRows="0" insertHyperlinks="0" deleteColumns="0" deleteRows="0" sort="0" autoFilter="0" pivotTables="0"/>
  <mergeCells count="7">
    <mergeCell ref="A67:F67"/>
    <mergeCell ref="A63:E63"/>
    <mergeCell ref="A52:F52"/>
    <mergeCell ref="A11:F11"/>
    <mergeCell ref="A29:F29"/>
    <mergeCell ref="A20:F20"/>
    <mergeCell ref="A41:F41"/>
  </mergeCells>
  <pageMargins left="0.70866141732283472" right="0.23958333333333334" top="0.74803149606299213" bottom="0.74803149606299213" header="0.31496062992125984" footer="0.31496062992125984"/>
  <pageSetup paperSize="9" orientation="portrait"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1"/>
  <sheetViews>
    <sheetView view="pageLayout" zoomScaleNormal="100" zoomScaleSheetLayoutView="115" workbookViewId="0">
      <selection activeCell="B12" sqref="B12"/>
    </sheetView>
  </sheetViews>
  <sheetFormatPr defaultColWidth="9.140625" defaultRowHeight="12.75" x14ac:dyDescent="0.2"/>
  <cols>
    <col min="1" max="1" width="7.140625" style="58" customWidth="1"/>
    <col min="2" max="2" width="36.5703125" style="83" customWidth="1"/>
    <col min="3" max="3" width="5.28515625" style="58" customWidth="1"/>
    <col min="4" max="4" width="8.140625" style="60" customWidth="1"/>
    <col min="5" max="5" width="11.85546875" style="58" customWidth="1"/>
    <col min="6" max="6" width="15" style="170" customWidth="1"/>
    <col min="7" max="7" width="14.28515625" style="58" customWidth="1"/>
    <col min="8" max="16384" width="9.140625" style="58"/>
  </cols>
  <sheetData>
    <row r="2" spans="1:6" ht="18" x14ac:dyDescent="0.25">
      <c r="A2" s="176" t="s">
        <v>45</v>
      </c>
    </row>
    <row r="3" spans="1:6" ht="38.25" x14ac:dyDescent="0.2">
      <c r="A3" s="84"/>
      <c r="B3" s="81"/>
      <c r="C3" s="85" t="s">
        <v>62</v>
      </c>
      <c r="D3" s="86" t="s">
        <v>56</v>
      </c>
      <c r="E3" s="85" t="s">
        <v>57</v>
      </c>
      <c r="F3" s="188" t="s">
        <v>58</v>
      </c>
    </row>
    <row r="4" spans="1:6" ht="15" customHeight="1" x14ac:dyDescent="0.2">
      <c r="A4" s="245" t="s">
        <v>69</v>
      </c>
      <c r="B4" s="246"/>
      <c r="C4" s="246"/>
      <c r="D4" s="246"/>
      <c r="E4" s="246"/>
      <c r="F4" s="246"/>
    </row>
    <row r="5" spans="1:6" ht="15.75" customHeight="1" x14ac:dyDescent="0.2">
      <c r="A5" s="68">
        <v>1</v>
      </c>
      <c r="B5" s="69" t="s">
        <v>11</v>
      </c>
      <c r="C5" s="87" t="s">
        <v>5</v>
      </c>
      <c r="D5" s="67">
        <v>1</v>
      </c>
      <c r="E5" s="55"/>
      <c r="F5" s="172">
        <f t="shared" ref="F5:F7" si="0">AVERAGE(D5*E5)</f>
        <v>0</v>
      </c>
    </row>
    <row r="6" spans="1:6" ht="15.75" customHeight="1" x14ac:dyDescent="0.2">
      <c r="A6" s="68">
        <v>2</v>
      </c>
      <c r="B6" s="69" t="s">
        <v>37</v>
      </c>
      <c r="C6" s="87" t="s">
        <v>1</v>
      </c>
      <c r="D6" s="67">
        <v>2.5</v>
      </c>
      <c r="E6" s="55"/>
      <c r="F6" s="172">
        <f t="shared" si="0"/>
        <v>0</v>
      </c>
    </row>
    <row r="7" spans="1:6" ht="51" x14ac:dyDescent="0.2">
      <c r="A7" s="68">
        <v>3</v>
      </c>
      <c r="B7" s="69" t="s">
        <v>36</v>
      </c>
      <c r="C7" s="87" t="s">
        <v>1</v>
      </c>
      <c r="D7" s="67">
        <v>42</v>
      </c>
      <c r="E7" s="55"/>
      <c r="F7" s="172">
        <f t="shared" si="0"/>
        <v>0</v>
      </c>
    </row>
    <row r="8" spans="1:6" x14ac:dyDescent="0.2">
      <c r="F8" s="174"/>
    </row>
    <row r="9" spans="1:6" x14ac:dyDescent="0.2">
      <c r="A9" s="245" t="s">
        <v>70</v>
      </c>
      <c r="B9" s="246"/>
      <c r="C9" s="246"/>
      <c r="D9" s="246"/>
      <c r="E9" s="246"/>
      <c r="F9" s="246"/>
    </row>
    <row r="10" spans="1:6" x14ac:dyDescent="0.2">
      <c r="A10" s="68">
        <v>1</v>
      </c>
      <c r="B10" s="69" t="s">
        <v>11</v>
      </c>
      <c r="C10" s="87" t="s">
        <v>5</v>
      </c>
      <c r="D10" s="67">
        <v>1</v>
      </c>
      <c r="E10" s="55"/>
      <c r="F10" s="172">
        <f t="shared" ref="F10:F12" si="1">AVERAGE(D10*E10)</f>
        <v>0</v>
      </c>
    </row>
    <row r="11" spans="1:6" ht="15" customHeight="1" x14ac:dyDescent="0.2">
      <c r="A11" s="68">
        <v>2</v>
      </c>
      <c r="B11" s="69" t="s">
        <v>37</v>
      </c>
      <c r="C11" s="87" t="s">
        <v>1</v>
      </c>
      <c r="D11" s="67">
        <v>2.5</v>
      </c>
      <c r="E11" s="55"/>
      <c r="F11" s="172">
        <f t="shared" si="1"/>
        <v>0</v>
      </c>
    </row>
    <row r="12" spans="1:6" ht="51" x14ac:dyDescent="0.2">
      <c r="A12" s="68">
        <v>3</v>
      </c>
      <c r="B12" s="69" t="s">
        <v>36</v>
      </c>
      <c r="C12" s="66" t="s">
        <v>1</v>
      </c>
      <c r="D12" s="67">
        <v>42</v>
      </c>
      <c r="E12" s="55"/>
      <c r="F12" s="172">
        <f t="shared" si="1"/>
        <v>0</v>
      </c>
    </row>
    <row r="13" spans="1:6" x14ac:dyDescent="0.2">
      <c r="F13" s="174"/>
    </row>
    <row r="14" spans="1:6" x14ac:dyDescent="0.2">
      <c r="A14" s="245" t="s">
        <v>73</v>
      </c>
      <c r="B14" s="246"/>
      <c r="C14" s="246"/>
      <c r="D14" s="246"/>
      <c r="E14" s="246"/>
      <c r="F14" s="246"/>
    </row>
    <row r="15" spans="1:6" x14ac:dyDescent="0.2">
      <c r="A15" s="68">
        <v>1</v>
      </c>
      <c r="B15" s="69" t="s">
        <v>11</v>
      </c>
      <c r="C15" s="88" t="s">
        <v>5</v>
      </c>
      <c r="D15" s="89">
        <v>1</v>
      </c>
      <c r="E15" s="56"/>
      <c r="F15" s="172">
        <f>D15*E15</f>
        <v>0</v>
      </c>
    </row>
    <row r="16" spans="1:6" ht="76.5" x14ac:dyDescent="0.2">
      <c r="A16" s="68">
        <v>2</v>
      </c>
      <c r="B16" s="69" t="s">
        <v>89</v>
      </c>
      <c r="C16" s="90" t="s">
        <v>80</v>
      </c>
      <c r="D16" s="89">
        <v>18</v>
      </c>
      <c r="E16" s="56"/>
      <c r="F16" s="172">
        <f>D16*E16</f>
        <v>0</v>
      </c>
    </row>
    <row r="17" spans="1:6" ht="51" x14ac:dyDescent="0.2">
      <c r="A17" s="68">
        <v>3</v>
      </c>
      <c r="B17" s="69" t="s">
        <v>36</v>
      </c>
      <c r="C17" s="90" t="s">
        <v>1</v>
      </c>
      <c r="D17" s="89">
        <v>95</v>
      </c>
      <c r="E17" s="56"/>
      <c r="F17" s="172">
        <f>D17*E17</f>
        <v>0</v>
      </c>
    </row>
    <row r="18" spans="1:6" x14ac:dyDescent="0.2">
      <c r="B18" s="58"/>
      <c r="D18" s="58"/>
      <c r="F18" s="174"/>
    </row>
    <row r="19" spans="1:6" x14ac:dyDescent="0.2">
      <c r="A19" s="245" t="s">
        <v>71</v>
      </c>
      <c r="B19" s="246"/>
      <c r="C19" s="246"/>
      <c r="D19" s="246"/>
      <c r="E19" s="246"/>
      <c r="F19" s="246"/>
    </row>
    <row r="20" spans="1:6" x14ac:dyDescent="0.2">
      <c r="A20" s="68">
        <v>1</v>
      </c>
      <c r="B20" s="69" t="s">
        <v>11</v>
      </c>
      <c r="C20" s="88" t="s">
        <v>5</v>
      </c>
      <c r="D20" s="89">
        <v>1</v>
      </c>
      <c r="E20" s="56"/>
      <c r="F20" s="172">
        <f>D20*E20</f>
        <v>0</v>
      </c>
    </row>
    <row r="21" spans="1:6" ht="51" x14ac:dyDescent="0.2">
      <c r="A21" s="68">
        <v>2</v>
      </c>
      <c r="B21" s="69" t="s">
        <v>36</v>
      </c>
      <c r="C21" s="90" t="s">
        <v>1</v>
      </c>
      <c r="D21" s="89">
        <v>25.2</v>
      </c>
      <c r="E21" s="56"/>
      <c r="F21" s="172">
        <f>D21*E21</f>
        <v>0</v>
      </c>
    </row>
    <row r="22" spans="1:6" x14ac:dyDescent="0.2">
      <c r="B22" s="58"/>
      <c r="D22" s="58"/>
      <c r="F22" s="174"/>
    </row>
    <row r="23" spans="1:6" x14ac:dyDescent="0.2">
      <c r="A23" s="245" t="s">
        <v>72</v>
      </c>
      <c r="B23" s="246"/>
      <c r="C23" s="246"/>
      <c r="D23" s="246"/>
      <c r="E23" s="246"/>
      <c r="F23" s="246"/>
    </row>
    <row r="24" spans="1:6" ht="29.25" customHeight="1" x14ac:dyDescent="0.2">
      <c r="A24" s="68">
        <v>1</v>
      </c>
      <c r="B24" s="69" t="s">
        <v>113</v>
      </c>
      <c r="C24" s="90" t="s">
        <v>5</v>
      </c>
      <c r="D24" s="89">
        <v>4</v>
      </c>
      <c r="E24" s="56"/>
      <c r="F24" s="172">
        <f>D24*E24</f>
        <v>0</v>
      </c>
    </row>
    <row r="25" spans="1:6" ht="66" customHeight="1" x14ac:dyDescent="0.2">
      <c r="A25" s="68">
        <v>3</v>
      </c>
      <c r="B25" s="69" t="s">
        <v>112</v>
      </c>
      <c r="C25" s="90" t="s">
        <v>1</v>
      </c>
      <c r="D25" s="89">
        <v>10</v>
      </c>
      <c r="E25" s="56"/>
      <c r="F25" s="172">
        <f t="shared" ref="F25" si="2">D25*E25</f>
        <v>0</v>
      </c>
    </row>
    <row r="26" spans="1:6" x14ac:dyDescent="0.2">
      <c r="B26" s="58"/>
      <c r="D26" s="58"/>
      <c r="F26" s="174"/>
    </row>
    <row r="27" spans="1:6" x14ac:dyDescent="0.2">
      <c r="A27" s="243" t="s">
        <v>58</v>
      </c>
      <c r="B27" s="243"/>
      <c r="C27" s="243"/>
      <c r="D27" s="243"/>
      <c r="E27" s="243"/>
      <c r="F27" s="175">
        <f>SUM(F5:F25)</f>
        <v>0</v>
      </c>
    </row>
    <row r="31" spans="1:6" ht="15" x14ac:dyDescent="0.25">
      <c r="A31" s="241"/>
      <c r="B31" s="242"/>
      <c r="C31" s="242"/>
      <c r="D31" s="242"/>
      <c r="E31" s="242"/>
      <c r="F31" s="242"/>
    </row>
  </sheetData>
  <sheetProtection password="DD8F" sheet="1" formatCells="0" formatColumns="0" formatRows="0" insertColumns="0" insertRows="0" insertHyperlinks="0" deleteColumns="0" deleteRows="0" sort="0" autoFilter="0" pivotTables="0"/>
  <mergeCells count="7">
    <mergeCell ref="A31:F31"/>
    <mergeCell ref="A4:F4"/>
    <mergeCell ref="A9:F9"/>
    <mergeCell ref="A14:F14"/>
    <mergeCell ref="A23:F23"/>
    <mergeCell ref="A27:E27"/>
    <mergeCell ref="A19:F19"/>
  </mergeCells>
  <pageMargins left="0.7" right="0.23958333333333334" top="0.75" bottom="0.75" header="0.3" footer="0.3"/>
  <pageSetup paperSize="9" orientation="portrait" r:id="rId1"/>
  <headerFooter>
    <oddFooter>&amp;C&amp;A&amp;RStran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
  <sheetViews>
    <sheetView view="pageLayout" zoomScaleNormal="100" zoomScaleSheetLayoutView="115" workbookViewId="0">
      <selection activeCell="E23" sqref="E23:E24"/>
    </sheetView>
  </sheetViews>
  <sheetFormatPr defaultColWidth="9.140625" defaultRowHeight="12.75" x14ac:dyDescent="0.2"/>
  <cols>
    <col min="1" max="1" width="7.7109375" style="82" customWidth="1"/>
    <col min="2" max="2" width="35" style="58" customWidth="1"/>
    <col min="3" max="3" width="7.7109375" style="58" customWidth="1"/>
    <col min="4" max="4" width="9.140625" style="58"/>
    <col min="5" max="5" width="12.28515625" style="58" customWidth="1"/>
    <col min="6" max="6" width="15" style="170" customWidth="1"/>
    <col min="7" max="7" width="14.5703125" style="58" customWidth="1"/>
    <col min="8" max="16384" width="9.140625" style="58"/>
  </cols>
  <sheetData>
    <row r="1" spans="1:6" ht="18" x14ac:dyDescent="0.25">
      <c r="A1" s="183" t="s">
        <v>29</v>
      </c>
    </row>
    <row r="2" spans="1:6" x14ac:dyDescent="0.2">
      <c r="A2" s="71"/>
    </row>
    <row r="3" spans="1:6" ht="38.25" x14ac:dyDescent="0.2">
      <c r="A3" s="71"/>
      <c r="C3" s="61" t="s">
        <v>62</v>
      </c>
      <c r="D3" s="61" t="s">
        <v>56</v>
      </c>
      <c r="E3" s="63" t="s">
        <v>57</v>
      </c>
      <c r="F3" s="171" t="s">
        <v>58</v>
      </c>
    </row>
    <row r="4" spans="1:6" x14ac:dyDescent="0.2">
      <c r="A4" s="245" t="s">
        <v>69</v>
      </c>
      <c r="B4" s="246"/>
      <c r="C4" s="246"/>
      <c r="D4" s="246"/>
      <c r="E4" s="246"/>
      <c r="F4" s="246"/>
    </row>
    <row r="5" spans="1:6" ht="13.5" customHeight="1" x14ac:dyDescent="0.2">
      <c r="A5" s="72" t="s">
        <v>117</v>
      </c>
      <c r="B5" s="65"/>
      <c r="C5" s="73"/>
      <c r="D5" s="74"/>
      <c r="E5" s="75"/>
      <c r="F5" s="184"/>
    </row>
    <row r="6" spans="1:6" x14ac:dyDescent="0.2">
      <c r="A6" s="76" t="s">
        <v>38</v>
      </c>
      <c r="B6" s="77"/>
      <c r="C6" s="78"/>
      <c r="D6" s="79"/>
      <c r="E6" s="70"/>
      <c r="F6" s="185"/>
    </row>
    <row r="7" spans="1:6" ht="114.75" x14ac:dyDescent="0.2">
      <c r="A7" s="64">
        <v>1</v>
      </c>
      <c r="B7" s="65" t="s">
        <v>39</v>
      </c>
      <c r="C7" s="66" t="s">
        <v>5</v>
      </c>
      <c r="D7" s="67">
        <v>1</v>
      </c>
      <c r="E7" s="55"/>
      <c r="F7" s="172">
        <f t="shared" ref="F7" si="0">AVERAGE(D7*E7)</f>
        <v>0</v>
      </c>
    </row>
    <row r="8" spans="1:6" ht="133.5" customHeight="1" x14ac:dyDescent="0.2">
      <c r="A8" s="68">
        <v>2</v>
      </c>
      <c r="B8" s="69" t="s">
        <v>64</v>
      </c>
      <c r="C8" s="66" t="s">
        <v>5</v>
      </c>
      <c r="D8" s="67">
        <v>1</v>
      </c>
      <c r="E8" s="55"/>
      <c r="F8" s="172">
        <f>E8</f>
        <v>0</v>
      </c>
    </row>
    <row r="10" spans="1:6" x14ac:dyDescent="0.2">
      <c r="A10" s="245" t="s">
        <v>70</v>
      </c>
      <c r="B10" s="246"/>
      <c r="C10" s="246"/>
      <c r="D10" s="246"/>
      <c r="E10" s="246"/>
      <c r="F10" s="246"/>
    </row>
    <row r="11" spans="1:6" x14ac:dyDescent="0.2">
      <c r="A11" s="72" t="s">
        <v>117</v>
      </c>
      <c r="B11" s="65"/>
      <c r="C11" s="73"/>
      <c r="D11" s="74"/>
      <c r="E11" s="75"/>
      <c r="F11" s="184"/>
    </row>
    <row r="12" spans="1:6" x14ac:dyDescent="0.2">
      <c r="A12" s="76" t="s">
        <v>38</v>
      </c>
      <c r="B12" s="77"/>
      <c r="C12" s="78"/>
      <c r="D12" s="79"/>
      <c r="E12" s="70"/>
      <c r="F12" s="185"/>
    </row>
    <row r="13" spans="1:6" ht="114.75" x14ac:dyDescent="0.2">
      <c r="A13" s="68">
        <v>1</v>
      </c>
      <c r="B13" s="69" t="s">
        <v>39</v>
      </c>
      <c r="C13" s="66" t="s">
        <v>5</v>
      </c>
      <c r="D13" s="67">
        <v>1</v>
      </c>
      <c r="E13" s="55"/>
      <c r="F13" s="172">
        <f t="shared" ref="F13:F14" si="1">AVERAGE(D13*E13)</f>
        <v>0</v>
      </c>
    </row>
    <row r="14" spans="1:6" ht="165.75" x14ac:dyDescent="0.2">
      <c r="A14" s="68">
        <v>2</v>
      </c>
      <c r="B14" s="80" t="s">
        <v>90</v>
      </c>
      <c r="C14" s="66" t="s">
        <v>5</v>
      </c>
      <c r="D14" s="67">
        <v>1</v>
      </c>
      <c r="E14" s="55"/>
      <c r="F14" s="172">
        <f t="shared" si="1"/>
        <v>0</v>
      </c>
    </row>
    <row r="15" spans="1:6" x14ac:dyDescent="0.2">
      <c r="A15" s="93"/>
      <c r="B15" s="81"/>
      <c r="C15" s="115"/>
      <c r="D15" s="116"/>
      <c r="E15" s="117"/>
      <c r="F15" s="173"/>
    </row>
    <row r="16" spans="1:6" x14ac:dyDescent="0.2">
      <c r="A16" s="93"/>
      <c r="B16" s="81"/>
      <c r="C16" s="115"/>
      <c r="D16" s="116"/>
      <c r="E16" s="117"/>
      <c r="F16" s="173"/>
    </row>
    <row r="17" spans="1:6" x14ac:dyDescent="0.2">
      <c r="A17" s="93"/>
      <c r="B17" s="81"/>
      <c r="C17" s="115"/>
      <c r="D17" s="116"/>
      <c r="E17" s="117"/>
      <c r="F17" s="173"/>
    </row>
    <row r="18" spans="1:6" x14ac:dyDescent="0.2">
      <c r="A18" s="93"/>
      <c r="B18" s="81"/>
      <c r="C18" s="115"/>
      <c r="D18" s="116"/>
      <c r="E18" s="117"/>
      <c r="F18" s="173"/>
    </row>
    <row r="19" spans="1:6" x14ac:dyDescent="0.2">
      <c r="A19" s="93"/>
      <c r="B19" s="81"/>
      <c r="C19" s="115"/>
      <c r="D19" s="116"/>
      <c r="E19" s="117"/>
      <c r="F19" s="173"/>
    </row>
    <row r="20" spans="1:6" x14ac:dyDescent="0.2">
      <c r="A20" s="247" t="s">
        <v>71</v>
      </c>
      <c r="B20" s="248"/>
      <c r="C20" s="248"/>
      <c r="D20" s="248"/>
      <c r="E20" s="248"/>
      <c r="F20" s="248"/>
    </row>
    <row r="21" spans="1:6" x14ac:dyDescent="0.2">
      <c r="A21" s="72" t="s">
        <v>117</v>
      </c>
      <c r="B21" s="122"/>
      <c r="C21" s="122"/>
      <c r="D21" s="122"/>
      <c r="E21" s="122"/>
      <c r="F21" s="186"/>
    </row>
    <row r="22" spans="1:6" x14ac:dyDescent="0.2">
      <c r="A22" s="76" t="s">
        <v>38</v>
      </c>
      <c r="B22" s="77"/>
      <c r="C22" s="123"/>
      <c r="D22" s="124"/>
      <c r="E22" s="125"/>
      <c r="F22" s="187"/>
    </row>
    <row r="23" spans="1:6" ht="114.75" x14ac:dyDescent="0.2">
      <c r="A23" s="64">
        <v>1</v>
      </c>
      <c r="B23" s="65" t="s">
        <v>118</v>
      </c>
      <c r="C23" s="66" t="s">
        <v>5</v>
      </c>
      <c r="D23" s="67">
        <v>1</v>
      </c>
      <c r="E23" s="55"/>
      <c r="F23" s="172">
        <f t="shared" ref="F23" si="2">AVERAGE(D23*E23)</f>
        <v>0</v>
      </c>
    </row>
    <row r="24" spans="1:6" ht="140.25" x14ac:dyDescent="0.2">
      <c r="A24" s="68">
        <v>2</v>
      </c>
      <c r="B24" s="80" t="s">
        <v>116</v>
      </c>
      <c r="C24" s="66" t="s">
        <v>5</v>
      </c>
      <c r="D24" s="67">
        <v>1</v>
      </c>
      <c r="E24" s="55"/>
      <c r="F24" s="172">
        <f t="shared" ref="F24" si="3">AVERAGE(D24*E24)</f>
        <v>0</v>
      </c>
    </row>
    <row r="25" spans="1:6" x14ac:dyDescent="0.2">
      <c r="A25" s="58"/>
      <c r="F25" s="174"/>
    </row>
    <row r="26" spans="1:6" x14ac:dyDescent="0.2">
      <c r="A26" s="245" t="s">
        <v>72</v>
      </c>
      <c r="B26" s="246"/>
      <c r="C26" s="246"/>
      <c r="D26" s="246"/>
      <c r="E26" s="246"/>
      <c r="F26" s="246"/>
    </row>
    <row r="27" spans="1:6" x14ac:dyDescent="0.2">
      <c r="A27" s="72" t="s">
        <v>7</v>
      </c>
      <c r="B27" s="122"/>
      <c r="C27" s="122"/>
      <c r="D27" s="122"/>
      <c r="E27" s="122"/>
      <c r="F27" s="186"/>
    </row>
    <row r="28" spans="1:6" x14ac:dyDescent="0.2">
      <c r="A28" s="76" t="s">
        <v>38</v>
      </c>
      <c r="B28" s="77"/>
      <c r="C28" s="123"/>
      <c r="D28" s="124"/>
      <c r="E28" s="125"/>
      <c r="F28" s="187"/>
    </row>
    <row r="29" spans="1:6" ht="128.25" customHeight="1" x14ac:dyDescent="0.2">
      <c r="A29" s="68">
        <v>1</v>
      </c>
      <c r="B29" s="80" t="s">
        <v>114</v>
      </c>
      <c r="C29" s="66" t="s">
        <v>5</v>
      </c>
      <c r="D29" s="67">
        <v>2</v>
      </c>
      <c r="E29" s="55"/>
      <c r="F29" s="172">
        <f t="shared" ref="F29" si="4">AVERAGE(D29*E29)</f>
        <v>0</v>
      </c>
    </row>
    <row r="30" spans="1:6" ht="127.5" x14ac:dyDescent="0.2">
      <c r="A30" s="68">
        <v>2</v>
      </c>
      <c r="B30" s="80" t="s">
        <v>115</v>
      </c>
      <c r="C30" s="66" t="s">
        <v>5</v>
      </c>
      <c r="D30" s="67">
        <v>2</v>
      </c>
      <c r="E30" s="55"/>
      <c r="F30" s="172">
        <f t="shared" ref="F30" si="5">AVERAGE(D30*E30)</f>
        <v>0</v>
      </c>
    </row>
    <row r="31" spans="1:6" x14ac:dyDescent="0.2">
      <c r="A31" s="93"/>
      <c r="B31" s="81"/>
      <c r="C31" s="115"/>
      <c r="D31" s="116"/>
      <c r="E31" s="117"/>
      <c r="F31" s="173"/>
    </row>
    <row r="32" spans="1:6" x14ac:dyDescent="0.2">
      <c r="A32" s="243" t="s">
        <v>58</v>
      </c>
      <c r="B32" s="243"/>
      <c r="C32" s="243"/>
      <c r="D32" s="243"/>
      <c r="E32" s="243"/>
      <c r="F32" s="175">
        <f>SUM(F7:F31)</f>
        <v>0</v>
      </c>
    </row>
    <row r="36" spans="1:6" ht="15" x14ac:dyDescent="0.25">
      <c r="A36" s="241"/>
      <c r="B36" s="242"/>
      <c r="C36" s="242"/>
      <c r="D36" s="242"/>
      <c r="E36" s="242"/>
      <c r="F36" s="242"/>
    </row>
  </sheetData>
  <sheetProtection password="DD8F" sheet="1" formatCells="0" formatColumns="0" formatRows="0" insertColumns="0" insertRows="0" insertHyperlinks="0" deleteColumns="0" deleteRows="0" sort="0" autoFilter="0" pivotTables="0"/>
  <mergeCells count="6">
    <mergeCell ref="A36:F36"/>
    <mergeCell ref="A4:F4"/>
    <mergeCell ref="A10:F10"/>
    <mergeCell ref="A32:E32"/>
    <mergeCell ref="A20:F20"/>
    <mergeCell ref="A26:F26"/>
  </mergeCells>
  <pageMargins left="0.7" right="1.0416666666666666E-2" top="0.75" bottom="0.75" header="0.3" footer="0.3"/>
  <pageSetup paperSize="9" orientation="portrait" r:id="rId1"/>
  <headerFooter>
    <oddFooter>&amp;A&amp;RStran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
  <sheetViews>
    <sheetView view="pageLayout" zoomScaleNormal="100" zoomScaleSheetLayoutView="115" workbookViewId="0">
      <selection activeCell="E6" sqref="E6"/>
    </sheetView>
  </sheetViews>
  <sheetFormatPr defaultColWidth="9.140625" defaultRowHeight="12.75" x14ac:dyDescent="0.2"/>
  <cols>
    <col min="1" max="1" width="6.85546875" style="24" customWidth="1"/>
    <col min="2" max="2" width="36.7109375" style="24" customWidth="1"/>
    <col min="3" max="3" width="8.140625" style="24" customWidth="1"/>
    <col min="4" max="4" width="7.85546875" style="7" customWidth="1"/>
    <col min="5" max="5" width="11.5703125" style="24" customWidth="1"/>
    <col min="6" max="6" width="15" style="169" customWidth="1"/>
    <col min="7" max="16384" width="9.140625" style="24"/>
  </cols>
  <sheetData>
    <row r="2" spans="1:6" ht="18" x14ac:dyDescent="0.25">
      <c r="A2" s="1" t="s">
        <v>81</v>
      </c>
    </row>
    <row r="3" spans="1:6" ht="38.25" x14ac:dyDescent="0.2">
      <c r="C3" s="44" t="s">
        <v>62</v>
      </c>
      <c r="D3" s="44" t="s">
        <v>56</v>
      </c>
      <c r="E3" s="37" t="s">
        <v>57</v>
      </c>
      <c r="F3" s="177" t="s">
        <v>58</v>
      </c>
    </row>
    <row r="4" spans="1:6" x14ac:dyDescent="0.2">
      <c r="A4" s="249" t="s">
        <v>73</v>
      </c>
      <c r="B4" s="250"/>
      <c r="C4" s="250"/>
      <c r="D4" s="250"/>
      <c r="E4" s="250"/>
      <c r="F4" s="251"/>
    </row>
    <row r="5" spans="1:6" ht="165.75" x14ac:dyDescent="0.2">
      <c r="A5" s="127">
        <v>1</v>
      </c>
      <c r="B5" s="134" t="s">
        <v>136</v>
      </c>
      <c r="C5" s="23"/>
      <c r="D5" s="23"/>
      <c r="E5" s="23"/>
      <c r="F5" s="181"/>
    </row>
    <row r="6" spans="1:6" ht="63.75" x14ac:dyDescent="0.2">
      <c r="A6" s="138"/>
      <c r="B6" s="132" t="s">
        <v>137</v>
      </c>
      <c r="C6" s="139" t="s">
        <v>138</v>
      </c>
      <c r="D6" s="140">
        <v>20</v>
      </c>
      <c r="E6" s="141"/>
      <c r="F6" s="182">
        <f>D6*E6</f>
        <v>0</v>
      </c>
    </row>
    <row r="7" spans="1:6" x14ac:dyDescent="0.2">
      <c r="D7" s="24"/>
      <c r="F7" s="167"/>
    </row>
    <row r="8" spans="1:6" x14ac:dyDescent="0.2">
      <c r="A8" s="252" t="s">
        <v>58</v>
      </c>
      <c r="B8" s="252"/>
      <c r="C8" s="252"/>
      <c r="D8" s="252"/>
      <c r="E8" s="252"/>
      <c r="F8" s="168">
        <f>SUM(F4:F6)</f>
        <v>0</v>
      </c>
    </row>
    <row r="12" spans="1:6" ht="15" x14ac:dyDescent="0.25">
      <c r="A12" s="253"/>
      <c r="B12" s="254"/>
      <c r="C12" s="254"/>
      <c r="D12" s="254"/>
      <c r="E12" s="254"/>
      <c r="F12" s="254"/>
    </row>
  </sheetData>
  <sheetProtection password="DD8F" sheet="1" formatCells="0" formatColumns="0" formatRows="0" insertColumns="0" insertRows="0" insertHyperlinks="0" deleteColumns="0" deleteRows="0" sort="0" autoFilter="0" pivotTables="0"/>
  <mergeCells count="3">
    <mergeCell ref="A4:F4"/>
    <mergeCell ref="A8:E8"/>
    <mergeCell ref="A12:F12"/>
  </mergeCells>
  <pageMargins left="0.7" right="0.21875" top="0.75" bottom="0.75" header="0.3" footer="0.3"/>
  <pageSetup paperSize="9" orientation="portrait" r:id="rId1"/>
  <headerFooter>
    <oddFooter>&amp;C&amp;A&amp;RStran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20"/>
  <sheetViews>
    <sheetView view="pageLayout" zoomScaleNormal="100" zoomScaleSheetLayoutView="115" workbookViewId="0">
      <selection activeCell="E13" sqref="E13"/>
    </sheetView>
  </sheetViews>
  <sheetFormatPr defaultColWidth="9.140625" defaultRowHeight="12.75" x14ac:dyDescent="0.2"/>
  <cols>
    <col min="1" max="1" width="6.85546875" style="24" customWidth="1"/>
    <col min="2" max="2" width="36.7109375" style="24" customWidth="1"/>
    <col min="3" max="3" width="8.140625" style="24" customWidth="1"/>
    <col min="4" max="4" width="7.85546875" style="7" customWidth="1"/>
    <col min="5" max="5" width="11.5703125" style="24" customWidth="1"/>
    <col min="6" max="6" width="15" style="169" customWidth="1"/>
    <col min="7" max="16384" width="9.140625" style="24"/>
  </cols>
  <sheetData>
    <row r="2" spans="1:6" ht="18" x14ac:dyDescent="0.25">
      <c r="A2" s="1" t="s">
        <v>82</v>
      </c>
    </row>
    <row r="3" spans="1:6" ht="38.25" x14ac:dyDescent="0.2">
      <c r="C3" s="130" t="s">
        <v>62</v>
      </c>
      <c r="D3" s="130" t="s">
        <v>56</v>
      </c>
      <c r="E3" s="131" t="s">
        <v>57</v>
      </c>
      <c r="F3" s="179" t="s">
        <v>58</v>
      </c>
    </row>
    <row r="4" spans="1:6" x14ac:dyDescent="0.2">
      <c r="A4" s="255" t="s">
        <v>73</v>
      </c>
      <c r="B4" s="256"/>
      <c r="C4" s="256"/>
      <c r="D4" s="256"/>
      <c r="E4" s="256"/>
      <c r="F4" s="257"/>
    </row>
    <row r="5" spans="1:6" ht="114.75" x14ac:dyDescent="0.2">
      <c r="A5" s="135">
        <v>1</v>
      </c>
      <c r="B5" s="137" t="s">
        <v>134</v>
      </c>
      <c r="C5" s="66" t="s">
        <v>1</v>
      </c>
      <c r="D5" s="67">
        <v>13.2</v>
      </c>
      <c r="E5" s="55"/>
      <c r="F5" s="172">
        <f>D5*E5</f>
        <v>0</v>
      </c>
    </row>
    <row r="6" spans="1:6" ht="76.5" x14ac:dyDescent="0.2">
      <c r="A6" s="135">
        <v>2</v>
      </c>
      <c r="B6" s="137" t="s">
        <v>133</v>
      </c>
      <c r="C6" s="66" t="s">
        <v>80</v>
      </c>
      <c r="D6" s="67">
        <v>20</v>
      </c>
      <c r="E6" s="55"/>
      <c r="F6" s="172">
        <f>D6*E6</f>
        <v>0</v>
      </c>
    </row>
    <row r="7" spans="1:6" ht="15" customHeight="1" x14ac:dyDescent="0.2">
      <c r="C7" s="128"/>
      <c r="D7" s="128"/>
      <c r="E7" s="129"/>
      <c r="F7" s="180"/>
    </row>
    <row r="8" spans="1:6" ht="14.25" customHeight="1" x14ac:dyDescent="0.2">
      <c r="A8" s="258" t="s">
        <v>119</v>
      </c>
      <c r="B8" s="259"/>
      <c r="C8" s="259"/>
      <c r="D8" s="259"/>
      <c r="E8" s="259"/>
      <c r="F8" s="260"/>
    </row>
    <row r="9" spans="1:6" ht="103.5" customHeight="1" x14ac:dyDescent="0.2">
      <c r="A9" s="136">
        <v>1</v>
      </c>
      <c r="B9" s="133" t="s">
        <v>132</v>
      </c>
      <c r="C9" s="42" t="s">
        <v>1</v>
      </c>
      <c r="D9" s="38">
        <v>1</v>
      </c>
      <c r="E9" s="55"/>
      <c r="F9" s="161">
        <f>D9*E9</f>
        <v>0</v>
      </c>
    </row>
    <row r="10" spans="1:6" ht="13.5" customHeight="1" x14ac:dyDescent="0.2">
      <c r="A10" s="31"/>
      <c r="B10" s="32"/>
      <c r="C10" s="119"/>
      <c r="D10" s="54"/>
      <c r="E10" s="117"/>
      <c r="F10" s="162"/>
    </row>
    <row r="11" spans="1:6" ht="14.25" customHeight="1" x14ac:dyDescent="0.2">
      <c r="A11" s="255" t="s">
        <v>72</v>
      </c>
      <c r="B11" s="261"/>
      <c r="C11" s="261"/>
      <c r="D11" s="261"/>
      <c r="E11" s="261"/>
      <c r="F11" s="262"/>
    </row>
    <row r="12" spans="1:6" ht="104.25" customHeight="1" x14ac:dyDescent="0.2">
      <c r="A12" s="135">
        <v>1</v>
      </c>
      <c r="B12" s="133" t="s">
        <v>130</v>
      </c>
      <c r="C12" s="66" t="s">
        <v>1</v>
      </c>
      <c r="D12" s="67">
        <v>36</v>
      </c>
      <c r="E12" s="55"/>
      <c r="F12" s="172">
        <f>D12*E12</f>
        <v>0</v>
      </c>
    </row>
    <row r="13" spans="1:6" ht="80.25" customHeight="1" x14ac:dyDescent="0.2">
      <c r="A13" s="135">
        <v>2</v>
      </c>
      <c r="B13" s="133" t="s">
        <v>131</v>
      </c>
      <c r="C13" s="66" t="s">
        <v>1</v>
      </c>
      <c r="D13" s="67">
        <v>7.5</v>
      </c>
      <c r="E13" s="55"/>
      <c r="F13" s="172">
        <f t="shared" ref="F13" si="0">D13*E13</f>
        <v>0</v>
      </c>
    </row>
    <row r="15" spans="1:6" x14ac:dyDescent="0.2">
      <c r="D15" s="24"/>
      <c r="F15" s="167"/>
    </row>
    <row r="16" spans="1:6" x14ac:dyDescent="0.2">
      <c r="A16" s="252" t="s">
        <v>58</v>
      </c>
      <c r="B16" s="252"/>
      <c r="C16" s="252"/>
      <c r="D16" s="252"/>
      <c r="E16" s="252"/>
      <c r="F16" s="168">
        <f>SUM(F8:F14)</f>
        <v>0</v>
      </c>
    </row>
    <row r="20" spans="1:6" ht="15" x14ac:dyDescent="0.25">
      <c r="A20" s="253"/>
      <c r="B20" s="254"/>
      <c r="C20" s="254"/>
      <c r="D20" s="254"/>
      <c r="E20" s="254"/>
      <c r="F20" s="254"/>
    </row>
  </sheetData>
  <sheetProtection password="DD8F" sheet="1" formatCells="0" formatColumns="0" formatRows="0" insertColumns="0" insertRows="0" insertHyperlinks="0" deleteColumns="0" deleteRows="0" sort="0" autoFilter="0" pivotTables="0"/>
  <mergeCells count="5">
    <mergeCell ref="A4:F4"/>
    <mergeCell ref="A8:F8"/>
    <mergeCell ref="A11:F11"/>
    <mergeCell ref="A16:E16"/>
    <mergeCell ref="A20:F20"/>
  </mergeCells>
  <pageMargins left="0.7" right="0.21875" top="0.75" bottom="0.75" header="0.3" footer="0.3"/>
  <pageSetup paperSize="9" orientation="portrait" r:id="rId1"/>
  <headerFooter>
    <oddFooter>&amp;C&amp;A&amp;RStran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29"/>
  <sheetViews>
    <sheetView view="pageLayout" zoomScaleNormal="100" zoomScaleSheetLayoutView="115" workbookViewId="0">
      <selection activeCell="E22" sqref="E22"/>
    </sheetView>
  </sheetViews>
  <sheetFormatPr defaultColWidth="9.140625" defaultRowHeight="12.75" x14ac:dyDescent="0.2"/>
  <cols>
    <col min="1" max="1" width="6.85546875" style="24" customWidth="1"/>
    <col min="2" max="2" width="36.7109375" style="24" customWidth="1"/>
    <col min="3" max="3" width="8.140625" style="24" customWidth="1"/>
    <col min="4" max="4" width="7.85546875" style="7" customWidth="1"/>
    <col min="5" max="5" width="11.5703125" style="24" customWidth="1"/>
    <col min="6" max="6" width="15" style="169" customWidth="1"/>
    <col min="7" max="16384" width="9.140625" style="24"/>
  </cols>
  <sheetData>
    <row r="2" spans="1:6" ht="18" x14ac:dyDescent="0.25">
      <c r="A2" s="1" t="s">
        <v>83</v>
      </c>
    </row>
    <row r="3" spans="1:6" ht="38.25" x14ac:dyDescent="0.2">
      <c r="C3" s="44" t="s">
        <v>62</v>
      </c>
      <c r="D3" s="44" t="s">
        <v>56</v>
      </c>
      <c r="E3" s="37" t="s">
        <v>57</v>
      </c>
      <c r="F3" s="177" t="s">
        <v>58</v>
      </c>
    </row>
    <row r="4" spans="1:6" x14ac:dyDescent="0.2">
      <c r="A4" s="263" t="s">
        <v>69</v>
      </c>
      <c r="B4" s="264"/>
      <c r="C4" s="265"/>
      <c r="D4" s="265"/>
      <c r="E4" s="265"/>
      <c r="F4" s="265"/>
    </row>
    <row r="5" spans="1:6" ht="246" customHeight="1" x14ac:dyDescent="0.2">
      <c r="A5" s="136">
        <v>1</v>
      </c>
      <c r="B5" s="49" t="s">
        <v>55</v>
      </c>
      <c r="C5" s="42" t="s">
        <v>1</v>
      </c>
      <c r="D5" s="38">
        <v>22.5</v>
      </c>
      <c r="E5" s="55"/>
      <c r="F5" s="161">
        <f>D5*E5</f>
        <v>0</v>
      </c>
    </row>
    <row r="7" spans="1:6" x14ac:dyDescent="0.2">
      <c r="A7" s="263" t="s">
        <v>70</v>
      </c>
      <c r="B7" s="264"/>
      <c r="C7" s="265"/>
      <c r="D7" s="265"/>
      <c r="E7" s="265"/>
      <c r="F7" s="265"/>
    </row>
    <row r="8" spans="1:6" ht="245.25" customHeight="1" x14ac:dyDescent="0.2">
      <c r="A8" s="136">
        <v>1</v>
      </c>
      <c r="B8" s="49" t="s">
        <v>55</v>
      </c>
      <c r="C8" s="42" t="s">
        <v>1</v>
      </c>
      <c r="D8" s="38">
        <v>22.5</v>
      </c>
      <c r="E8" s="55"/>
      <c r="F8" s="161">
        <f>D8*E8</f>
        <v>0</v>
      </c>
    </row>
    <row r="9" spans="1:6" ht="15.75" customHeight="1" x14ac:dyDescent="0.2">
      <c r="A9" s="31"/>
      <c r="B9" s="32"/>
      <c r="C9" s="119"/>
      <c r="D9" s="54"/>
      <c r="E9" s="117"/>
      <c r="F9" s="162"/>
    </row>
    <row r="10" spans="1:6" ht="15.75" customHeight="1" x14ac:dyDescent="0.2">
      <c r="A10" s="31"/>
      <c r="B10" s="32"/>
      <c r="C10" s="119"/>
      <c r="D10" s="54"/>
      <c r="E10" s="117"/>
      <c r="F10" s="162"/>
    </row>
    <row r="11" spans="1:6" ht="15.75" customHeight="1" x14ac:dyDescent="0.2">
      <c r="A11" s="31"/>
      <c r="B11" s="32"/>
      <c r="C11" s="119"/>
      <c r="D11" s="54"/>
      <c r="E11" s="117"/>
      <c r="F11" s="162"/>
    </row>
    <row r="12" spans="1:6" ht="15.75" customHeight="1" x14ac:dyDescent="0.2">
      <c r="A12" s="31"/>
      <c r="B12" s="32"/>
      <c r="C12" s="119"/>
      <c r="D12" s="54"/>
      <c r="E12" s="117"/>
      <c r="F12" s="162"/>
    </row>
    <row r="13" spans="1:6" ht="15.75" customHeight="1" x14ac:dyDescent="0.2">
      <c r="A13" s="31"/>
      <c r="B13" s="32"/>
      <c r="C13" s="119"/>
      <c r="D13" s="54"/>
      <c r="E13" s="117"/>
      <c r="F13" s="162"/>
    </row>
    <row r="14" spans="1:6" ht="15.75" customHeight="1" x14ac:dyDescent="0.2">
      <c r="A14" s="31"/>
      <c r="B14" s="32"/>
      <c r="C14" s="119"/>
      <c r="D14" s="54"/>
      <c r="E14" s="117"/>
      <c r="F14" s="162"/>
    </row>
    <row r="15" spans="1:6" ht="15.75" customHeight="1" x14ac:dyDescent="0.2">
      <c r="A15" s="31"/>
      <c r="B15" s="32"/>
      <c r="C15" s="119"/>
      <c r="D15" s="54"/>
      <c r="E15" s="117"/>
      <c r="F15" s="162"/>
    </row>
    <row r="16" spans="1:6" ht="15.75" customHeight="1" x14ac:dyDescent="0.2">
      <c r="A16" s="31"/>
      <c r="B16" s="32"/>
      <c r="C16" s="119"/>
      <c r="D16" s="54"/>
      <c r="E16" s="117"/>
      <c r="F16" s="162"/>
    </row>
    <row r="17" spans="1:6" ht="24" customHeight="1" x14ac:dyDescent="0.2">
      <c r="A17" s="31"/>
      <c r="B17" s="32"/>
      <c r="C17" s="119"/>
      <c r="D17" s="54"/>
      <c r="E17" s="117"/>
      <c r="F17" s="162"/>
    </row>
    <row r="18" spans="1:6" ht="12" customHeight="1" x14ac:dyDescent="0.2">
      <c r="A18" s="268" t="s">
        <v>119</v>
      </c>
      <c r="B18" s="264"/>
      <c r="C18" s="264"/>
      <c r="D18" s="264"/>
      <c r="E18" s="264"/>
      <c r="F18" s="269"/>
    </row>
    <row r="19" spans="1:6" ht="246" customHeight="1" x14ac:dyDescent="0.2">
      <c r="A19" s="136">
        <v>1</v>
      </c>
      <c r="B19" s="49" t="s">
        <v>120</v>
      </c>
      <c r="C19" s="42" t="s">
        <v>1</v>
      </c>
      <c r="D19" s="38">
        <v>6.6</v>
      </c>
      <c r="E19" s="55"/>
      <c r="F19" s="161">
        <f>D19*E19</f>
        <v>0</v>
      </c>
    </row>
    <row r="20" spans="1:6" ht="13.5" customHeight="1" x14ac:dyDescent="0.2">
      <c r="A20" s="31"/>
      <c r="B20" s="32"/>
      <c r="C20" s="119"/>
      <c r="D20" s="54"/>
      <c r="E20" s="117"/>
      <c r="F20" s="162"/>
    </row>
    <row r="21" spans="1:6" x14ac:dyDescent="0.2">
      <c r="A21" s="258" t="s">
        <v>73</v>
      </c>
      <c r="B21" s="266"/>
      <c r="C21" s="266"/>
      <c r="D21" s="266"/>
      <c r="E21" s="266"/>
      <c r="F21" s="267"/>
    </row>
    <row r="22" spans="1:6" ht="267.75" customHeight="1" x14ac:dyDescent="0.2">
      <c r="A22" s="28">
        <v>1</v>
      </c>
      <c r="B22" s="45" t="s">
        <v>135</v>
      </c>
      <c r="C22" s="42" t="s">
        <v>1</v>
      </c>
      <c r="D22" s="38">
        <v>19.5</v>
      </c>
      <c r="E22" s="55"/>
      <c r="F22" s="161">
        <f>D22*E22</f>
        <v>0</v>
      </c>
    </row>
    <row r="24" spans="1:6" x14ac:dyDescent="0.2">
      <c r="D24" s="24"/>
      <c r="F24" s="167"/>
    </row>
    <row r="25" spans="1:6" x14ac:dyDescent="0.2">
      <c r="A25" s="252" t="s">
        <v>58</v>
      </c>
      <c r="B25" s="252"/>
      <c r="C25" s="252"/>
      <c r="D25" s="252"/>
      <c r="E25" s="252"/>
      <c r="F25" s="168">
        <f>SUM(F5:F23)</f>
        <v>0</v>
      </c>
    </row>
    <row r="29" spans="1:6" ht="15" x14ac:dyDescent="0.25">
      <c r="A29" s="178"/>
      <c r="B29" s="148"/>
      <c r="C29" s="148"/>
      <c r="D29" s="148"/>
      <c r="E29" s="148"/>
      <c r="F29" s="148"/>
    </row>
  </sheetData>
  <sheetProtection password="DD8F" sheet="1" formatCells="0" formatColumns="0" formatRows="0" insertColumns="0" insertRows="0" insertHyperlinks="0" deleteColumns="0" deleteRows="0" sort="0" autoFilter="0" pivotTables="0"/>
  <mergeCells count="5">
    <mergeCell ref="A4:F4"/>
    <mergeCell ref="A7:F7"/>
    <mergeCell ref="A21:F21"/>
    <mergeCell ref="A25:E25"/>
    <mergeCell ref="A18:F18"/>
  </mergeCells>
  <pageMargins left="0.7" right="0.21875" top="0.75" bottom="0.75" header="0.3" footer="0.3"/>
  <pageSetup paperSize="9" orientation="portrait" r:id="rId1"/>
  <headerFooter>
    <oddFooter>&amp;C&amp;A&amp;RStran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view="pageLayout" zoomScaleNormal="100" zoomScaleSheetLayoutView="115" workbookViewId="0">
      <selection activeCell="E21" sqref="E21:E22"/>
    </sheetView>
  </sheetViews>
  <sheetFormatPr defaultColWidth="9.140625" defaultRowHeight="12.75" x14ac:dyDescent="0.2"/>
  <cols>
    <col min="1" max="1" width="5.5703125" style="58" customWidth="1"/>
    <col min="2" max="2" width="36.7109375" style="58" customWidth="1"/>
    <col min="3" max="3" width="7.42578125" style="58" customWidth="1"/>
    <col min="4" max="4" width="9.140625" style="60"/>
    <col min="5" max="5" width="11" style="58" customWidth="1"/>
    <col min="6" max="6" width="15" style="170" customWidth="1"/>
    <col min="7" max="16384" width="9.140625" style="58"/>
  </cols>
  <sheetData>
    <row r="1" spans="1:6" x14ac:dyDescent="0.2">
      <c r="D1" s="58"/>
    </row>
    <row r="2" spans="1:6" ht="18" x14ac:dyDescent="0.25">
      <c r="A2" s="176" t="s">
        <v>126</v>
      </c>
    </row>
    <row r="3" spans="1:6" ht="38.25" x14ac:dyDescent="0.2">
      <c r="C3" s="61" t="s">
        <v>62</v>
      </c>
      <c r="D3" s="62" t="s">
        <v>56</v>
      </c>
      <c r="E3" s="63" t="s">
        <v>57</v>
      </c>
      <c r="F3" s="171" t="s">
        <v>58</v>
      </c>
    </row>
    <row r="4" spans="1:6" x14ac:dyDescent="0.2">
      <c r="A4" s="245" t="s">
        <v>69</v>
      </c>
      <c r="B4" s="246"/>
      <c r="C4" s="246"/>
      <c r="D4" s="246"/>
      <c r="E4" s="246"/>
      <c r="F4" s="246"/>
    </row>
    <row r="5" spans="1:6" ht="118.5" customHeight="1" x14ac:dyDescent="0.2">
      <c r="A5" s="64">
        <v>1</v>
      </c>
      <c r="B5" s="65" t="s">
        <v>41</v>
      </c>
      <c r="C5" s="66" t="s">
        <v>1</v>
      </c>
      <c r="D5" s="67">
        <v>16.8</v>
      </c>
      <c r="E5" s="55"/>
      <c r="F5" s="172">
        <f t="shared" ref="F5:F6" si="0">AVERAGE(D5*E5)</f>
        <v>0</v>
      </c>
    </row>
    <row r="6" spans="1:6" ht="89.25" x14ac:dyDescent="0.2">
      <c r="A6" s="68">
        <v>2</v>
      </c>
      <c r="B6" s="69" t="s">
        <v>40</v>
      </c>
      <c r="C6" s="66" t="s">
        <v>1</v>
      </c>
      <c r="D6" s="67">
        <v>7</v>
      </c>
      <c r="E6" s="55"/>
      <c r="F6" s="172">
        <f t="shared" si="0"/>
        <v>0</v>
      </c>
    </row>
    <row r="8" spans="1:6" x14ac:dyDescent="0.2">
      <c r="A8" s="245" t="s">
        <v>70</v>
      </c>
      <c r="B8" s="246"/>
      <c r="C8" s="248"/>
      <c r="D8" s="248"/>
      <c r="E8" s="248"/>
      <c r="F8" s="248"/>
    </row>
    <row r="9" spans="1:6" ht="120" customHeight="1" x14ac:dyDescent="0.2">
      <c r="A9" s="64">
        <v>1</v>
      </c>
      <c r="B9" s="65" t="s">
        <v>41</v>
      </c>
      <c r="C9" s="66" t="s">
        <v>1</v>
      </c>
      <c r="D9" s="67">
        <v>16.8</v>
      </c>
      <c r="E9" s="55"/>
      <c r="F9" s="172">
        <f t="shared" ref="F9:F10" si="1">AVERAGE(D9*E9)</f>
        <v>0</v>
      </c>
    </row>
    <row r="10" spans="1:6" ht="89.25" x14ac:dyDescent="0.2">
      <c r="A10" s="68">
        <v>2</v>
      </c>
      <c r="B10" s="69" t="s">
        <v>40</v>
      </c>
      <c r="C10" s="66" t="s">
        <v>1</v>
      </c>
      <c r="D10" s="67">
        <v>7</v>
      </c>
      <c r="E10" s="55"/>
      <c r="F10" s="172">
        <f t="shared" si="1"/>
        <v>0</v>
      </c>
    </row>
    <row r="11" spans="1:6" x14ac:dyDescent="0.2">
      <c r="A11" s="93"/>
      <c r="B11" s="81"/>
      <c r="C11" s="115"/>
      <c r="D11" s="116"/>
      <c r="E11" s="117"/>
      <c r="F11" s="173"/>
    </row>
    <row r="12" spans="1:6" x14ac:dyDescent="0.2">
      <c r="A12" s="245" t="s">
        <v>73</v>
      </c>
      <c r="B12" s="246"/>
      <c r="C12" s="248"/>
      <c r="D12" s="248"/>
      <c r="E12" s="248"/>
      <c r="F12" s="248"/>
    </row>
    <row r="13" spans="1:6" ht="106.5" customHeight="1" x14ac:dyDescent="0.2">
      <c r="A13" s="68">
        <v>1</v>
      </c>
      <c r="B13" s="80" t="s">
        <v>121</v>
      </c>
      <c r="C13" s="66" t="s">
        <v>1</v>
      </c>
      <c r="D13" s="67">
        <v>19.5</v>
      </c>
      <c r="E13" s="55"/>
      <c r="F13" s="172">
        <f t="shared" ref="F13" si="2">D13*E13</f>
        <v>0</v>
      </c>
    </row>
    <row r="14" spans="1:6" ht="127.5" x14ac:dyDescent="0.2">
      <c r="A14" s="68">
        <v>2</v>
      </c>
      <c r="B14" s="69" t="s">
        <v>91</v>
      </c>
      <c r="C14" s="66" t="s">
        <v>1</v>
      </c>
      <c r="D14" s="67">
        <v>1.5</v>
      </c>
      <c r="E14" s="55"/>
      <c r="F14" s="172">
        <f>D14*E14</f>
        <v>0</v>
      </c>
    </row>
    <row r="16" spans="1:6" x14ac:dyDescent="0.2">
      <c r="A16" s="245" t="s">
        <v>71</v>
      </c>
      <c r="B16" s="246"/>
      <c r="C16" s="248"/>
      <c r="D16" s="248"/>
      <c r="E16" s="248"/>
      <c r="F16" s="248"/>
    </row>
    <row r="17" spans="1:6" ht="127.5" x14ac:dyDescent="0.2">
      <c r="A17" s="64">
        <v>1</v>
      </c>
      <c r="B17" s="65" t="s">
        <v>122</v>
      </c>
      <c r="C17" s="66" t="s">
        <v>1</v>
      </c>
      <c r="D17" s="67">
        <v>3.5</v>
      </c>
      <c r="E17" s="55"/>
      <c r="F17" s="172">
        <f t="shared" ref="F17" si="3">D17*E17</f>
        <v>0</v>
      </c>
    </row>
    <row r="18" spans="1:6" ht="114.75" x14ac:dyDescent="0.2">
      <c r="A18" s="68">
        <v>2</v>
      </c>
      <c r="B18" s="69" t="s">
        <v>123</v>
      </c>
      <c r="C18" s="66" t="s">
        <v>1</v>
      </c>
      <c r="D18" s="67">
        <v>4</v>
      </c>
      <c r="E18" s="55"/>
      <c r="F18" s="172">
        <f>D18*E18</f>
        <v>0</v>
      </c>
    </row>
    <row r="20" spans="1:6" x14ac:dyDescent="0.2">
      <c r="A20" s="245" t="s">
        <v>72</v>
      </c>
      <c r="B20" s="245"/>
      <c r="C20" s="245"/>
      <c r="D20" s="245"/>
      <c r="E20" s="245"/>
      <c r="F20" s="245"/>
    </row>
    <row r="21" spans="1:6" ht="91.5" customHeight="1" x14ac:dyDescent="0.2">
      <c r="A21" s="68">
        <v>1</v>
      </c>
      <c r="B21" s="69" t="s">
        <v>125</v>
      </c>
      <c r="C21" s="66" t="s">
        <v>1</v>
      </c>
      <c r="D21" s="67">
        <v>4</v>
      </c>
      <c r="E21" s="55"/>
      <c r="F21" s="172">
        <f t="shared" ref="F21" si="4">D21*E21</f>
        <v>0</v>
      </c>
    </row>
    <row r="22" spans="1:6" ht="102" x14ac:dyDescent="0.2">
      <c r="A22" s="68">
        <v>2</v>
      </c>
      <c r="B22" s="69" t="s">
        <v>124</v>
      </c>
      <c r="C22" s="66" t="s">
        <v>1</v>
      </c>
      <c r="D22" s="67">
        <v>7</v>
      </c>
      <c r="E22" s="55"/>
      <c r="F22" s="172">
        <f>D22*E22</f>
        <v>0</v>
      </c>
    </row>
    <row r="23" spans="1:6" x14ac:dyDescent="0.2">
      <c r="D23" s="58"/>
      <c r="F23" s="174"/>
    </row>
    <row r="24" spans="1:6" x14ac:dyDescent="0.2">
      <c r="A24" s="243" t="s">
        <v>58</v>
      </c>
      <c r="B24" s="243"/>
      <c r="C24" s="243"/>
      <c r="D24" s="243"/>
      <c r="E24" s="243"/>
      <c r="F24" s="175">
        <f>SUM(F5:F22)</f>
        <v>0</v>
      </c>
    </row>
    <row r="28" spans="1:6" ht="15" x14ac:dyDescent="0.25">
      <c r="A28" s="241"/>
      <c r="B28" s="242"/>
      <c r="C28" s="242"/>
      <c r="D28" s="242"/>
      <c r="E28" s="242"/>
      <c r="F28" s="242"/>
    </row>
  </sheetData>
  <sheetProtection password="DD8F" sheet="1" formatCells="0" formatColumns="0" formatRows="0" insertColumns="0" insertRows="0" insertHyperlinks="0" deleteColumns="0" deleteRows="0" sort="0" autoFilter="0" pivotTables="0"/>
  <mergeCells count="7">
    <mergeCell ref="A28:F28"/>
    <mergeCell ref="A4:F4"/>
    <mergeCell ref="A8:F8"/>
    <mergeCell ref="A12:F12"/>
    <mergeCell ref="A20:F20"/>
    <mergeCell ref="A24:E24"/>
    <mergeCell ref="A16:F16"/>
  </mergeCells>
  <pageMargins left="0.7" right="0.13541666666666666" top="0.75" bottom="0.75" header="0.3" footer="0.3"/>
  <pageSetup paperSize="9" orientation="portrait" r:id="rId1"/>
  <headerFooter>
    <oddFooter>&amp;C&amp;A&amp;RStran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7</vt:i4>
      </vt:variant>
    </vt:vector>
  </HeadingPairs>
  <TitlesOfParts>
    <vt:vector size="19" baseType="lpstr">
      <vt:lpstr>Skupna rekapitulacija</vt:lpstr>
      <vt:lpstr>rekapitulacija grad.- obrt. del</vt:lpstr>
      <vt:lpstr>preddela</vt:lpstr>
      <vt:lpstr>zidarska dela</vt:lpstr>
      <vt:lpstr>mizarska dela</vt:lpstr>
      <vt:lpstr>ključavničarska dela</vt:lpstr>
      <vt:lpstr>keramičarska dela</vt:lpstr>
      <vt:lpstr>tlakarska dela</vt:lpstr>
      <vt:lpstr>suhomontažna dela</vt:lpstr>
      <vt:lpstr>pleskarska dela</vt:lpstr>
      <vt:lpstr>ostala dela</vt:lpstr>
      <vt:lpstr>pohištvena in ostala oprema</vt:lpstr>
      <vt:lpstr>'keramičarska dela'!Področje_tiskanja</vt:lpstr>
      <vt:lpstr>'ključavničarska dela'!Področje_tiskanja</vt:lpstr>
      <vt:lpstr>'pleskarska dela'!Področje_tiskanja</vt:lpstr>
      <vt:lpstr>'rekapitulacija grad.- obrt. del'!Področje_tiskanja</vt:lpstr>
      <vt:lpstr>'suhomontažna dela'!Področje_tiskanja</vt:lpstr>
      <vt:lpstr>'tlakarska dela'!Področje_tiskanja</vt:lpstr>
      <vt:lpstr>'zidarska dela'!Področje_tiskanja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dpavlekovic</dc:creator>
  <cp:lastModifiedBy>Kristijan Gajić</cp:lastModifiedBy>
  <cp:lastPrinted>2019-07-16T06:34:28Z</cp:lastPrinted>
  <dcterms:created xsi:type="dcterms:W3CDTF">2015-04-17T10:52:46Z</dcterms:created>
  <dcterms:modified xsi:type="dcterms:W3CDTF">2019-07-16T11:35:56Z</dcterms:modified>
</cp:coreProperties>
</file>