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18840" windowHeight="12210" activeTab="1"/>
  </bookViews>
  <sheets>
    <sheet name="nočitve" sheetId="1" r:id="rId1"/>
    <sheet name="prihodi" sheetId="4" r:id="rId2"/>
    <sheet name="segmenti" sheetId="2" r:id="rId3"/>
    <sheet name="nacionalnosti" sheetId="3" r:id="rId4"/>
  </sheets>
  <calcPr calcId="152511"/>
</workbook>
</file>

<file path=xl/calcChain.xml><?xml version="1.0" encoding="utf-8"?>
<calcChain xmlns="http://schemas.openxmlformats.org/spreadsheetml/2006/main">
  <c r="I16" i="4" l="1"/>
  <c r="H16" i="4"/>
  <c r="G16" i="4"/>
  <c r="F16" i="4"/>
  <c r="E16" i="4"/>
  <c r="C16" i="4"/>
  <c r="B16" i="4"/>
  <c r="D19" i="3" l="1"/>
  <c r="F19" i="3" s="1"/>
  <c r="E19" i="3"/>
  <c r="C19" i="3"/>
  <c r="A5" i="3"/>
  <c r="A6" i="3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4" i="3"/>
  <c r="D11" i="2"/>
  <c r="D10" i="2"/>
  <c r="D6" i="2"/>
  <c r="D4" i="2"/>
  <c r="D8" i="2"/>
  <c r="D13" i="2"/>
  <c r="D14" i="2"/>
  <c r="D7" i="2"/>
  <c r="D12" i="2"/>
  <c r="D5" i="2"/>
  <c r="D9" i="2"/>
  <c r="C15" i="2"/>
  <c r="E15" i="2" s="1"/>
  <c r="B15" i="2"/>
  <c r="J5" i="1"/>
  <c r="J6" i="1"/>
  <c r="J7" i="1"/>
  <c r="J8" i="1"/>
  <c r="J9" i="1"/>
  <c r="J10" i="1"/>
  <c r="J11" i="1"/>
  <c r="J12" i="1"/>
  <c r="J13" i="1"/>
  <c r="J14" i="1"/>
  <c r="J15" i="1"/>
  <c r="J16" i="1"/>
  <c r="J4" i="1"/>
  <c r="B18" i="1"/>
  <c r="C18" i="1"/>
  <c r="D18" i="1"/>
  <c r="E18" i="1"/>
  <c r="F18" i="1"/>
  <c r="G18" i="1"/>
  <c r="H18" i="1"/>
  <c r="I18" i="1"/>
  <c r="J18" i="1" s="1"/>
  <c r="I16" i="1"/>
  <c r="H16" i="1"/>
  <c r="G16" i="1"/>
  <c r="F16" i="1"/>
  <c r="E16" i="1"/>
  <c r="C16" i="1"/>
  <c r="B16" i="1"/>
  <c r="D15" i="2" l="1"/>
</calcChain>
</file>

<file path=xl/sharedStrings.xml><?xml version="1.0" encoding="utf-8"?>
<sst xmlns="http://schemas.openxmlformats.org/spreadsheetml/2006/main" count="74" uniqueCount="69">
  <si>
    <t>Januar</t>
  </si>
  <si>
    <t>Februar</t>
  </si>
  <si>
    <t>Marec</t>
  </si>
  <si>
    <t>April</t>
  </si>
  <si>
    <t xml:space="preserve">Maj </t>
  </si>
  <si>
    <t>Junij</t>
  </si>
  <si>
    <t>Julij</t>
  </si>
  <si>
    <t>Avgust</t>
  </si>
  <si>
    <t>September</t>
  </si>
  <si>
    <t>Oktober</t>
  </si>
  <si>
    <t>November</t>
  </si>
  <si>
    <t>December</t>
  </si>
  <si>
    <t>Skupaj</t>
  </si>
  <si>
    <t>Samo poletje  IV-X</t>
  </si>
  <si>
    <t>Doba bivanja</t>
  </si>
  <si>
    <t>Ind 15/14</t>
  </si>
  <si>
    <t>ŠTEVILO NOČITEV V OBČINI BOVEC</t>
  </si>
  <si>
    <t>Vrsta objekta</t>
  </si>
  <si>
    <t>Gostov</t>
  </si>
  <si>
    <t>Prenočitev</t>
  </si>
  <si>
    <t>Apartmajska in počitniška naselja</t>
  </si>
  <si>
    <t>Gostišča</t>
  </si>
  <si>
    <t>Hoteli</t>
  </si>
  <si>
    <t>Kampi</t>
  </si>
  <si>
    <t>Mladinski hoteli</t>
  </si>
  <si>
    <t>Moteli</t>
  </si>
  <si>
    <t>Penzioni</t>
  </si>
  <si>
    <t>Planinski domovi in koče</t>
  </si>
  <si>
    <t>Turistične kmetije z nastanitvijo</t>
  </si>
  <si>
    <t>Zasebne sobe, apartmaji, hiše</t>
  </si>
  <si>
    <t>Počitniški domovi in apartmaji</t>
  </si>
  <si>
    <t>gostov</t>
  </si>
  <si>
    <t>nočitev</t>
  </si>
  <si>
    <t>pdb</t>
  </si>
  <si>
    <t>SKUPAJ</t>
  </si>
  <si>
    <t>Metodološko pojasnilo: do vključno maja so upoštevani podatki SURS, od junija dalje pa podatki LTO (program tt)</t>
  </si>
  <si>
    <t>Metodološko pojasnilo: upoštevani so podatki LTO (program tt) od maja naprej</t>
  </si>
  <si>
    <t>POSLOVNO LETO</t>
  </si>
  <si>
    <t>delež nočitev</t>
  </si>
  <si>
    <t>Država</t>
  </si>
  <si>
    <t>Nemčija</t>
  </si>
  <si>
    <t>Slovenija</t>
  </si>
  <si>
    <t>Češka republika</t>
  </si>
  <si>
    <t>Nizozemska</t>
  </si>
  <si>
    <t>Avstrija</t>
  </si>
  <si>
    <t>Madžarska</t>
  </si>
  <si>
    <t>Italija</t>
  </si>
  <si>
    <t>Belgija</t>
  </si>
  <si>
    <t>Združeno kraljestvo</t>
  </si>
  <si>
    <t>Francija</t>
  </si>
  <si>
    <t>Slovaška</t>
  </si>
  <si>
    <t>Poljska</t>
  </si>
  <si>
    <t>Švica</t>
  </si>
  <si>
    <t>ZDA</t>
  </si>
  <si>
    <t>Hrvaška</t>
  </si>
  <si>
    <t>Ostali</t>
  </si>
  <si>
    <t>JAN.</t>
  </si>
  <si>
    <t>FEB.</t>
  </si>
  <si>
    <t>MAR.</t>
  </si>
  <si>
    <t>APR.</t>
  </si>
  <si>
    <t>MAJ</t>
  </si>
  <si>
    <t>JUN.</t>
  </si>
  <si>
    <t>JUL</t>
  </si>
  <si>
    <t>AVG.</t>
  </si>
  <si>
    <t>SEP.</t>
  </si>
  <si>
    <t>OKT.</t>
  </si>
  <si>
    <t>NOV.</t>
  </si>
  <si>
    <t>DEC.</t>
  </si>
  <si>
    <t>PRIHODI TURISTOV V OBČINI BOVEC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</si>
</sst>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0.0%"/>
  </numFmts>
  <fonts count="2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Myriad Pro"/>
      <family val="2"/>
    </font>
    <font>
      <b/>
      <sz val="10"/>
      <name val="Myriad Pro"/>
      <family val="2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Myriad Pro"/>
      <family val="2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b/>
      <i/>
      <sz val="10"/>
      <name val="Myriad Pro"/>
      <charset val="238"/>
    </font>
    <font>
      <i/>
      <sz val="11"/>
      <color theme="1"/>
      <name val="Calibri"/>
      <family val="2"/>
      <charset val="238"/>
      <scheme val="minor"/>
    </font>
    <font>
      <b/>
      <sz val="10"/>
      <name val="Myriad Pro"/>
      <charset val="23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45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8" fillId="32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</cellStyleXfs>
  <cellXfs count="75">
    <xf numFmtId="0" fontId="0" fillId="0" borderId="0" xfId="0"/>
    <xf numFmtId="0" fontId="19" fillId="0" borderId="0" xfId="0" applyFont="1"/>
    <xf numFmtId="0" fontId="21" fillId="0" borderId="0" xfId="0" applyFont="1"/>
    <xf numFmtId="0" fontId="20" fillId="0" borderId="11" xfId="0" applyFont="1" applyBorder="1" applyAlignment="1">
      <alignment horizontal="center"/>
    </xf>
    <xf numFmtId="0" fontId="20" fillId="0" borderId="11" xfId="0" applyFont="1" applyFill="1" applyBorder="1" applyAlignment="1">
      <alignment horizontal="center"/>
    </xf>
    <xf numFmtId="0" fontId="22" fillId="0" borderId="11" xfId="0" applyFont="1" applyBorder="1" applyAlignment="1">
      <alignment horizontal="center"/>
    </xf>
    <xf numFmtId="0" fontId="20" fillId="0" borderId="12" xfId="0" applyFont="1" applyBorder="1"/>
    <xf numFmtId="3" fontId="19" fillId="0" borderId="12" xfId="0" applyNumberFormat="1" applyFont="1" applyBorder="1" applyAlignment="1" applyProtection="1">
      <alignment horizontal="center"/>
      <protection locked="0"/>
    </xf>
    <xf numFmtId="0" fontId="20" fillId="0" borderId="13" xfId="0" applyFont="1" applyBorder="1"/>
    <xf numFmtId="3" fontId="0" fillId="0" borderId="12" xfId="0" applyNumberFormat="1" applyBorder="1"/>
    <xf numFmtId="3" fontId="19" fillId="0" borderId="13" xfId="0" applyNumberFormat="1" applyFont="1" applyBorder="1" applyAlignment="1" applyProtection="1">
      <alignment horizontal="center"/>
      <protection locked="0"/>
    </xf>
    <xf numFmtId="3" fontId="0" fillId="0" borderId="13" xfId="0" applyNumberFormat="1" applyBorder="1"/>
    <xf numFmtId="3" fontId="0" fillId="0" borderId="0" xfId="0" applyNumberFormat="1"/>
    <xf numFmtId="0" fontId="20" fillId="0" borderId="13" xfId="0" applyFont="1" applyFill="1" applyBorder="1"/>
    <xf numFmtId="0" fontId="20" fillId="0" borderId="11" xfId="0" applyFont="1" applyBorder="1"/>
    <xf numFmtId="3" fontId="19" fillId="0" borderId="11" xfId="0" applyNumberFormat="1" applyFont="1" applyBorder="1" applyAlignment="1" applyProtection="1">
      <alignment horizontal="center"/>
      <protection locked="0"/>
    </xf>
    <xf numFmtId="3" fontId="0" fillId="0" borderId="11" xfId="0" applyNumberFormat="1" applyBorder="1"/>
    <xf numFmtId="0" fontId="23" fillId="0" borderId="12" xfId="0" applyFont="1" applyBorder="1"/>
    <xf numFmtId="3" fontId="23" fillId="0" borderId="12" xfId="0" applyNumberFormat="1" applyFont="1" applyBorder="1" applyAlignment="1">
      <alignment horizontal="center"/>
    </xf>
    <xf numFmtId="3" fontId="23" fillId="0" borderId="12" xfId="1" applyNumberFormat="1" applyFont="1" applyBorder="1" applyAlignment="1">
      <alignment horizontal="center"/>
    </xf>
    <xf numFmtId="3" fontId="24" fillId="0" borderId="12" xfId="0" applyNumberFormat="1" applyFont="1" applyBorder="1"/>
    <xf numFmtId="0" fontId="25" fillId="0" borderId="0" xfId="0" applyFont="1"/>
    <xf numFmtId="0" fontId="19" fillId="0" borderId="0" xfId="0" applyFont="1" applyAlignment="1">
      <alignment horizontal="center"/>
    </xf>
    <xf numFmtId="0" fontId="26" fillId="0" borderId="0" xfId="0" applyFont="1"/>
    <xf numFmtId="1" fontId="0" fillId="0" borderId="0" xfId="0" applyNumberFormat="1" applyAlignment="1">
      <alignment horizontal="center"/>
    </xf>
    <xf numFmtId="0" fontId="20" fillId="0" borderId="0" xfId="0" applyFont="1" applyFill="1" applyBorder="1"/>
    <xf numFmtId="2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2" fontId="27" fillId="0" borderId="0" xfId="0" applyNumberFormat="1" applyFont="1" applyAlignment="1">
      <alignment horizontal="center"/>
    </xf>
    <xf numFmtId="3" fontId="17" fillId="0" borderId="12" xfId="0" applyNumberFormat="1" applyFont="1" applyBorder="1"/>
    <xf numFmtId="3" fontId="0" fillId="0" borderId="12" xfId="0" applyNumberFormat="1" applyBorder="1" applyAlignment="1">
      <alignment horizontal="center"/>
    </xf>
    <xf numFmtId="3" fontId="0" fillId="0" borderId="11" xfId="0" applyNumberFormat="1" applyBorder="1" applyAlignment="1">
      <alignment horizontal="center"/>
    </xf>
    <xf numFmtId="3" fontId="17" fillId="0" borderId="12" xfId="0" applyNumberFormat="1" applyFont="1" applyBorder="1" applyAlignment="1">
      <alignment horizontal="center"/>
    </xf>
    <xf numFmtId="3" fontId="1" fillId="0" borderId="11" xfId="43" applyNumberFormat="1" applyBorder="1"/>
    <xf numFmtId="3" fontId="1" fillId="0" borderId="13" xfId="43" applyNumberFormat="1" applyBorder="1"/>
    <xf numFmtId="3" fontId="1" fillId="0" borderId="12" xfId="43" applyNumberFormat="1" applyBorder="1"/>
    <xf numFmtId="2" fontId="1" fillId="0" borderId="11" xfId="43" applyNumberFormat="1" applyBorder="1" applyAlignment="1">
      <alignment horizontal="center"/>
    </xf>
    <xf numFmtId="0" fontId="0" fillId="0" borderId="12" xfId="0" applyBorder="1"/>
    <xf numFmtId="2" fontId="1" fillId="0" borderId="0" xfId="43" applyNumberFormat="1" applyAlignment="1">
      <alignment horizontal="center"/>
    </xf>
    <xf numFmtId="0" fontId="1" fillId="0" borderId="11" xfId="43" applyBorder="1"/>
    <xf numFmtId="2" fontId="1" fillId="0" borderId="12" xfId="43" applyNumberFormat="1" applyBorder="1" applyAlignment="1">
      <alignment horizontal="center"/>
    </xf>
    <xf numFmtId="0" fontId="1" fillId="0" borderId="12" xfId="43" applyBorder="1"/>
    <xf numFmtId="0" fontId="0" fillId="0" borderId="11" xfId="0" applyBorder="1"/>
    <xf numFmtId="0" fontId="17" fillId="0" borderId="11" xfId="43" applyFont="1" applyBorder="1" applyAlignment="1">
      <alignment horizontal="center"/>
    </xf>
    <xf numFmtId="0" fontId="0" fillId="0" borderId="13" xfId="0" applyBorder="1"/>
    <xf numFmtId="0" fontId="17" fillId="0" borderId="11" xfId="43" applyFont="1" applyBorder="1"/>
    <xf numFmtId="2" fontId="1" fillId="0" borderId="13" xfId="43" applyNumberFormat="1" applyBorder="1" applyAlignment="1">
      <alignment horizontal="center"/>
    </xf>
    <xf numFmtId="2" fontId="17" fillId="0" borderId="12" xfId="43" applyNumberFormat="1" applyFont="1" applyBorder="1" applyAlignment="1">
      <alignment horizontal="center"/>
    </xf>
    <xf numFmtId="164" fontId="1" fillId="0" borderId="11" xfId="2" applyNumberFormat="1" applyFont="1" applyBorder="1" applyAlignment="1">
      <alignment horizontal="center"/>
    </xf>
    <xf numFmtId="0" fontId="17" fillId="0" borderId="12" xfId="0" applyFont="1" applyBorder="1"/>
    <xf numFmtId="0" fontId="1" fillId="0" borderId="13" xfId="43" applyBorder="1"/>
    <xf numFmtId="164" fontId="1" fillId="0" borderId="12" xfId="2" applyNumberFormat="1" applyFont="1" applyBorder="1" applyAlignment="1">
      <alignment horizontal="center"/>
    </xf>
    <xf numFmtId="0" fontId="27" fillId="0" borderId="0" xfId="43" applyFont="1" applyFill="1" applyBorder="1"/>
    <xf numFmtId="9" fontId="17" fillId="0" borderId="12" xfId="2" applyFont="1" applyBorder="1" applyAlignment="1">
      <alignment horizontal="center"/>
    </xf>
    <xf numFmtId="0" fontId="28" fillId="0" borderId="11" xfId="0" applyFont="1" applyBorder="1"/>
    <xf numFmtId="0" fontId="27" fillId="0" borderId="0" xfId="0" applyFont="1"/>
    <xf numFmtId="164" fontId="1" fillId="0" borderId="13" xfId="2" applyNumberFormat="1" applyFont="1" applyBorder="1" applyAlignment="1">
      <alignment horizontal="center"/>
    </xf>
    <xf numFmtId="0" fontId="17" fillId="0" borderId="12" xfId="43" applyFont="1" applyBorder="1"/>
    <xf numFmtId="3" fontId="1" fillId="0" borderId="0" xfId="43" applyNumberFormat="1"/>
    <xf numFmtId="3" fontId="17" fillId="0" borderId="11" xfId="43" applyNumberFormat="1" applyFont="1" applyBorder="1" applyAlignment="1">
      <alignment horizontal="center"/>
    </xf>
    <xf numFmtId="0" fontId="17" fillId="0" borderId="11" xfId="0" applyFont="1" applyBorder="1"/>
    <xf numFmtId="2" fontId="17" fillId="0" borderId="12" xfId="0" applyNumberFormat="1" applyFont="1" applyBorder="1" applyAlignment="1">
      <alignment horizontal="center"/>
    </xf>
    <xf numFmtId="164" fontId="1" fillId="0" borderId="0" xfId="2" applyNumberFormat="1" applyFont="1" applyAlignment="1">
      <alignment horizontal="center"/>
    </xf>
    <xf numFmtId="3" fontId="17" fillId="0" borderId="12" xfId="43" applyNumberFormat="1" applyFont="1" applyBorder="1"/>
    <xf numFmtId="0" fontId="1" fillId="0" borderId="0" xfId="43"/>
    <xf numFmtId="0" fontId="20" fillId="0" borderId="10" xfId="0" applyFont="1" applyBorder="1" applyAlignment="1">
      <alignment horizontal="center"/>
    </xf>
    <xf numFmtId="0" fontId="20" fillId="0" borderId="0" xfId="0" applyFont="1" applyBorder="1" applyAlignment="1">
      <alignment horizontal="center"/>
    </xf>
    <xf numFmtId="0" fontId="20" fillId="0" borderId="0" xfId="0" applyFont="1" applyBorder="1" applyAlignment="1">
      <alignment horizontal="center"/>
    </xf>
    <xf numFmtId="0" fontId="20" fillId="0" borderId="0" xfId="0" applyFont="1" applyBorder="1" applyAlignment="1"/>
    <xf numFmtId="0" fontId="19" fillId="0" borderId="14" xfId="0" applyFont="1" applyBorder="1"/>
    <xf numFmtId="0" fontId="20" fillId="0" borderId="15" xfId="0" applyFont="1" applyBorder="1" applyAlignment="1">
      <alignment horizontal="center"/>
    </xf>
    <xf numFmtId="0" fontId="20" fillId="0" borderId="16" xfId="0" applyFont="1" applyBorder="1" applyAlignment="1">
      <alignment horizontal="center"/>
    </xf>
    <xf numFmtId="0" fontId="20" fillId="0" borderId="14" xfId="0" applyFont="1" applyBorder="1" applyAlignment="1">
      <alignment horizontal="center"/>
    </xf>
    <xf numFmtId="0" fontId="20" fillId="0" borderId="17" xfId="0" applyFont="1" applyBorder="1" applyAlignment="1">
      <alignment horizontal="center"/>
    </xf>
    <xf numFmtId="0" fontId="20" fillId="0" borderId="18" xfId="0" applyFont="1" applyBorder="1" applyAlignment="1">
      <alignment horizontal="center"/>
    </xf>
  </cellXfs>
  <cellStyles count="45">
    <cellStyle name="20 % – Poudarek1" xfId="20" builtinId="30" customBuiltin="1"/>
    <cellStyle name="20 % – Poudarek2" xfId="24" builtinId="34" customBuiltin="1"/>
    <cellStyle name="20 % – Poudarek3" xfId="28" builtinId="38" customBuiltin="1"/>
    <cellStyle name="20 % – Poudarek4" xfId="32" builtinId="42" customBuiltin="1"/>
    <cellStyle name="20 % – Poudarek5" xfId="36" builtinId="46" customBuiltin="1"/>
    <cellStyle name="20 % – Poudarek6" xfId="40" builtinId="50" customBuiltin="1"/>
    <cellStyle name="40 % – Poudarek1" xfId="21" builtinId="31" customBuiltin="1"/>
    <cellStyle name="40 % – Poudarek2" xfId="25" builtinId="35" customBuiltin="1"/>
    <cellStyle name="40 % – Poudarek3" xfId="29" builtinId="39" customBuiltin="1"/>
    <cellStyle name="40 % – Poudarek4" xfId="33" builtinId="43" customBuiltin="1"/>
    <cellStyle name="40 % – Poudarek5" xfId="37" builtinId="47" customBuiltin="1"/>
    <cellStyle name="40 % – Poudarek6" xfId="41" builtinId="51" customBuiltin="1"/>
    <cellStyle name="60 % – Poudarek1" xfId="22" builtinId="32" customBuiltin="1"/>
    <cellStyle name="60 % – Poudarek2" xfId="26" builtinId="36" customBuiltin="1"/>
    <cellStyle name="60 % – Poudarek3" xfId="30" builtinId="40" customBuiltin="1"/>
    <cellStyle name="60 % – Poudarek4" xfId="34" builtinId="44" customBuiltin="1"/>
    <cellStyle name="60 % – Poudarek5" xfId="38" builtinId="48" customBuiltin="1"/>
    <cellStyle name="60 % – Poudarek6" xfId="42" builtinId="52" customBuiltin="1"/>
    <cellStyle name="Dobro" xfId="8" builtinId="26" customBuiltin="1"/>
    <cellStyle name="Izhod" xfId="12" builtinId="21" customBuiltin="1"/>
    <cellStyle name="Naslov" xfId="3" builtinId="15" customBuiltin="1"/>
    <cellStyle name="Naslov 1" xfId="4" builtinId="16" customBuiltin="1"/>
    <cellStyle name="Naslov 2" xfId="5" builtinId="17" customBuiltin="1"/>
    <cellStyle name="Naslov 3" xfId="6" builtinId="18" customBuiltin="1"/>
    <cellStyle name="Naslov 4" xfId="7" builtinId="19" customBuiltin="1"/>
    <cellStyle name="Navadno" xfId="0" builtinId="0"/>
    <cellStyle name="Navadno 2" xfId="43"/>
    <cellStyle name="Nevtralno" xfId="10" builtinId="28" customBuiltin="1"/>
    <cellStyle name="Odstotek" xfId="2" builtinId="5"/>
    <cellStyle name="Opomba 2" xfId="44"/>
    <cellStyle name="Opozorilo" xfId="16" builtinId="11" customBuiltin="1"/>
    <cellStyle name="Pojasnjevalno besedilo" xfId="17" builtinId="53" customBuiltin="1"/>
    <cellStyle name="Poudarek1" xfId="19" builtinId="29" customBuiltin="1"/>
    <cellStyle name="Poudarek2" xfId="23" builtinId="33" customBuiltin="1"/>
    <cellStyle name="Poudarek3" xfId="27" builtinId="37" customBuiltin="1"/>
    <cellStyle name="Poudarek4" xfId="31" builtinId="41" customBuiltin="1"/>
    <cellStyle name="Poudarek5" xfId="35" builtinId="45" customBuiltin="1"/>
    <cellStyle name="Poudarek6" xfId="39" builtinId="49" customBuiltin="1"/>
    <cellStyle name="Povezana celica" xfId="14" builtinId="24" customBuiltin="1"/>
    <cellStyle name="Preveri celico" xfId="15" builtinId="23" customBuiltin="1"/>
    <cellStyle name="Računanje" xfId="13" builtinId="22" customBuiltin="1"/>
    <cellStyle name="Slabo" xfId="9" builtinId="27" customBuiltin="1"/>
    <cellStyle name="Vejica" xfId="1" builtinId="3"/>
    <cellStyle name="Vnos" xfId="11" builtinId="20" customBuiltin="1"/>
    <cellStyle name="Vsota" xfId="18" builtinId="25" customBuiltin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1"/>
  <sheetViews>
    <sheetView workbookViewId="0">
      <selection activeCell="E28" sqref="E28"/>
    </sheetView>
  </sheetViews>
  <sheetFormatPr defaultRowHeight="15"/>
  <cols>
    <col min="1" max="1" width="17.7109375" customWidth="1"/>
    <col min="2" max="2" width="9.85546875" customWidth="1"/>
    <col min="3" max="4" width="9.85546875" style="27" customWidth="1"/>
    <col min="5" max="10" width="9.85546875" customWidth="1"/>
  </cols>
  <sheetData>
    <row r="2" spans="1:10" s="2" customFormat="1" ht="12.75">
      <c r="A2" s="1"/>
      <c r="B2" s="65" t="s">
        <v>16</v>
      </c>
      <c r="C2" s="65"/>
      <c r="D2" s="65"/>
      <c r="E2" s="65"/>
      <c r="F2" s="65"/>
      <c r="G2" s="65"/>
    </row>
    <row r="3" spans="1:10" ht="15.75" thickBot="1">
      <c r="A3" s="54" t="s">
        <v>37</v>
      </c>
      <c r="B3" s="4">
        <v>2008</v>
      </c>
      <c r="C3" s="3">
        <v>2009</v>
      </c>
      <c r="D3" s="3">
        <v>2010</v>
      </c>
      <c r="E3" s="4">
        <v>2011</v>
      </c>
      <c r="F3" s="4">
        <v>2012</v>
      </c>
      <c r="G3" s="4">
        <v>2013</v>
      </c>
      <c r="H3" s="4">
        <v>2014</v>
      </c>
      <c r="I3" s="5">
        <v>2015</v>
      </c>
      <c r="J3" s="5" t="s">
        <v>15</v>
      </c>
    </row>
    <row r="4" spans="1:10" ht="15.75" thickTop="1">
      <c r="A4" s="6" t="s">
        <v>0</v>
      </c>
      <c r="B4" s="7">
        <v>6616.9219260078598</v>
      </c>
      <c r="C4" s="7">
        <v>7198.2438821134947</v>
      </c>
      <c r="D4" s="7">
        <v>6914.9015282785349</v>
      </c>
      <c r="E4" s="7">
        <v>6546.9399295469993</v>
      </c>
      <c r="F4" s="7">
        <v>4846.1349176804597</v>
      </c>
      <c r="G4" s="7">
        <v>5266.0549714770641</v>
      </c>
      <c r="H4" s="7">
        <v>898.34213466786753</v>
      </c>
      <c r="I4" s="9">
        <v>646.23386403190966</v>
      </c>
      <c r="J4" s="30">
        <f>+I4/H4*100</f>
        <v>71.936274509803937</v>
      </c>
    </row>
    <row r="5" spans="1:10">
      <c r="A5" s="8" t="s">
        <v>1</v>
      </c>
      <c r="B5" s="10">
        <v>11437.182381472108</v>
      </c>
      <c r="C5" s="10">
        <v>7472.9620025961949</v>
      </c>
      <c r="D5" s="10">
        <v>11043.407458429749</v>
      </c>
      <c r="E5" s="10">
        <v>8933.1679129843651</v>
      </c>
      <c r="F5" s="10">
        <v>7388.6493639283071</v>
      </c>
      <c r="G5" s="10">
        <v>5657.9126710983292</v>
      </c>
      <c r="H5" s="10">
        <v>420.54742088618309</v>
      </c>
      <c r="I5" s="11">
        <v>603.29839436028362</v>
      </c>
      <c r="J5" s="30">
        <f t="shared" ref="J5:J16" si="0">+I5/H5*100</f>
        <v>143.45549738219896</v>
      </c>
    </row>
    <row r="6" spans="1:10">
      <c r="A6" s="8" t="s">
        <v>2</v>
      </c>
      <c r="B6" s="10">
        <v>5715.9873335323682</v>
      </c>
      <c r="C6" s="10">
        <v>5324.4985336303462</v>
      </c>
      <c r="D6" s="10">
        <v>5206.6643491363075</v>
      </c>
      <c r="E6" s="10">
        <v>6533.0850998084179</v>
      </c>
      <c r="F6" s="10">
        <v>8046.6742856291967</v>
      </c>
      <c r="G6" s="10">
        <v>2670.3981110430122</v>
      </c>
      <c r="H6" s="10">
        <v>803.66391949453839</v>
      </c>
      <c r="I6" s="11">
        <v>707.88479484244954</v>
      </c>
      <c r="J6" s="30">
        <f t="shared" si="0"/>
        <v>88.082191780821915</v>
      </c>
    </row>
    <row r="7" spans="1:10">
      <c r="A7" s="8" t="s">
        <v>3</v>
      </c>
      <c r="B7" s="10">
        <v>5051.4829751516008</v>
      </c>
      <c r="C7" s="10">
        <v>7868.2625042067975</v>
      </c>
      <c r="D7" s="10">
        <v>6480.6580584405101</v>
      </c>
      <c r="E7" s="10">
        <v>8052.8533465175205</v>
      </c>
      <c r="F7" s="10">
        <v>6180.3151073851814</v>
      </c>
      <c r="G7" s="10">
        <v>3324.9179199471973</v>
      </c>
      <c r="H7" s="10">
        <v>3745.2940467403009</v>
      </c>
      <c r="I7" s="11">
        <v>2746.7691495053059</v>
      </c>
      <c r="J7" s="30">
        <f t="shared" si="0"/>
        <v>73.339212228101118</v>
      </c>
    </row>
    <row r="8" spans="1:10">
      <c r="A8" s="8" t="s">
        <v>4</v>
      </c>
      <c r="B8" s="10">
        <v>21520.359017027295</v>
      </c>
      <c r="C8" s="10">
        <v>14715.244667382489</v>
      </c>
      <c r="D8" s="10">
        <v>14885.610708712264</v>
      </c>
      <c r="E8" s="10">
        <v>9747.4055991595087</v>
      </c>
      <c r="F8" s="10">
        <v>12727.503104665187</v>
      </c>
      <c r="G8" s="10">
        <v>18046.808825609354</v>
      </c>
      <c r="H8" s="10">
        <v>7748.2009115103574</v>
      </c>
      <c r="I8" s="11">
        <v>15385.209965665992</v>
      </c>
      <c r="J8" s="30">
        <f t="shared" si="0"/>
        <v>198.56493321966468</v>
      </c>
    </row>
    <row r="9" spans="1:10">
      <c r="A9" s="13" t="s">
        <v>5</v>
      </c>
      <c r="B9" s="10">
        <v>20369.454132997907</v>
      </c>
      <c r="C9" s="10">
        <v>22093.837849965541</v>
      </c>
      <c r="D9" s="10">
        <v>20292.36763708766</v>
      </c>
      <c r="E9" s="10">
        <v>29208.112601198936</v>
      </c>
      <c r="F9" s="10">
        <v>23567.317211906426</v>
      </c>
      <c r="G9" s="10">
        <v>19427.386497572013</v>
      </c>
      <c r="H9" s="10">
        <v>25800.914544210962</v>
      </c>
      <c r="I9" s="11">
        <v>26669</v>
      </c>
      <c r="J9" s="30">
        <f t="shared" si="0"/>
        <v>103.3645530444339</v>
      </c>
    </row>
    <row r="10" spans="1:10">
      <c r="A10" s="8" t="s">
        <v>6</v>
      </c>
      <c r="B10" s="10">
        <v>52890.589064159474</v>
      </c>
      <c r="C10" s="10">
        <v>46036.256029744065</v>
      </c>
      <c r="D10" s="10">
        <v>49979.50759834257</v>
      </c>
      <c r="E10" s="10">
        <v>53804.698411717451</v>
      </c>
      <c r="F10" s="10">
        <v>52484.1530741397</v>
      </c>
      <c r="G10" s="10">
        <v>55231.648735718889</v>
      </c>
      <c r="H10" s="10">
        <v>43202.990674964618</v>
      </c>
      <c r="I10" s="11">
        <v>63604</v>
      </c>
      <c r="J10" s="30">
        <f t="shared" si="0"/>
        <v>147.22128955960775</v>
      </c>
    </row>
    <row r="11" spans="1:10">
      <c r="A11" s="8" t="s">
        <v>7</v>
      </c>
      <c r="B11" s="10">
        <v>59736.650424091735</v>
      </c>
      <c r="C11" s="10">
        <v>58564.241157710858</v>
      </c>
      <c r="D11" s="10">
        <v>57809.726244416939</v>
      </c>
      <c r="E11" s="10">
        <v>69776.119831901611</v>
      </c>
      <c r="F11" s="10">
        <v>69950.075509626695</v>
      </c>
      <c r="G11" s="10">
        <v>71828.477299514401</v>
      </c>
      <c r="H11" s="10">
        <v>60388.187638402625</v>
      </c>
      <c r="I11" s="11">
        <v>86516</v>
      </c>
      <c r="J11" s="30">
        <f t="shared" si="0"/>
        <v>143.26642905405217</v>
      </c>
    </row>
    <row r="12" spans="1:10">
      <c r="A12" s="8" t="s">
        <v>8</v>
      </c>
      <c r="B12" s="10">
        <v>16537.617872053015</v>
      </c>
      <c r="C12" s="10">
        <v>15220.642125675089</v>
      </c>
      <c r="D12" s="10">
        <v>14504.583350373998</v>
      </c>
      <c r="E12" s="10">
        <v>20538.186453247636</v>
      </c>
      <c r="F12" s="10">
        <v>18239.128380759514</v>
      </c>
      <c r="G12" s="10">
        <v>18281.709898951802</v>
      </c>
      <c r="H12" s="10">
        <v>15348.879952866924</v>
      </c>
      <c r="I12" s="11">
        <v>22556</v>
      </c>
      <c r="J12" s="30">
        <f t="shared" si="0"/>
        <v>146.9553483333284</v>
      </c>
    </row>
    <row r="13" spans="1:10">
      <c r="A13" s="8" t="s">
        <v>9</v>
      </c>
      <c r="B13" s="10">
        <v>4893.1684571674677</v>
      </c>
      <c r="C13" s="10">
        <v>4325.23758393564</v>
      </c>
      <c r="D13" s="10">
        <v>4527.6267663993976</v>
      </c>
      <c r="E13" s="10">
        <v>4836.4013348989556</v>
      </c>
      <c r="F13" s="10">
        <v>4339.5517121570847</v>
      </c>
      <c r="G13" s="10">
        <v>2182.4445177816542</v>
      </c>
      <c r="H13" s="10">
        <v>3005.4828770138215</v>
      </c>
      <c r="I13" s="11">
        <v>3768</v>
      </c>
      <c r="J13" s="30">
        <f t="shared" si="0"/>
        <v>125.37086898141965</v>
      </c>
    </row>
    <row r="14" spans="1:10">
      <c r="A14" s="8" t="s">
        <v>10</v>
      </c>
      <c r="B14" s="10">
        <v>1405.0413471091772</v>
      </c>
      <c r="C14" s="10">
        <v>1372.5420599689096</v>
      </c>
      <c r="D14" s="10">
        <v>1215.4559866544691</v>
      </c>
      <c r="E14" s="10">
        <v>1274.6443359495706</v>
      </c>
      <c r="F14" s="10">
        <v>1333.1136987457251</v>
      </c>
      <c r="G14" s="10">
        <v>322.45510977008786</v>
      </c>
      <c r="H14" s="10">
        <v>244.40190428464044</v>
      </c>
      <c r="I14" s="11"/>
      <c r="J14" s="30">
        <f t="shared" si="0"/>
        <v>0</v>
      </c>
    </row>
    <row r="15" spans="1:10" ht="15.75" thickBot="1">
      <c r="A15" s="14" t="s">
        <v>11</v>
      </c>
      <c r="B15" s="15">
        <v>6632.5450692299783</v>
      </c>
      <c r="C15" s="15">
        <v>6092.0316030705617</v>
      </c>
      <c r="D15" s="15">
        <v>4922.4903137276006</v>
      </c>
      <c r="E15" s="15">
        <v>4933.385143069032</v>
      </c>
      <c r="F15" s="15">
        <v>5764.3836333765157</v>
      </c>
      <c r="G15" s="15">
        <v>1588.7854415161944</v>
      </c>
      <c r="H15" s="15">
        <v>961.09397495716712</v>
      </c>
      <c r="I15" s="16"/>
      <c r="J15" s="31">
        <f t="shared" si="0"/>
        <v>0</v>
      </c>
    </row>
    <row r="16" spans="1:10" s="21" customFormat="1" ht="15.75" thickTop="1">
      <c r="A16" s="17" t="s">
        <v>12</v>
      </c>
      <c r="B16" s="18">
        <f>SUM(B4:B15)</f>
        <v>212807</v>
      </c>
      <c r="C16" s="19">
        <f>SUM(C4:C15)</f>
        <v>196284</v>
      </c>
      <c r="D16" s="19">
        <v>185830</v>
      </c>
      <c r="E16" s="18">
        <f>SUM(E4:E15)</f>
        <v>224184.99999999997</v>
      </c>
      <c r="F16" s="18">
        <f>SUM(F4:F15)</f>
        <v>214867</v>
      </c>
      <c r="G16" s="18">
        <f>SUM(G4:G15)</f>
        <v>203829.00000000003</v>
      </c>
      <c r="H16" s="18">
        <f>SUM(H4:H15)</f>
        <v>162568</v>
      </c>
      <c r="I16" s="20">
        <f>SUM(I4:I15)</f>
        <v>223202.39616840595</v>
      </c>
      <c r="J16" s="32">
        <f t="shared" si="0"/>
        <v>137.29786684243268</v>
      </c>
    </row>
    <row r="17" spans="1:10">
      <c r="B17" s="1"/>
      <c r="C17" s="22"/>
      <c r="D17" s="22"/>
      <c r="E17" s="1"/>
    </row>
    <row r="18" spans="1:10">
      <c r="A18" s="23" t="s">
        <v>13</v>
      </c>
      <c r="B18" s="12">
        <f>+B7+B8+B9+B10+B11+B12+B13</f>
        <v>180999.3219426485</v>
      </c>
      <c r="C18" s="12">
        <f t="shared" ref="C18:I18" si="1">+C7+C8+C9+C10+C11+C12+C13</f>
        <v>168823.72191862046</v>
      </c>
      <c r="D18" s="12">
        <f t="shared" si="1"/>
        <v>168480.0803637733</v>
      </c>
      <c r="E18" s="12">
        <f t="shared" si="1"/>
        <v>195963.77757864163</v>
      </c>
      <c r="F18" s="12">
        <f t="shared" si="1"/>
        <v>187488.04410063976</v>
      </c>
      <c r="G18" s="12">
        <f t="shared" si="1"/>
        <v>188323.39369509532</v>
      </c>
      <c r="H18" s="12">
        <f t="shared" si="1"/>
        <v>159239.95064570961</v>
      </c>
      <c r="I18" s="12">
        <f t="shared" si="1"/>
        <v>221244.9791151713</v>
      </c>
      <c r="J18" s="24">
        <f>+I18/E18*100</f>
        <v>112.90095641598057</v>
      </c>
    </row>
    <row r="19" spans="1:10">
      <c r="A19" s="25" t="s">
        <v>14</v>
      </c>
      <c r="B19" s="26">
        <v>2.6864482736855391</v>
      </c>
      <c r="C19" s="26">
        <v>2.6116529398459227</v>
      </c>
      <c r="D19" s="26">
        <v>2.7219064916803375</v>
      </c>
      <c r="E19" s="26">
        <v>2.6624348301129404</v>
      </c>
      <c r="F19" s="26">
        <v>2.66965273032242</v>
      </c>
      <c r="G19" s="26">
        <v>2.7141734799861519</v>
      </c>
      <c r="H19" s="26">
        <v>2.6756200727464243</v>
      </c>
      <c r="I19" s="28">
        <v>2.436397353941353</v>
      </c>
    </row>
    <row r="21" spans="1:10">
      <c r="A21" s="55" t="s">
        <v>35</v>
      </c>
    </row>
  </sheetData>
  <mergeCells count="1">
    <mergeCell ref="B2:G2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6"/>
  <sheetViews>
    <sheetView tabSelected="1" workbookViewId="0">
      <selection activeCell="E30" sqref="E30"/>
    </sheetView>
  </sheetViews>
  <sheetFormatPr defaultRowHeight="15"/>
  <sheetData>
    <row r="2" spans="1:9">
      <c r="A2" s="1"/>
      <c r="B2" s="66" t="s">
        <v>68</v>
      </c>
      <c r="C2" s="66"/>
      <c r="D2" s="66"/>
      <c r="E2" s="66"/>
      <c r="F2" s="66"/>
      <c r="G2" s="66"/>
      <c r="H2" s="67"/>
      <c r="I2" s="68"/>
    </row>
    <row r="3" spans="1:9" ht="15.75" thickBot="1">
      <c r="A3" s="69"/>
      <c r="B3" s="70">
        <v>2008</v>
      </c>
      <c r="C3" s="71">
        <v>2009</v>
      </c>
      <c r="D3" s="72">
        <v>2010</v>
      </c>
      <c r="E3" s="71">
        <v>2011</v>
      </c>
      <c r="F3" s="71">
        <v>2012</v>
      </c>
      <c r="G3" s="73">
        <v>2013</v>
      </c>
      <c r="H3" s="74">
        <v>2014</v>
      </c>
      <c r="I3" s="3">
        <v>2015</v>
      </c>
    </row>
    <row r="4" spans="1:9" ht="15.75" thickTop="1">
      <c r="A4" s="6" t="s">
        <v>56</v>
      </c>
      <c r="B4" s="7">
        <v>1551.9060471607443</v>
      </c>
      <c r="C4" s="7">
        <v>1638.3455137431354</v>
      </c>
      <c r="D4" s="7">
        <v>1959.4011600656199</v>
      </c>
      <c r="E4" s="7">
        <v>1888.3628791114909</v>
      </c>
      <c r="F4" s="7">
        <v>1418.9262149931135</v>
      </c>
      <c r="G4" s="7">
        <v>1640.5469549244028</v>
      </c>
      <c r="H4" s="7">
        <v>338.30902666238353</v>
      </c>
      <c r="I4" s="7">
        <v>223.37070350144555</v>
      </c>
    </row>
    <row r="5" spans="1:9">
      <c r="A5" s="8" t="s">
        <v>57</v>
      </c>
      <c r="B5" s="10">
        <v>3706.6358142535519</v>
      </c>
      <c r="C5" s="10">
        <v>2166.6069197769793</v>
      </c>
      <c r="D5" s="10">
        <v>3620.5402800562456</v>
      </c>
      <c r="E5" s="10">
        <v>2876.44743322361</v>
      </c>
      <c r="F5" s="10">
        <v>2114.6645897553617</v>
      </c>
      <c r="G5" s="10">
        <v>1402.8480429560548</v>
      </c>
      <c r="H5" s="10">
        <v>171.32316093800193</v>
      </c>
      <c r="I5" s="10">
        <v>174.57613234821716</v>
      </c>
    </row>
    <row r="6" spans="1:9">
      <c r="A6" s="8" t="s">
        <v>58</v>
      </c>
      <c r="B6" s="10">
        <v>2134.9137624583627</v>
      </c>
      <c r="C6" s="10">
        <v>2176.0589131254978</v>
      </c>
      <c r="D6" s="10">
        <v>1924.3739453948911</v>
      </c>
      <c r="E6" s="10">
        <v>2353.8416840465361</v>
      </c>
      <c r="F6" s="10">
        <v>2311.0338427231586</v>
      </c>
      <c r="G6" s="10">
        <v>1040.9938957185248</v>
      </c>
      <c r="H6" s="10">
        <v>399.03115965306779</v>
      </c>
      <c r="I6" s="10">
        <v>318.79119820109219</v>
      </c>
    </row>
    <row r="7" spans="1:9">
      <c r="A7" s="8" t="s">
        <v>59</v>
      </c>
      <c r="B7" s="10">
        <v>2286.141166247548</v>
      </c>
      <c r="C7" s="10">
        <v>3203.1755236644631</v>
      </c>
      <c r="D7" s="10">
        <v>2740.6141902976333</v>
      </c>
      <c r="E7" s="10">
        <v>3066.8705806970374</v>
      </c>
      <c r="F7" s="10">
        <v>2489.4553682691676</v>
      </c>
      <c r="G7" s="10">
        <v>1369.9522113890066</v>
      </c>
      <c r="H7" s="10">
        <v>1351.0674590427241</v>
      </c>
      <c r="I7" s="10">
        <v>1193.8405075489882</v>
      </c>
    </row>
    <row r="8" spans="1:9">
      <c r="A8" s="8" t="s">
        <v>60</v>
      </c>
      <c r="B8" s="10">
        <v>7957.6902821481708</v>
      </c>
      <c r="C8" s="10">
        <v>6103.8872601763478</v>
      </c>
      <c r="D8" s="10">
        <v>5431.3411354581676</v>
      </c>
      <c r="E8" s="10">
        <v>4204.1199336633417</v>
      </c>
      <c r="F8" s="10">
        <v>4969.4089984915072</v>
      </c>
      <c r="G8" s="10">
        <v>6110.1354246149494</v>
      </c>
      <c r="H8" s="10">
        <v>3601.0393511082557</v>
      </c>
      <c r="I8" s="10">
        <v>5376.077417282364</v>
      </c>
    </row>
    <row r="9" spans="1:9">
      <c r="A9" s="8" t="s">
        <v>61</v>
      </c>
      <c r="B9" s="10">
        <v>8585.5447447763763</v>
      </c>
      <c r="C9" s="10">
        <v>8308.3021533474002</v>
      </c>
      <c r="D9" s="10">
        <v>7798.3317026013592</v>
      </c>
      <c r="E9" s="10">
        <v>10184.464670703823</v>
      </c>
      <c r="F9" s="10">
        <v>9561.9157211254678</v>
      </c>
      <c r="G9" s="10">
        <v>8045.6837077857845</v>
      </c>
      <c r="H9" s="10">
        <v>8983.62271121105</v>
      </c>
      <c r="I9" s="10">
        <v>11527</v>
      </c>
    </row>
    <row r="10" spans="1:9">
      <c r="A10" s="8" t="s">
        <v>62</v>
      </c>
      <c r="B10" s="10">
        <v>18368.393348518162</v>
      </c>
      <c r="C10" s="10">
        <v>17045.094671827621</v>
      </c>
      <c r="D10" s="10">
        <v>18193.984444574642</v>
      </c>
      <c r="E10" s="10">
        <v>19636.858130009801</v>
      </c>
      <c r="F10" s="10">
        <v>19041.483045845085</v>
      </c>
      <c r="G10" s="10">
        <v>19903.03925392115</v>
      </c>
      <c r="H10" s="10">
        <v>15612.094121426277</v>
      </c>
      <c r="I10" s="10">
        <v>24459</v>
      </c>
    </row>
    <row r="11" spans="1:9">
      <c r="A11" s="8" t="s">
        <v>63</v>
      </c>
      <c r="B11" s="10">
        <v>22211.655299988153</v>
      </c>
      <c r="C11" s="10">
        <v>22592.364545924567</v>
      </c>
      <c r="D11" s="10">
        <v>19820.096349894538</v>
      </c>
      <c r="E11" s="10">
        <v>25762.136040405057</v>
      </c>
      <c r="F11" s="10">
        <v>25467.825211517022</v>
      </c>
      <c r="G11" s="10">
        <v>25399.826593189202</v>
      </c>
      <c r="H11" s="10">
        <v>21631.175554127851</v>
      </c>
      <c r="I11" s="10">
        <v>35019</v>
      </c>
    </row>
    <row r="12" spans="1:9">
      <c r="A12" s="8" t="s">
        <v>64</v>
      </c>
      <c r="B12" s="10">
        <v>6978.3624741616532</v>
      </c>
      <c r="C12" s="10">
        <v>6941.9640037449517</v>
      </c>
      <c r="D12" s="10">
        <v>6693.3822943520036</v>
      </c>
      <c r="E12" s="10">
        <v>9785.6339673844759</v>
      </c>
      <c r="F12" s="10">
        <v>8643.4143765986755</v>
      </c>
      <c r="G12" s="10">
        <v>8536.9988695775046</v>
      </c>
      <c r="H12" s="10">
        <v>6740.156761965949</v>
      </c>
      <c r="I12" s="10">
        <v>11521</v>
      </c>
    </row>
    <row r="13" spans="1:9">
      <c r="A13" s="8" t="s">
        <v>65</v>
      </c>
      <c r="B13" s="10">
        <v>2441.5403604860903</v>
      </c>
      <c r="C13" s="10">
        <v>2048.9821136620876</v>
      </c>
      <c r="D13" s="10">
        <v>1986.9983595031638</v>
      </c>
      <c r="E13" s="10">
        <v>2115.8127497047517</v>
      </c>
      <c r="F13" s="10">
        <v>2036.5391880369909</v>
      </c>
      <c r="G13" s="10">
        <v>870.14780274127452</v>
      </c>
      <c r="H13" s="10">
        <v>1437.8133633151301</v>
      </c>
      <c r="I13" s="10">
        <v>1799</v>
      </c>
    </row>
    <row r="14" spans="1:9">
      <c r="A14" s="8" t="s">
        <v>66</v>
      </c>
      <c r="B14" s="10">
        <v>668.52941950943352</v>
      </c>
      <c r="C14" s="10">
        <v>643.78576918239867</v>
      </c>
      <c r="D14" s="10">
        <v>531.77680454651977</v>
      </c>
      <c r="E14" s="10">
        <v>594.54338266703519</v>
      </c>
      <c r="F14" s="10">
        <v>724.24358890273504</v>
      </c>
      <c r="G14" s="10">
        <v>125.2163911261834</v>
      </c>
      <c r="H14" s="10">
        <v>106.2637327336974</v>
      </c>
      <c r="I14" s="10"/>
    </row>
    <row r="15" spans="1:9" ht="15.75" thickBot="1">
      <c r="A15" s="14" t="s">
        <v>67</v>
      </c>
      <c r="B15" s="15">
        <v>2323.6872802917596</v>
      </c>
      <c r="C15" s="15">
        <v>2288.4326118245463</v>
      </c>
      <c r="D15" s="15">
        <v>1765.1593332552145</v>
      </c>
      <c r="E15" s="15">
        <v>1733.908548383044</v>
      </c>
      <c r="F15" s="15">
        <v>1706.0898537417197</v>
      </c>
      <c r="G15" s="15">
        <v>652.61085205595589</v>
      </c>
      <c r="H15" s="15">
        <v>387.10359781561198</v>
      </c>
      <c r="I15" s="15"/>
    </row>
    <row r="16" spans="1:9" ht="15.75" thickTop="1">
      <c r="A16" s="17" t="s">
        <v>12</v>
      </c>
      <c r="B16" s="18">
        <f>SUM(B4:B15)</f>
        <v>79215.000000000015</v>
      </c>
      <c r="C16" s="18">
        <f>SUM(C4:C15)</f>
        <v>75157</v>
      </c>
      <c r="D16" s="18">
        <v>68272</v>
      </c>
      <c r="E16" s="18">
        <f>SUM(E4:E15)</f>
        <v>84203.000000000015</v>
      </c>
      <c r="F16" s="18">
        <f>SUM(F4:F15)</f>
        <v>80485.000000000015</v>
      </c>
      <c r="G16" s="18">
        <f>SUM(G4:G15)</f>
        <v>75098</v>
      </c>
      <c r="H16" s="18">
        <f>SUM(H4:H15)</f>
        <v>60759</v>
      </c>
      <c r="I16" s="18">
        <f>SUM(I4:I15)</f>
        <v>91611.655958882111</v>
      </c>
    </row>
  </sheetData>
  <mergeCells count="1">
    <mergeCell ref="B2:G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17"/>
  <sheetViews>
    <sheetView workbookViewId="0">
      <selection activeCell="A17" sqref="A17"/>
    </sheetView>
  </sheetViews>
  <sheetFormatPr defaultRowHeight="15"/>
  <cols>
    <col min="1" max="1" width="31.7109375" customWidth="1"/>
    <col min="3" max="4" width="8.85546875" customWidth="1"/>
  </cols>
  <sheetData>
    <row r="3" spans="1:5" ht="15.75" thickBot="1">
      <c r="A3" s="45" t="s">
        <v>17</v>
      </c>
      <c r="B3" s="43" t="s">
        <v>31</v>
      </c>
      <c r="C3" s="43" t="s">
        <v>32</v>
      </c>
      <c r="D3" s="43" t="s">
        <v>38</v>
      </c>
      <c r="E3" s="43" t="s">
        <v>33</v>
      </c>
    </row>
    <row r="4" spans="1:5" ht="15.75" thickTop="1">
      <c r="A4" s="41" t="s">
        <v>23</v>
      </c>
      <c r="B4" s="35">
        <v>37531</v>
      </c>
      <c r="C4" s="35">
        <v>109892</v>
      </c>
      <c r="D4" s="51">
        <f t="shared" ref="D4:D14" si="0">+C4/212608</f>
        <v>0.51687612883804934</v>
      </c>
      <c r="E4" s="40">
        <v>2.9279999999999999</v>
      </c>
    </row>
    <row r="5" spans="1:5">
      <c r="A5" s="50" t="s">
        <v>29</v>
      </c>
      <c r="B5" s="34">
        <v>14025</v>
      </c>
      <c r="C5" s="34">
        <v>38149</v>
      </c>
      <c r="D5" s="51">
        <f t="shared" si="0"/>
        <v>0.17943351143889225</v>
      </c>
      <c r="E5" s="46">
        <v>2.7201</v>
      </c>
    </row>
    <row r="6" spans="1:5">
      <c r="A6" s="50" t="s">
        <v>22</v>
      </c>
      <c r="B6" s="34">
        <v>14040</v>
      </c>
      <c r="C6" s="34">
        <v>26943</v>
      </c>
      <c r="D6" s="51">
        <f t="shared" si="0"/>
        <v>0.12672618151715834</v>
      </c>
      <c r="E6" s="46">
        <v>1.919</v>
      </c>
    </row>
    <row r="7" spans="1:5">
      <c r="A7" s="50" t="s">
        <v>27</v>
      </c>
      <c r="B7" s="34">
        <v>11153</v>
      </c>
      <c r="C7" s="34">
        <v>11836</v>
      </c>
      <c r="D7" s="51">
        <f t="shared" si="0"/>
        <v>5.5670529801324503E-2</v>
      </c>
      <c r="E7" s="46">
        <v>1.0611999999999999</v>
      </c>
    </row>
    <row r="8" spans="1:5">
      <c r="A8" s="50" t="s">
        <v>24</v>
      </c>
      <c r="B8" s="34">
        <v>3768</v>
      </c>
      <c r="C8" s="34">
        <v>7111</v>
      </c>
      <c r="D8" s="51">
        <f t="shared" si="0"/>
        <v>3.344653070439494E-2</v>
      </c>
      <c r="E8" s="46">
        <v>1.8872</v>
      </c>
    </row>
    <row r="9" spans="1:5">
      <c r="A9" s="50" t="s">
        <v>20</v>
      </c>
      <c r="B9" s="34">
        <v>1941</v>
      </c>
      <c r="C9" s="34">
        <v>6886</v>
      </c>
      <c r="D9" s="51">
        <f t="shared" si="0"/>
        <v>3.2388245033112585E-2</v>
      </c>
      <c r="E9" s="46">
        <v>3.5476999999999999</v>
      </c>
    </row>
    <row r="10" spans="1:5">
      <c r="A10" s="50" t="s">
        <v>21</v>
      </c>
      <c r="B10" s="34">
        <v>2606</v>
      </c>
      <c r="C10" s="34">
        <v>4383</v>
      </c>
      <c r="D10" s="51">
        <f t="shared" si="0"/>
        <v>2.0615404876580375E-2</v>
      </c>
      <c r="E10" s="46">
        <v>1.6819</v>
      </c>
    </row>
    <row r="11" spans="1:5">
      <c r="A11" s="50" t="s">
        <v>30</v>
      </c>
      <c r="B11" s="34">
        <v>724</v>
      </c>
      <c r="C11" s="34">
        <v>2777</v>
      </c>
      <c r="D11" s="51">
        <f t="shared" si="0"/>
        <v>1.3061596929560505E-2</v>
      </c>
      <c r="E11" s="46">
        <v>3.8355999999999999</v>
      </c>
    </row>
    <row r="12" spans="1:5">
      <c r="A12" s="50" t="s">
        <v>28</v>
      </c>
      <c r="B12" s="34">
        <v>658</v>
      </c>
      <c r="C12" s="34">
        <v>2389</v>
      </c>
      <c r="D12" s="51">
        <f t="shared" si="0"/>
        <v>1.123664208308248E-2</v>
      </c>
      <c r="E12" s="46">
        <v>3.6307</v>
      </c>
    </row>
    <row r="13" spans="1:5">
      <c r="A13" s="50" t="s">
        <v>25</v>
      </c>
      <c r="B13" s="34">
        <v>614</v>
      </c>
      <c r="C13" s="34">
        <v>1423</v>
      </c>
      <c r="D13" s="51">
        <f t="shared" si="0"/>
        <v>6.6930689343768814E-3</v>
      </c>
      <c r="E13" s="46">
        <v>2.3176000000000001</v>
      </c>
    </row>
    <row r="14" spans="1:5" ht="15.75" thickBot="1">
      <c r="A14" s="39" t="s">
        <v>26</v>
      </c>
      <c r="B14" s="33">
        <v>357</v>
      </c>
      <c r="C14" s="33">
        <v>819</v>
      </c>
      <c r="D14" s="48">
        <f t="shared" si="0"/>
        <v>3.8521598434677904E-3</v>
      </c>
      <c r="E14" s="36">
        <v>2.2940999999999998</v>
      </c>
    </row>
    <row r="15" spans="1:5" ht="15.75" thickTop="1">
      <c r="A15" s="49" t="s">
        <v>34</v>
      </c>
      <c r="B15" s="29">
        <f>SUM(B4:B14)</f>
        <v>87417</v>
      </c>
      <c r="C15" s="29">
        <f>SUM(C4:C14)</f>
        <v>212608</v>
      </c>
      <c r="D15" s="53">
        <f t="shared" ref="D15" si="1">+C15/212608</f>
        <v>1</v>
      </c>
      <c r="E15" s="47">
        <f>+C15/B15</f>
        <v>2.4321127469485342</v>
      </c>
    </row>
    <row r="17" spans="1:1">
      <c r="A17" s="52" t="s">
        <v>36</v>
      </c>
    </row>
  </sheetData>
  <sortState ref="A4:E14">
    <sortCondition descending="1" ref="C4:C14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1"/>
  <sheetViews>
    <sheetView workbookViewId="0">
      <selection activeCell="F33" sqref="F33"/>
    </sheetView>
  </sheetViews>
  <sheetFormatPr defaultRowHeight="15"/>
  <cols>
    <col min="1" max="1" width="4" customWidth="1"/>
    <col min="2" max="2" width="19.28515625" customWidth="1"/>
    <col min="3" max="3" width="10.7109375" style="12" customWidth="1"/>
    <col min="4" max="4" width="12.7109375" style="12" customWidth="1"/>
    <col min="5" max="5" width="13.5703125" style="27" customWidth="1"/>
    <col min="6" max="6" width="13.5703125" customWidth="1"/>
  </cols>
  <sheetData>
    <row r="2" spans="1:6" ht="15.75" thickBot="1">
      <c r="A2" s="60"/>
      <c r="B2" s="45" t="s">
        <v>39</v>
      </c>
      <c r="C2" s="59" t="s">
        <v>18</v>
      </c>
      <c r="D2" s="59" t="s">
        <v>19</v>
      </c>
      <c r="E2" s="43" t="s">
        <v>38</v>
      </c>
      <c r="F2" s="43" t="s">
        <v>14</v>
      </c>
    </row>
    <row r="3" spans="1:6" ht="15.75" thickTop="1">
      <c r="A3" s="37">
        <v>1</v>
      </c>
      <c r="B3" s="41" t="s">
        <v>40</v>
      </c>
      <c r="C3" s="35">
        <v>19582</v>
      </c>
      <c r="D3" s="35">
        <v>61898</v>
      </c>
      <c r="E3" s="51">
        <v>0.29113673991571343</v>
      </c>
      <c r="F3" s="40">
        <v>3.161</v>
      </c>
    </row>
    <row r="4" spans="1:6">
      <c r="A4" s="44">
        <f>1+A3</f>
        <v>2</v>
      </c>
      <c r="B4" s="50" t="s">
        <v>41</v>
      </c>
      <c r="C4" s="34">
        <v>19566</v>
      </c>
      <c r="D4" s="34">
        <v>38404</v>
      </c>
      <c r="E4" s="56">
        <v>0.18063290186634556</v>
      </c>
      <c r="F4" s="46">
        <v>1.9628000000000001</v>
      </c>
    </row>
    <row r="5" spans="1:6">
      <c r="A5" s="44">
        <f t="shared" ref="A5:A17" si="0">1+A4</f>
        <v>3</v>
      </c>
      <c r="B5" s="50" t="s">
        <v>42</v>
      </c>
      <c r="C5" s="34">
        <v>7845</v>
      </c>
      <c r="D5" s="34">
        <v>18835</v>
      </c>
      <c r="E5" s="56">
        <v>8.8590269416014444E-2</v>
      </c>
      <c r="F5" s="46">
        <v>2.4009</v>
      </c>
    </row>
    <row r="6" spans="1:6">
      <c r="A6" s="44">
        <f t="shared" si="0"/>
        <v>4</v>
      </c>
      <c r="B6" s="50" t="s">
        <v>43</v>
      </c>
      <c r="C6" s="34">
        <v>3798</v>
      </c>
      <c r="D6" s="34">
        <v>14347</v>
      </c>
      <c r="E6" s="56">
        <v>6.748099789283564E-2</v>
      </c>
      <c r="F6" s="46">
        <v>3.7774999999999999</v>
      </c>
    </row>
    <row r="7" spans="1:6">
      <c r="A7" s="44">
        <f t="shared" si="0"/>
        <v>5</v>
      </c>
      <c r="B7" s="50" t="s">
        <v>44</v>
      </c>
      <c r="C7" s="34">
        <v>6859</v>
      </c>
      <c r="D7" s="34">
        <v>14312</v>
      </c>
      <c r="E7" s="56">
        <v>6.7316375677302837E-2</v>
      </c>
      <c r="F7" s="46">
        <v>2.0865999999999998</v>
      </c>
    </row>
    <row r="8" spans="1:6">
      <c r="A8" s="44">
        <f t="shared" si="0"/>
        <v>6</v>
      </c>
      <c r="B8" s="50" t="s">
        <v>45</v>
      </c>
      <c r="C8" s="34">
        <v>4471</v>
      </c>
      <c r="D8" s="34">
        <v>9554</v>
      </c>
      <c r="E8" s="56">
        <v>4.4937161348585192E-2</v>
      </c>
      <c r="F8" s="46">
        <v>2.1368999999999998</v>
      </c>
    </row>
    <row r="9" spans="1:6">
      <c r="A9" s="44">
        <f t="shared" si="0"/>
        <v>7</v>
      </c>
      <c r="B9" s="50" t="s">
        <v>46</v>
      </c>
      <c r="C9" s="34">
        <v>4108</v>
      </c>
      <c r="D9" s="34">
        <v>8404</v>
      </c>
      <c r="E9" s="56">
        <v>3.9528145695364239E-2</v>
      </c>
      <c r="F9" s="46">
        <v>2.0457999999999998</v>
      </c>
    </row>
    <row r="10" spans="1:6">
      <c r="A10" s="44">
        <f t="shared" si="0"/>
        <v>8</v>
      </c>
      <c r="B10" s="50" t="s">
        <v>47</v>
      </c>
      <c r="C10" s="34">
        <v>2599</v>
      </c>
      <c r="D10" s="34">
        <v>7377</v>
      </c>
      <c r="E10" s="56">
        <v>3.469765954244431E-2</v>
      </c>
      <c r="F10" s="46">
        <v>2.8384</v>
      </c>
    </row>
    <row r="11" spans="1:6">
      <c r="A11" s="44">
        <f t="shared" si="0"/>
        <v>9</v>
      </c>
      <c r="B11" s="50" t="s">
        <v>48</v>
      </c>
      <c r="C11" s="34">
        <v>2472</v>
      </c>
      <c r="D11" s="34">
        <v>7085</v>
      </c>
      <c r="E11" s="56">
        <v>3.3324239915713427E-2</v>
      </c>
      <c r="F11" s="46">
        <v>2.8660999999999999</v>
      </c>
    </row>
    <row r="12" spans="1:6">
      <c r="A12" s="44">
        <f t="shared" si="0"/>
        <v>10</v>
      </c>
      <c r="B12" s="50" t="s">
        <v>49</v>
      </c>
      <c r="C12" s="34">
        <v>2675</v>
      </c>
      <c r="D12" s="34">
        <v>5054</v>
      </c>
      <c r="E12" s="56">
        <v>2.3771447922937988E-2</v>
      </c>
      <c r="F12" s="46">
        <v>1.8893</v>
      </c>
    </row>
    <row r="13" spans="1:6">
      <c r="A13" s="44">
        <f t="shared" si="0"/>
        <v>11</v>
      </c>
      <c r="B13" s="50" t="s">
        <v>50</v>
      </c>
      <c r="C13" s="34">
        <v>2423</v>
      </c>
      <c r="D13" s="34">
        <v>5001</v>
      </c>
      <c r="E13" s="56">
        <v>2.352216285370259E-2</v>
      </c>
      <c r="F13" s="46">
        <v>2.0640000000000001</v>
      </c>
    </row>
    <row r="14" spans="1:6">
      <c r="A14" s="44">
        <f t="shared" si="0"/>
        <v>12</v>
      </c>
      <c r="B14" s="50" t="s">
        <v>51</v>
      </c>
      <c r="C14" s="34">
        <v>1586</v>
      </c>
      <c r="D14" s="34">
        <v>3713</v>
      </c>
      <c r="E14" s="56">
        <v>1.7464065322095122E-2</v>
      </c>
      <c r="F14" s="46">
        <v>2.3411</v>
      </c>
    </row>
    <row r="15" spans="1:6">
      <c r="A15" s="44">
        <f t="shared" si="0"/>
        <v>13</v>
      </c>
      <c r="B15" s="50" t="s">
        <v>52</v>
      </c>
      <c r="C15" s="34">
        <v>1237</v>
      </c>
      <c r="D15" s="34">
        <v>2831</v>
      </c>
      <c r="E15" s="56">
        <v>1.3315585490668273E-2</v>
      </c>
      <c r="F15" s="46">
        <v>2.2886000000000002</v>
      </c>
    </row>
    <row r="16" spans="1:6">
      <c r="A16" s="44">
        <f t="shared" si="0"/>
        <v>14</v>
      </c>
      <c r="B16" s="50" t="s">
        <v>53</v>
      </c>
      <c r="C16" s="34">
        <v>1340</v>
      </c>
      <c r="D16" s="34">
        <v>2427</v>
      </c>
      <c r="E16" s="56">
        <v>1.1415374774232391E-2</v>
      </c>
      <c r="F16" s="46">
        <v>1.8111999999999999</v>
      </c>
    </row>
    <row r="17" spans="1:10">
      <c r="A17" s="44">
        <f t="shared" si="0"/>
        <v>15</v>
      </c>
      <c r="B17" s="50" t="s">
        <v>54</v>
      </c>
      <c r="C17" s="34">
        <v>1239</v>
      </c>
      <c r="D17" s="34">
        <v>2000</v>
      </c>
      <c r="E17" s="56">
        <v>9.4069837447320892E-3</v>
      </c>
      <c r="F17" s="46">
        <v>1.6142000000000001</v>
      </c>
    </row>
    <row r="18" spans="1:10" ht="15.75" thickBot="1">
      <c r="A18" s="42"/>
      <c r="B18" s="39" t="s">
        <v>55</v>
      </c>
      <c r="C18" s="33">
        <v>5617</v>
      </c>
      <c r="D18" s="33">
        <v>11366</v>
      </c>
      <c r="E18" s="48">
        <v>5.3459888621312464E-2</v>
      </c>
      <c r="F18" s="36">
        <v>2.0235000890154886</v>
      </c>
      <c r="I18" s="12"/>
      <c r="J18" s="12"/>
    </row>
    <row r="19" spans="1:10" ht="15.75" thickTop="1">
      <c r="A19" s="37"/>
      <c r="B19" s="57" t="s">
        <v>34</v>
      </c>
      <c r="C19" s="63">
        <f>SUM(C3:C18)</f>
        <v>87417</v>
      </c>
      <c r="D19" s="63">
        <f t="shared" ref="D19:E19" si="1">SUM(D3:D18)</f>
        <v>212608</v>
      </c>
      <c r="E19" s="53">
        <f t="shared" si="1"/>
        <v>1</v>
      </c>
      <c r="F19" s="61">
        <f>+D19/C19</f>
        <v>2.4321127469485342</v>
      </c>
    </row>
    <row r="20" spans="1:10">
      <c r="B20" s="64"/>
      <c r="C20" s="58"/>
      <c r="D20" s="58"/>
      <c r="E20" s="62"/>
      <c r="F20" s="38"/>
    </row>
    <row r="21" spans="1:10">
      <c r="A21" s="52" t="s">
        <v>36</v>
      </c>
      <c r="B21" s="64"/>
      <c r="C21" s="58"/>
      <c r="D21" s="58"/>
      <c r="E21" s="62"/>
      <c r="F21" s="3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4</vt:i4>
      </vt:variant>
    </vt:vector>
  </HeadingPairs>
  <TitlesOfParts>
    <vt:vector size="4" baseType="lpstr">
      <vt:lpstr>nočitve</vt:lpstr>
      <vt:lpstr>prihodi</vt:lpstr>
      <vt:lpstr>segmenti</vt:lpstr>
      <vt:lpstr>nacionalnosti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2015-11-19T12:17:38Z</dcterms:modified>
</cp:coreProperties>
</file>