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E:\ARHIV JURE\Kanalizacija Smartno\"/>
    </mc:Choice>
  </mc:AlternateContent>
  <bookViews>
    <workbookView xWindow="360" yWindow="180" windowWidth="15195" windowHeight="13035"/>
  </bookViews>
  <sheets>
    <sheet name="POPIS DEL" sheetId="1" r:id="rId1"/>
  </sheets>
  <definedNames>
    <definedName name="_xlnm.Print_Area" localSheetId="0">'POPIS DEL'!$A$1:$F$178</definedName>
  </definedNames>
  <calcPr calcId="152511"/>
</workbook>
</file>

<file path=xl/calcChain.xml><?xml version="1.0" encoding="utf-8"?>
<calcChain xmlns="http://schemas.openxmlformats.org/spreadsheetml/2006/main">
  <c r="D176" i="1" l="1"/>
  <c r="F151" i="1"/>
  <c r="F130" i="1"/>
  <c r="F131" i="1"/>
  <c r="F132" i="1"/>
  <c r="F133" i="1"/>
  <c r="F134" i="1"/>
  <c r="F135" i="1"/>
  <c r="F136" i="1"/>
  <c r="F137" i="1"/>
  <c r="F138" i="1"/>
  <c r="F139" i="1"/>
  <c r="F140" i="1"/>
  <c r="F141" i="1"/>
  <c r="F142" i="1"/>
  <c r="F143" i="1"/>
  <c r="F144" i="1"/>
  <c r="F145" i="1"/>
  <c r="F146" i="1"/>
  <c r="F147" i="1"/>
  <c r="F148" i="1"/>
  <c r="F149" i="1"/>
  <c r="F129" i="1"/>
  <c r="D162" i="1" l="1"/>
  <c r="F162" i="1" s="1"/>
  <c r="D158" i="1"/>
  <c r="D160" i="1" s="1"/>
  <c r="F160" i="1" s="1"/>
  <c r="F158" i="1" l="1"/>
  <c r="D164" i="1"/>
  <c r="F164" i="1" l="1"/>
  <c r="D172" i="1"/>
  <c r="F172" i="1" s="1"/>
  <c r="F92" i="1" l="1"/>
  <c r="F120" i="1" l="1"/>
  <c r="F28" i="1" l="1"/>
  <c r="F90" i="1" l="1"/>
  <c r="F118" i="1" l="1"/>
  <c r="F116" i="1"/>
  <c r="F112" i="1" l="1"/>
  <c r="F110" i="1"/>
  <c r="F88" i="1" l="1"/>
  <c r="F156" i="1" l="1"/>
  <c r="F71" i="1"/>
  <c r="F114" i="1"/>
  <c r="F108" i="1" l="1"/>
  <c r="F86" i="1"/>
  <c r="D82" i="1"/>
  <c r="F64" i="1" l="1"/>
  <c r="F166" i="1" l="1"/>
  <c r="F167" i="1"/>
  <c r="F168" i="1"/>
  <c r="F169" i="1"/>
  <c r="F170" i="1"/>
  <c r="F171" i="1"/>
  <c r="F174" i="1"/>
  <c r="F175" i="1"/>
  <c r="F113" i="1" l="1"/>
  <c r="F122" i="1" s="1"/>
  <c r="F99" i="1" l="1"/>
  <c r="F100" i="1"/>
  <c r="F101" i="1"/>
  <c r="F103" i="1" l="1"/>
  <c r="F24" i="1" s="1"/>
  <c r="F26" i="1"/>
  <c r="F78" i="1"/>
  <c r="F79" i="1"/>
  <c r="F80" i="1"/>
  <c r="F81" i="1"/>
  <c r="F82" i="1"/>
  <c r="F83" i="1"/>
  <c r="F84" i="1"/>
  <c r="F85" i="1"/>
  <c r="F57" i="1"/>
  <c r="F58" i="1"/>
  <c r="F59" i="1"/>
  <c r="F60" i="1"/>
  <c r="F61" i="1"/>
  <c r="F62" i="1"/>
  <c r="F94" i="1" l="1"/>
  <c r="F22" i="1" s="1"/>
  <c r="F56" i="1"/>
  <c r="F66" i="1" s="1"/>
  <c r="F18" i="1" l="1"/>
  <c r="F73" i="1"/>
  <c r="F20" i="1" s="1"/>
  <c r="F176" i="1" l="1"/>
  <c r="F178" i="1" l="1"/>
  <c r="F30" i="1" s="1"/>
  <c r="F34" i="1" l="1"/>
  <c r="F36" i="1" s="1"/>
  <c r="F38" i="1" s="1"/>
</calcChain>
</file>

<file path=xl/sharedStrings.xml><?xml version="1.0" encoding="utf-8"?>
<sst xmlns="http://schemas.openxmlformats.org/spreadsheetml/2006/main" count="180" uniqueCount="133">
  <si>
    <t>1.1</t>
  </si>
  <si>
    <t>1.2</t>
  </si>
  <si>
    <t>1.3</t>
  </si>
  <si>
    <t>2.1</t>
  </si>
  <si>
    <t>3.1</t>
  </si>
  <si>
    <t>3.2</t>
  </si>
  <si>
    <t>4.1</t>
  </si>
  <si>
    <t>4.2</t>
  </si>
  <si>
    <t xml:space="preserve"> </t>
  </si>
  <si>
    <t>SKUPAJ OCENJENA VREDNOST BREZ DDV:</t>
  </si>
  <si>
    <t>SKUPAJ OCENJENA VREDNOST Z DDV:</t>
  </si>
  <si>
    <t>m'</t>
  </si>
  <si>
    <t>kos</t>
  </si>
  <si>
    <t>3.3</t>
  </si>
  <si>
    <t>3.4</t>
  </si>
  <si>
    <t>3.5</t>
  </si>
  <si>
    <t>Investitor:</t>
  </si>
  <si>
    <t>Objekt:</t>
  </si>
  <si>
    <t>1.4</t>
  </si>
  <si>
    <t>SKUPNA REKAPITULACIJA</t>
  </si>
  <si>
    <t>5.1</t>
  </si>
  <si>
    <t>5.2</t>
  </si>
  <si>
    <t>5.3</t>
  </si>
  <si>
    <t>I. PREDDELA</t>
  </si>
  <si>
    <t>kpl</t>
  </si>
  <si>
    <t>I. PREDDELA SKUPAJ:</t>
  </si>
  <si>
    <t>6.1</t>
  </si>
  <si>
    <t>6.2</t>
  </si>
  <si>
    <t>6.3</t>
  </si>
  <si>
    <t>Pospravljanje in čiščenje gradbišča po končanih delih</t>
  </si>
  <si>
    <t>6.4</t>
  </si>
  <si>
    <t>1.5</t>
  </si>
  <si>
    <t>II. RUŠITVENA DELA</t>
  </si>
  <si>
    <t>III. ZEMELJSKA DELA</t>
  </si>
  <si>
    <t>II. RUŠITVENA DELA SKUPAJ:</t>
  </si>
  <si>
    <t>III. ZEMELJSKA DELA SKUPAJ:</t>
  </si>
  <si>
    <t>ur</t>
  </si>
  <si>
    <t>Odgovorni projektant:</t>
  </si>
  <si>
    <t>Jože Poglajen, univ.dipl.inž.grad.</t>
  </si>
  <si>
    <t>Projektant:</t>
  </si>
  <si>
    <t>POPIS DEL IN OCENA VREDNOSTI</t>
  </si>
  <si>
    <t>Zakoličba vseh komunalnih vodov s strani pooblaščenega izvajalca (vodovod, kanalizacija, elektrovodi, TK vodi)</t>
  </si>
  <si>
    <t>Strojno in ročno planiranje ter utrjevanje dna širokega izkopa in dna pod objekti kanalizacije (cevi, jaški) z natančnostjo do +/- 2 cm (95% strojno, 5% ročno)</t>
  </si>
  <si>
    <t>Izdelava varnostnega načrta gradbišča, potrjenega s strani varnostnega inženirja (varnost pri delu, …)</t>
  </si>
  <si>
    <t>Vzpostavitev, ureditev, zavarovanje in organizacija gradbišča - postavitev začasnih gradbiščnih objektov, ograj, oznak, opozorilnih znakov in trakov, vključno z odstranitvijo po končanih delih - vse skladno z varnostnim načrtom gradbišča</t>
  </si>
  <si>
    <t>Izdelava projektne dokumentacije izvedenih del (PID)</t>
  </si>
  <si>
    <t>DDV 22%</t>
  </si>
  <si>
    <t>Maja Sakač Rožmanec, dipl.inž.grad.</t>
  </si>
  <si>
    <r>
      <t>m</t>
    </r>
    <r>
      <rPr>
        <vertAlign val="superscript"/>
        <sz val="10"/>
        <rFont val="Arial"/>
        <family val="2"/>
        <charset val="238"/>
      </rPr>
      <t>2</t>
    </r>
  </si>
  <si>
    <r>
      <t>m</t>
    </r>
    <r>
      <rPr>
        <vertAlign val="superscript"/>
        <sz val="10"/>
        <rFont val="Arial"/>
        <family val="2"/>
        <charset val="238"/>
      </rPr>
      <t>3</t>
    </r>
  </si>
  <si>
    <t>Plačilo takse deponije gradbenih odpadkov ter pridobitev evidenčnih listov gradbenih odpadkov.Faktorji razrahljivosti so upoštevani.</t>
  </si>
  <si>
    <t>IV. VOZIŠČNE KONSTRUKCIJE</t>
  </si>
  <si>
    <t>IV. VOZIŠČNE KONSTRUKCIJE SKUPAJ:</t>
  </si>
  <si>
    <t>Zaščita obstoječega vodovoda (po potrebi tudi ostalih vodov infrastrukture)</t>
  </si>
  <si>
    <t>Strojna - ročna izdelava finega planuma v debelini 15 cm, v pravilnih prečnih in vzdolžnih sklonih (upoštevati obstoječo niveleto dvorišča) s komprimiranjem do predpisane potrebne zbitosti Me = 110 MPa in natančnostjo +/- 1,0 cm</t>
  </si>
  <si>
    <t>V. KANALIZACIJA</t>
  </si>
  <si>
    <t>V. KANALIZACIJA SKUPAJ:</t>
  </si>
  <si>
    <t>OBČINA ŠMARTNO PRI LITIJI</t>
  </si>
  <si>
    <t>TOMAZINOVA ULICA 2</t>
  </si>
  <si>
    <t>1275 ŠMARTNO PRI LITIJI</t>
  </si>
  <si>
    <t>SEKUNDARNA KANALIZACIJA ŠMARTNO</t>
  </si>
  <si>
    <t>Litija, maj 2016</t>
  </si>
  <si>
    <t>Rušenje dela obstoječe kanalizacije na mestih, kjer je potrebna prilagoditev obstoječe kanalizacije zaradi poteka projektirane kanalizacije, z nakladanjem na kamion in odvozom na deponijo.</t>
  </si>
  <si>
    <t>3.6</t>
  </si>
  <si>
    <t>Dobava, dovoz in vgrajevanje  drobljenca 0 - 16 mm - zasipanje jaškov v obsegu do 50 cm od stene jaška. Utrjevanje v plasteh po 20 - 30 cm do zbitosti 97% Proctorja.                     (Varianta je zasipanje z okroglo zrnatim materialom frakcije     0 - 32 mm)</t>
  </si>
  <si>
    <t>3.7</t>
  </si>
  <si>
    <t>3.8</t>
  </si>
  <si>
    <t>Odvoz izkopane zemljine na stalno uradno deponijo gradbenih odpadkov v oddaljenosti do h = 30 km, kompletno z zvračanjem in planiranjem dopeljanega materiala na deponiji, faktorji razrahljivosti so upoštevani.</t>
  </si>
  <si>
    <t>5.4</t>
  </si>
  <si>
    <t>5.5</t>
  </si>
  <si>
    <t>5.6</t>
  </si>
  <si>
    <t>5.7</t>
  </si>
  <si>
    <t>Projektantski nadzor med gradnjo in manjše spremembe PZI projekta.</t>
  </si>
  <si>
    <t>Zakoličba predvidenih jaškov in črpališča (zaradi delno manjkajočih podatkov o obstoječi infrastrukturi bo morda potrebno natančno lokacijo predvidenih jaškov naknadno nekoliko spremeniti.)</t>
  </si>
  <si>
    <t>Široki strojni in ročni izkop zemljine v terenu III. kategorije v normalnih pogojih dela, vključno z nakladanjem na kamion (60% strojno, 40% ročno - za potrebe natančne lokacije komunalnih vodov in obstoječih priključkov je potrebna izvedba ročnega izkopa) za fekalni kanal. Izkopani material, ki bo primeren za zasipanje kanalov se shrani na gradbiščni deponiji in se kasneje uporabi za zasipanje.</t>
  </si>
  <si>
    <t>m3</t>
  </si>
  <si>
    <t>Dobava, dovoz in vgrajevanje tamponskega drobljenca - od 20 cm nad temenom cevi do višine pod finim planumom ceste. Granulacija drobljenca znaša 0-32 mm, utrjevanje v plasteh po 20 - 30 cm do predpisane zbitosti Ev2 = 100 MPa ter planiranje z natančnostjo +/- 1,0 cm</t>
  </si>
  <si>
    <t>Dobava in dovoz kvalitetnega materiala granulacije 0 - 16 mm za fini planum.</t>
  </si>
  <si>
    <t>m2</t>
  </si>
  <si>
    <t>VI. ČRPALIŠČE</t>
  </si>
  <si>
    <t>VI. ČRPALIŠČE SKUPAJ:</t>
  </si>
  <si>
    <t>VII. ZAKLJUČNA IN OSTALA DELA</t>
  </si>
  <si>
    <t>VII. ZAKLJUČNA IN OSTALA DELA SKUPAJ:</t>
  </si>
  <si>
    <t>VII. ZAKLJUČNA IN NEPREDVIDENA DELA</t>
  </si>
  <si>
    <t>Dobava in montaža črpališča iz poliestra (vodotesnega in odpornega na kemijsko sestavo komunalnih odpadni vod). Črpališče dvodelno z dvojnima črpalkama ter zapornim in protipovratnim ventilom, pokritim s pokrovi iz nodularne litine. Črpališče je sestavljeno iz:</t>
  </si>
  <si>
    <r>
      <t xml:space="preserve">Posoda iz poliestra </t>
    </r>
    <r>
      <rPr>
        <sz val="10"/>
        <rFont val="Symbol"/>
        <family val="1"/>
        <charset val="2"/>
      </rPr>
      <t>f</t>
    </r>
    <r>
      <rPr>
        <sz val="10"/>
        <rFont val="Arial"/>
        <family val="2"/>
        <charset val="238"/>
      </rPr>
      <t xml:space="preserve"> 1600 x 3500 mm</t>
    </r>
  </si>
  <si>
    <r>
      <t xml:space="preserve">Posoda iz poliestra </t>
    </r>
    <r>
      <rPr>
        <sz val="10"/>
        <rFont val="Symbol"/>
        <family val="1"/>
        <charset val="2"/>
      </rPr>
      <t>f</t>
    </r>
    <r>
      <rPr>
        <sz val="10"/>
        <rFont val="Arial CE"/>
        <charset val="238"/>
      </rPr>
      <t xml:space="preserve"> 1200 x 1150 mm</t>
    </r>
  </si>
  <si>
    <t>Priključek za dotok iz umetzne mase DN200</t>
  </si>
  <si>
    <t>Priključek za iztok iz nerjavnega jekla AISI 304 DN80</t>
  </si>
  <si>
    <t>Priključek za električni kabel iz umetne mase DN75</t>
  </si>
  <si>
    <t>Priključek za zračnik iz umetne mase DN110</t>
  </si>
  <si>
    <t>Vgradnja pete črpalke v poliestrski laminat</t>
  </si>
  <si>
    <t>Posode z dvema črpalnima komorama:</t>
  </si>
  <si>
    <t>Oprema črpališča:</t>
  </si>
  <si>
    <t>Tlačni vod iz nerjavnega jekla AISI 304 DN65 reduciran na DN80, 2500 mm (2 x nepovratni ventil, 2 x zasun, združitvene hlače, pritrdilni in tesnilni material)</t>
  </si>
  <si>
    <t>Črpalka KSB Amarex NF 65-220/014 ULG - 175</t>
  </si>
  <si>
    <t>Krmiljenje KSB LevelControl 2 BC2400DFNA040</t>
  </si>
  <si>
    <t>Cev Ø33,7/2 mm iz nerjavnega jekla AISI 304 za dvig črpalk</t>
  </si>
  <si>
    <t>m</t>
  </si>
  <si>
    <t xml:space="preserve">Veriga za dvig črpalk iz nerjavnega jekla AISI 304 </t>
  </si>
  <si>
    <t>Komplet:</t>
  </si>
  <si>
    <t>Izdelava elektro priključka za črpališče s priključitvijo na obstoječo elektro omarico pri črpališči pri 'Gabru'. Ocena materiala in del.</t>
  </si>
  <si>
    <t>Pregled in zagon črpališča</t>
  </si>
  <si>
    <t>SEKUNDARNI VOD STARETOV TRG</t>
  </si>
  <si>
    <t>Pripravljalna dela, ki so potrebna za nemoteno gradnjo sekundarne kanalizacije.</t>
  </si>
  <si>
    <t xml:space="preserve">Zavarovanje brežin pred podorom v jarek, razpiranje in opaž izkopov na mestih slabše nosilnega terena (npr z jeklenimi opaži). </t>
  </si>
  <si>
    <t>Izdelava odcepov hišnih priključkov iz kanalizacijske cevi  SN8 DN160 mm na peščeno podlago z zasipanjem s peščenim materialom debeline 0-8 mm, v dolžini do 10,00 m z vsemi pomožnimi deli in materialom. (Opomba: hišni priključek se ne izdeluje v celoti. Pusti se samo odcep. Izdelava hišnega priključka do objekta ni predmet tega projekta.)</t>
  </si>
  <si>
    <t>Izdelava prilagoditve obstoječe kanalizacijske cevi in morebitnih popravkov poškodovane obstoječe kanalizacije do premera DN 250.</t>
  </si>
  <si>
    <r>
      <t xml:space="preserve">Dobava, dovoz in vgrajevanje  drobljenca 0 - 8 mm -     zasipanje jarkov do višine 20 cm nad temenom cevi.             Utrjevanje v plasteh po 20 - 30 cm do zbitosti 97% Proctorja ter planiranje z natančnostjo </t>
    </r>
    <r>
      <rPr>
        <sz val="10"/>
        <rFont val="Calibri"/>
        <family val="2"/>
        <charset val="238"/>
      </rPr>
      <t>±</t>
    </r>
    <r>
      <rPr>
        <sz val="10"/>
        <rFont val="Arial"/>
        <family val="2"/>
        <charset val="238"/>
      </rPr>
      <t xml:space="preserve"> 2,0 cm (posteljica in obsip              cevi)       </t>
    </r>
  </si>
  <si>
    <t>Izdelava tlačnega voda iz cevi PE100 DN90 mm na peščeno podlago z zasipanjem s peščenim materialom debeline                  0-8 mm, vključeni vsi priklopi na jaške (pesek obračunan v zemeljskih delih).</t>
  </si>
  <si>
    <t>Razna manjša nepredvidena dela, katera se izvedejo po predhodnem pismenem naročilu investitorja ali nadzora - 10% od vseh del (postavke I.-VII.)</t>
  </si>
  <si>
    <t>Izdelava revizijskega jaška (PE DN800 mm) z LTŽ pokrovom (D400 - 40 t), globina jaška do 1,50 m. Vključena dovoz in dobava vsega materiala ter vsi prikopi in zagotovitev vodotesnosti za fekalni kanalizacijski vod.</t>
  </si>
  <si>
    <t>Izdelava revizijskega jaška (PE DN800 mm) z LTŽ pokrovom (D400 - 40 t), globina jaška 1,50 m do 2,50 m. Vključena dovoz in dobava vsega materiala ter vsi prikopi in zagotovitev vodotesnosti za fekalni kanalizacijski vod.</t>
  </si>
  <si>
    <t>Izdelava fekalne kanalizacije iz PVC cevi SN16 DN200 mm na peščeno podlago z zasipanjem s peščenim materialom debeline 0-8 mm, vključeni vsi priklopi na jaške (pesek obračunan v zemeljskih delih).</t>
  </si>
  <si>
    <t>Izdelava priključitve na obstoječi polietilenski jašek, kompletno z vsemi potrebnimi deli in pomožnim materialom.</t>
  </si>
  <si>
    <t>Pregled in čiščenje kanala pred izvedbo tlačnega preizkusa vodotesnosti.</t>
  </si>
  <si>
    <t>Preizkus vodotesnosti kanalizacije.</t>
  </si>
  <si>
    <t>Preizkus vodotesnosti jaškov.</t>
  </si>
  <si>
    <t>Snemanje kanala s kamero.</t>
  </si>
  <si>
    <t>Izdelava geodetskega posnetka po končanih delih s certifikatom pooblaščenega geodeta za izdelavo PID projekta in vnosa v kataster GJI</t>
  </si>
  <si>
    <t>Vnos v kataster GJI</t>
  </si>
  <si>
    <t>7.1</t>
  </si>
  <si>
    <t>7.2</t>
  </si>
  <si>
    <t>7.3</t>
  </si>
  <si>
    <t>7.4</t>
  </si>
  <si>
    <t>7.5</t>
  </si>
  <si>
    <t>7.6</t>
  </si>
  <si>
    <t>7.7</t>
  </si>
  <si>
    <t>7.8</t>
  </si>
  <si>
    <t>7.9</t>
  </si>
  <si>
    <t>7.10</t>
  </si>
  <si>
    <t>7.11</t>
  </si>
  <si>
    <t>VIII. ELEKTRIČNE INŠTALACIJE IN TELEMETRIJA</t>
  </si>
</sst>
</file>

<file path=xl/styles.xml><?xml version="1.0" encoding="utf-8"?>
<styleSheet xmlns="http://schemas.openxmlformats.org/spreadsheetml/2006/main" xmlns:mc="http://schemas.openxmlformats.org/markup-compatibility/2006" xmlns:x14ac="http://schemas.microsoft.com/office/spreadsheetml/2009/9/ac" mc:Ignorable="x14ac">
  <fonts count="12" x14ac:knownFonts="1">
    <font>
      <sz val="10"/>
      <name val="Arial CE"/>
      <charset val="238"/>
    </font>
    <font>
      <sz val="8"/>
      <name val="Arial CE"/>
      <charset val="238"/>
    </font>
    <font>
      <sz val="10"/>
      <name val="Arial"/>
      <family val="2"/>
      <charset val="238"/>
    </font>
    <font>
      <b/>
      <sz val="10"/>
      <name val="Arial"/>
      <family val="2"/>
      <charset val="238"/>
    </font>
    <font>
      <b/>
      <u/>
      <sz val="10"/>
      <name val="Arial"/>
      <family val="2"/>
      <charset val="238"/>
    </font>
    <font>
      <sz val="8"/>
      <name val="Arial"/>
      <family val="2"/>
      <charset val="238"/>
    </font>
    <font>
      <u/>
      <sz val="10"/>
      <name val="Arial"/>
      <family val="2"/>
      <charset val="238"/>
    </font>
    <font>
      <b/>
      <sz val="12"/>
      <name val="Arial"/>
      <family val="2"/>
      <charset val="238"/>
    </font>
    <font>
      <vertAlign val="superscript"/>
      <sz val="10"/>
      <name val="Arial"/>
      <family val="2"/>
      <charset val="238"/>
    </font>
    <font>
      <sz val="10"/>
      <name val="Calibri"/>
      <family val="2"/>
      <charset val="238"/>
    </font>
    <font>
      <sz val="10"/>
      <name val="Symbol"/>
      <family val="1"/>
      <charset val="2"/>
    </font>
    <font>
      <sz val="10"/>
      <color rgb="FF000000"/>
      <name val="Arial"/>
      <family val="2"/>
      <charset val="238"/>
    </font>
  </fonts>
  <fills count="3">
    <fill>
      <patternFill patternType="none"/>
    </fill>
    <fill>
      <patternFill patternType="gray125"/>
    </fill>
    <fill>
      <patternFill patternType="solid">
        <fgColor rgb="FFFFFF00"/>
        <bgColor indexed="64"/>
      </patternFill>
    </fill>
  </fills>
  <borders count="15">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73">
    <xf numFmtId="0" fontId="0" fillId="0" borderId="0" xfId="0"/>
    <xf numFmtId="0" fontId="3" fillId="0" borderId="13" xfId="0" applyFont="1" applyFill="1" applyBorder="1" applyAlignment="1">
      <alignment horizontal="center"/>
    </xf>
    <xf numFmtId="0" fontId="2" fillId="0" borderId="0" xfId="0" applyFont="1" applyFill="1" applyBorder="1" applyAlignment="1">
      <alignment horizontal="center"/>
    </xf>
    <xf numFmtId="0" fontId="3" fillId="0" borderId="0" xfId="0" applyFont="1" applyFill="1" applyBorder="1" applyAlignment="1">
      <alignment horizontal="center"/>
    </xf>
    <xf numFmtId="4" fontId="3" fillId="0" borderId="13" xfId="0" applyNumberFormat="1" applyFont="1" applyFill="1" applyBorder="1" applyAlignment="1">
      <alignment horizontal="right"/>
    </xf>
    <xf numFmtId="4" fontId="3" fillId="0" borderId="14" xfId="0" applyNumberFormat="1" applyFont="1" applyFill="1" applyBorder="1" applyAlignment="1">
      <alignment horizontal="right"/>
    </xf>
    <xf numFmtId="4" fontId="2" fillId="0" borderId="0" xfId="0" applyNumberFormat="1" applyFont="1" applyFill="1" applyBorder="1" applyAlignment="1">
      <alignment horizontal="right"/>
    </xf>
    <xf numFmtId="4" fontId="3" fillId="0" borderId="0" xfId="0" applyNumberFormat="1" applyFont="1" applyFill="1" applyBorder="1" applyAlignment="1">
      <alignment horizontal="right"/>
    </xf>
    <xf numFmtId="0" fontId="2" fillId="0" borderId="0" xfId="0" applyFont="1" applyFill="1" applyBorder="1" applyAlignment="1">
      <alignment horizontal="right"/>
    </xf>
    <xf numFmtId="49" fontId="2" fillId="0" borderId="0" xfId="0" applyNumberFormat="1" applyFont="1" applyFill="1" applyAlignment="1">
      <alignment horizontal="left" vertical="top"/>
    </xf>
    <xf numFmtId="0" fontId="2" fillId="0" borderId="0" xfId="0" applyNumberFormat="1" applyFont="1" applyFill="1" applyBorder="1" applyAlignment="1">
      <alignment horizontal="left" vertical="center" wrapText="1"/>
    </xf>
    <xf numFmtId="0" fontId="2" fillId="0" borderId="0" xfId="0" applyFont="1" applyFill="1" applyAlignment="1">
      <alignment vertical="center"/>
    </xf>
    <xf numFmtId="4" fontId="2" fillId="0" borderId="0" xfId="0" applyNumberFormat="1" applyFont="1" applyFill="1" applyAlignment="1">
      <alignment horizontal="right"/>
    </xf>
    <xf numFmtId="0" fontId="2" fillId="0" borderId="0" xfId="0" applyNumberFormat="1" applyFont="1" applyFill="1" applyAlignment="1">
      <alignment horizontal="left" vertical="center" wrapText="1"/>
    </xf>
    <xf numFmtId="0" fontId="2" fillId="0" borderId="0" xfId="0" applyFont="1" applyFill="1" applyAlignment="1">
      <alignment horizontal="center"/>
    </xf>
    <xf numFmtId="0" fontId="6" fillId="0" borderId="1" xfId="0" applyNumberFormat="1" applyFont="1" applyFill="1" applyBorder="1" applyAlignment="1">
      <alignment horizontal="left" vertical="center" wrapText="1"/>
    </xf>
    <xf numFmtId="0" fontId="3" fillId="0" borderId="2" xfId="0" applyNumberFormat="1" applyFont="1" applyFill="1" applyBorder="1" applyAlignment="1">
      <alignment horizontal="left" vertical="center" wrapText="1"/>
    </xf>
    <xf numFmtId="0" fontId="3" fillId="0" borderId="3" xfId="0" applyNumberFormat="1" applyFont="1" applyFill="1" applyBorder="1" applyAlignment="1">
      <alignment horizontal="left" vertical="center" wrapText="1"/>
    </xf>
    <xf numFmtId="0" fontId="2" fillId="0" borderId="0" xfId="0" applyFont="1" applyFill="1" applyAlignment="1">
      <alignment horizontal="center" wrapText="1"/>
    </xf>
    <xf numFmtId="0" fontId="2" fillId="0" borderId="6" xfId="0" applyNumberFormat="1" applyFont="1" applyFill="1" applyBorder="1" applyAlignment="1">
      <alignment horizontal="left" vertical="center" wrapText="1"/>
    </xf>
    <xf numFmtId="0" fontId="2" fillId="0" borderId="7" xfId="0" applyFont="1" applyFill="1" applyBorder="1" applyAlignment="1">
      <alignment horizontal="right"/>
    </xf>
    <xf numFmtId="4" fontId="2" fillId="0" borderId="7" xfId="0" applyNumberFormat="1" applyFont="1" applyFill="1" applyBorder="1" applyAlignment="1">
      <alignment horizontal="right"/>
    </xf>
    <xf numFmtId="0" fontId="3" fillId="0" borderId="4" xfId="0" applyFont="1" applyFill="1" applyBorder="1" applyAlignment="1">
      <alignment horizontal="center"/>
    </xf>
    <xf numFmtId="4" fontId="3" fillId="0" borderId="4" xfId="0" applyNumberFormat="1" applyFont="1" applyFill="1" applyBorder="1" applyAlignment="1">
      <alignment horizontal="right"/>
    </xf>
    <xf numFmtId="4" fontId="3" fillId="0" borderId="9" xfId="0" applyNumberFormat="1" applyFont="1" applyFill="1" applyBorder="1" applyAlignment="1">
      <alignment horizontal="right"/>
    </xf>
    <xf numFmtId="4" fontId="3" fillId="0" borderId="7" xfId="0" applyNumberFormat="1" applyFont="1" applyFill="1" applyBorder="1" applyAlignment="1">
      <alignment horizontal="right"/>
    </xf>
    <xf numFmtId="0" fontId="3" fillId="0" borderId="5" xfId="0" applyFont="1" applyFill="1" applyBorder="1" applyAlignment="1">
      <alignment horizontal="center"/>
    </xf>
    <xf numFmtId="4" fontId="3" fillId="0" borderId="5" xfId="0" applyNumberFormat="1" applyFont="1" applyFill="1" applyBorder="1" applyAlignment="1">
      <alignment horizontal="right"/>
    </xf>
    <xf numFmtId="4" fontId="3" fillId="0" borderId="11" xfId="0" applyNumberFormat="1" applyFont="1" applyFill="1" applyBorder="1" applyAlignment="1">
      <alignment horizontal="right"/>
    </xf>
    <xf numFmtId="0" fontId="4" fillId="0" borderId="0" xfId="0" applyNumberFormat="1" applyFont="1" applyFill="1" applyBorder="1" applyAlignment="1">
      <alignment horizontal="left" vertical="center" wrapText="1"/>
    </xf>
    <xf numFmtId="0" fontId="3" fillId="0" borderId="12" xfId="0" applyNumberFormat="1" applyFont="1" applyFill="1" applyBorder="1" applyAlignment="1">
      <alignment horizontal="left" vertical="center" wrapText="1"/>
    </xf>
    <xf numFmtId="0" fontId="4" fillId="0" borderId="0" xfId="0" applyNumberFormat="1" applyFont="1" applyFill="1" applyAlignment="1">
      <alignment horizontal="left" vertical="center" wrapText="1"/>
    </xf>
    <xf numFmtId="0" fontId="3" fillId="0" borderId="0" xfId="0" applyNumberFormat="1" applyFont="1" applyFill="1" applyBorder="1" applyAlignment="1">
      <alignment horizontal="left" vertical="center" wrapText="1"/>
    </xf>
    <xf numFmtId="0" fontId="2" fillId="2" borderId="0" xfId="0" applyFont="1" applyFill="1" applyAlignment="1">
      <alignment vertical="center"/>
    </xf>
    <xf numFmtId="0" fontId="2" fillId="0" borderId="0" xfId="0" applyNumberFormat="1" applyFont="1" applyAlignment="1">
      <alignment horizontal="left" vertical="center" wrapText="1"/>
    </xf>
    <xf numFmtId="0" fontId="2" fillId="0" borderId="0" xfId="0" applyFont="1" applyAlignment="1">
      <alignment horizontal="center"/>
    </xf>
    <xf numFmtId="4" fontId="2" fillId="0" borderId="0" xfId="0" applyNumberFormat="1" applyFont="1" applyAlignment="1">
      <alignment horizontal="right"/>
    </xf>
    <xf numFmtId="0" fontId="0" fillId="0" borderId="0" xfId="0" applyFont="1" applyFill="1" applyAlignment="1">
      <alignment horizontal="center"/>
    </xf>
    <xf numFmtId="4" fontId="0" fillId="0" borderId="0" xfId="0" applyNumberFormat="1" applyFont="1" applyFill="1" applyAlignment="1">
      <alignment horizontal="right"/>
    </xf>
    <xf numFmtId="0" fontId="0" fillId="0" borderId="0" xfId="0" applyNumberFormat="1" applyFont="1" applyFill="1" applyAlignment="1">
      <alignment horizontal="left" vertical="center" wrapText="1"/>
    </xf>
    <xf numFmtId="0" fontId="2" fillId="0" borderId="0" xfId="0" applyFont="1" applyFill="1" applyAlignment="1">
      <alignment vertical="center" wrapText="1"/>
    </xf>
    <xf numFmtId="4" fontId="5" fillId="0" borderId="0" xfId="0" applyNumberFormat="1" applyFont="1" applyFill="1" applyBorder="1" applyAlignment="1">
      <alignment horizontal="right"/>
    </xf>
    <xf numFmtId="0" fontId="2" fillId="0" borderId="0" xfId="0" applyFont="1" applyFill="1" applyAlignment="1">
      <alignment horizontal="right"/>
    </xf>
    <xf numFmtId="0" fontId="11" fillId="0" borderId="0" xfId="0" applyFont="1"/>
    <xf numFmtId="49" fontId="2" fillId="0" borderId="0" xfId="0" applyNumberFormat="1" applyFont="1" applyFill="1" applyAlignment="1" applyProtection="1">
      <alignment horizontal="left" vertical="top"/>
      <protection locked="0"/>
    </xf>
    <xf numFmtId="0" fontId="2" fillId="0" borderId="0" xfId="0" applyNumberFormat="1" applyFont="1" applyFill="1" applyAlignment="1" applyProtection="1">
      <alignment horizontal="left" vertical="center" wrapText="1"/>
      <protection locked="0"/>
    </xf>
    <xf numFmtId="0" fontId="2" fillId="0" borderId="0" xfId="0" applyFont="1" applyFill="1" applyAlignment="1" applyProtection="1">
      <alignment horizontal="center"/>
      <protection locked="0"/>
    </xf>
    <xf numFmtId="4" fontId="2" fillId="0" borderId="0" xfId="0" applyNumberFormat="1" applyFont="1" applyFill="1" applyAlignment="1" applyProtection="1">
      <alignment horizontal="right"/>
      <protection locked="0"/>
    </xf>
    <xf numFmtId="0" fontId="7" fillId="0" borderId="12" xfId="0" applyFont="1" applyFill="1" applyBorder="1" applyAlignment="1" applyProtection="1">
      <alignment horizontal="center" vertical="center"/>
      <protection locked="0"/>
    </xf>
    <xf numFmtId="0" fontId="7" fillId="0" borderId="13" xfId="0" applyFont="1" applyFill="1" applyBorder="1" applyAlignment="1" applyProtection="1">
      <alignment horizontal="center" vertical="center"/>
      <protection locked="0"/>
    </xf>
    <xf numFmtId="0" fontId="7" fillId="0" borderId="14" xfId="0" applyFont="1" applyFill="1" applyBorder="1" applyAlignment="1" applyProtection="1">
      <alignment horizontal="center" vertical="center"/>
      <protection locked="0"/>
    </xf>
    <xf numFmtId="0" fontId="3" fillId="0" borderId="8" xfId="0" applyFont="1" applyFill="1" applyBorder="1" applyAlignment="1" applyProtection="1">
      <alignment horizontal="center" vertical="center"/>
      <protection locked="0"/>
    </xf>
    <xf numFmtId="0" fontId="3" fillId="0" borderId="4" xfId="0" applyFont="1" applyFill="1" applyBorder="1" applyAlignment="1" applyProtection="1">
      <alignment horizontal="center" vertical="center"/>
      <protection locked="0"/>
    </xf>
    <xf numFmtId="0" fontId="3" fillId="0" borderId="9" xfId="0" applyFont="1" applyFill="1" applyBorder="1" applyAlignment="1" applyProtection="1">
      <alignment horizontal="center" vertical="center"/>
      <protection locked="0"/>
    </xf>
    <xf numFmtId="0" fontId="3" fillId="0" borderId="10" xfId="0" applyFont="1" applyFill="1" applyBorder="1" applyAlignment="1" applyProtection="1">
      <alignment horizontal="center" vertical="center"/>
      <protection locked="0"/>
    </xf>
    <xf numFmtId="0" fontId="3" fillId="0" borderId="5" xfId="0" applyFont="1" applyFill="1" applyBorder="1" applyAlignment="1" applyProtection="1">
      <alignment horizontal="center" vertical="center"/>
      <protection locked="0"/>
    </xf>
    <xf numFmtId="0" fontId="3" fillId="0" borderId="11" xfId="0" applyFont="1" applyFill="1" applyBorder="1" applyAlignment="1" applyProtection="1">
      <alignment horizontal="center" vertical="center"/>
      <protection locked="0"/>
    </xf>
    <xf numFmtId="49" fontId="3" fillId="0" borderId="0" xfId="0" applyNumberFormat="1" applyFont="1" applyFill="1" applyAlignment="1" applyProtection="1">
      <alignment horizontal="left" vertical="top"/>
      <protection locked="0"/>
    </xf>
    <xf numFmtId="0" fontId="3" fillId="0" borderId="0" xfId="0" applyNumberFormat="1" applyFont="1" applyFill="1" applyAlignment="1" applyProtection="1">
      <alignment horizontal="left" vertical="center" wrapText="1"/>
      <protection locked="0"/>
    </xf>
    <xf numFmtId="0" fontId="3" fillId="0" borderId="0" xfId="0" applyFont="1" applyFill="1" applyAlignment="1" applyProtection="1">
      <alignment horizontal="center"/>
      <protection locked="0"/>
    </xf>
    <xf numFmtId="4" fontId="3" fillId="0" borderId="0" xfId="0" applyNumberFormat="1" applyFont="1" applyFill="1" applyAlignment="1" applyProtection="1">
      <alignment horizontal="right"/>
      <protection locked="0"/>
    </xf>
    <xf numFmtId="0" fontId="3" fillId="0" borderId="0" xfId="0" applyFont="1" applyFill="1" applyAlignment="1" applyProtection="1">
      <alignment vertical="center"/>
      <protection locked="0"/>
    </xf>
    <xf numFmtId="0" fontId="3" fillId="0" borderId="0" xfId="0" applyNumberFormat="1" applyFont="1" applyFill="1" applyAlignment="1" applyProtection="1">
      <alignment horizontal="left" vertical="center"/>
      <protection locked="0"/>
    </xf>
    <xf numFmtId="4" fontId="2" fillId="0" borderId="0" xfId="0" applyNumberFormat="1" applyFont="1" applyFill="1" applyBorder="1" applyAlignment="1" applyProtection="1">
      <alignment horizontal="center"/>
      <protection locked="0"/>
    </xf>
    <xf numFmtId="4" fontId="2" fillId="0" borderId="0" xfId="0" applyNumberFormat="1" applyFont="1" applyFill="1" applyBorder="1" applyAlignment="1" applyProtection="1">
      <alignment horizontal="right"/>
      <protection locked="0"/>
    </xf>
    <xf numFmtId="4" fontId="2" fillId="0" borderId="0" xfId="0" applyNumberFormat="1" applyFont="1" applyFill="1" applyAlignment="1" applyProtection="1">
      <alignment horizontal="left" vertical="center"/>
      <protection locked="0"/>
    </xf>
    <xf numFmtId="0" fontId="3" fillId="0" borderId="8" xfId="0" applyNumberFormat="1" applyFont="1" applyFill="1" applyBorder="1" applyAlignment="1" applyProtection="1">
      <alignment horizontal="left" vertical="center" wrapText="1"/>
      <protection locked="0"/>
    </xf>
    <xf numFmtId="0" fontId="3" fillId="0" borderId="6" xfId="0" applyNumberFormat="1" applyFont="1" applyFill="1" applyBorder="1" applyAlignment="1" applyProtection="1">
      <alignment horizontal="left" vertical="center" wrapText="1"/>
      <protection locked="0"/>
    </xf>
    <xf numFmtId="0" fontId="3" fillId="0" borderId="10" xfId="0" applyNumberFormat="1" applyFont="1" applyFill="1" applyBorder="1" applyAlignment="1" applyProtection="1">
      <alignment horizontal="left" vertical="center" wrapText="1"/>
      <protection locked="0"/>
    </xf>
    <xf numFmtId="4" fontId="3" fillId="0" borderId="13" xfId="0" applyNumberFormat="1" applyFont="1" applyFill="1" applyBorder="1" applyAlignment="1" applyProtection="1">
      <alignment horizontal="right"/>
      <protection locked="0"/>
    </xf>
    <xf numFmtId="4" fontId="3" fillId="0" borderId="0" xfId="0" applyNumberFormat="1" applyFont="1" applyFill="1" applyBorder="1" applyAlignment="1" applyProtection="1">
      <alignment horizontal="right"/>
      <protection locked="0"/>
    </xf>
    <xf numFmtId="4" fontId="2" fillId="0" borderId="0" xfId="0" applyNumberFormat="1" applyFont="1" applyAlignment="1" applyProtection="1">
      <alignment horizontal="right"/>
      <protection locked="0"/>
    </xf>
    <xf numFmtId="4" fontId="0" fillId="0" borderId="0" xfId="0" applyNumberFormat="1" applyFont="1" applyFill="1" applyAlignment="1" applyProtection="1">
      <alignment horizontal="right"/>
      <protection locked="0"/>
    </xf>
  </cellXfs>
  <cellStyles count="1">
    <cellStyle name="Navadno"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ova tema">
  <a:themeElements>
    <a:clrScheme name="Pisarn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isarna">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isarn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178"/>
  <sheetViews>
    <sheetView showZeros="0" tabSelected="1" view="pageBreakPreview" topLeftCell="A22" zoomScale="130" zoomScaleNormal="100" zoomScaleSheetLayoutView="130" zoomScalePageLayoutView="120" workbookViewId="0">
      <selection activeCell="D42" sqref="D42"/>
    </sheetView>
  </sheetViews>
  <sheetFormatPr defaultRowHeight="12.75" x14ac:dyDescent="0.2"/>
  <cols>
    <col min="1" max="1" width="4.7109375" style="9" customWidth="1"/>
    <col min="2" max="2" width="50.7109375" style="13" customWidth="1"/>
    <col min="3" max="3" width="5" style="14" customWidth="1"/>
    <col min="4" max="6" width="10.7109375" style="12" customWidth="1"/>
    <col min="7" max="16384" width="9.140625" style="11"/>
  </cols>
  <sheetData>
    <row r="2" spans="1:6" x14ac:dyDescent="0.2">
      <c r="B2" s="15" t="s">
        <v>16</v>
      </c>
    </row>
    <row r="3" spans="1:6" x14ac:dyDescent="0.2">
      <c r="B3" s="16" t="s">
        <v>57</v>
      </c>
    </row>
    <row r="4" spans="1:6" x14ac:dyDescent="0.2">
      <c r="B4" s="16" t="s">
        <v>58</v>
      </c>
    </row>
    <row r="5" spans="1:6" x14ac:dyDescent="0.2">
      <c r="B5" s="17" t="s">
        <v>59</v>
      </c>
    </row>
    <row r="7" spans="1:6" x14ac:dyDescent="0.2">
      <c r="B7" s="15" t="s">
        <v>17</v>
      </c>
    </row>
    <row r="8" spans="1:6" ht="12.75" customHeight="1" x14ac:dyDescent="0.2">
      <c r="B8" s="16" t="s">
        <v>60</v>
      </c>
    </row>
    <row r="9" spans="1:6" ht="12.75" customHeight="1" x14ac:dyDescent="0.2">
      <c r="B9" s="16" t="s">
        <v>103</v>
      </c>
    </row>
    <row r="10" spans="1:6" ht="12.75" customHeight="1" x14ac:dyDescent="0.2">
      <c r="B10" s="17"/>
      <c r="C10" s="18"/>
    </row>
    <row r="11" spans="1:6" x14ac:dyDescent="0.2">
      <c r="A11" s="44"/>
      <c r="B11" s="45"/>
      <c r="C11" s="46"/>
      <c r="D11" s="47"/>
      <c r="E11" s="47"/>
      <c r="F11" s="47"/>
    </row>
    <row r="12" spans="1:6" ht="15.75" x14ac:dyDescent="0.2">
      <c r="A12" s="44"/>
      <c r="B12" s="48" t="s">
        <v>40</v>
      </c>
      <c r="C12" s="49"/>
      <c r="D12" s="49"/>
      <c r="E12" s="49"/>
      <c r="F12" s="50"/>
    </row>
    <row r="13" spans="1:6" x14ac:dyDescent="0.2">
      <c r="A13" s="44"/>
      <c r="B13" s="45"/>
      <c r="C13" s="46"/>
      <c r="D13" s="47"/>
      <c r="E13" s="47"/>
      <c r="F13" s="47"/>
    </row>
    <row r="14" spans="1:6" x14ac:dyDescent="0.2">
      <c r="A14" s="44"/>
      <c r="B14" s="45"/>
      <c r="C14" s="46"/>
      <c r="D14" s="47"/>
      <c r="E14" s="47"/>
      <c r="F14" s="47"/>
    </row>
    <row r="15" spans="1:6" x14ac:dyDescent="0.2">
      <c r="A15" s="44"/>
      <c r="B15" s="51" t="s">
        <v>19</v>
      </c>
      <c r="C15" s="52"/>
      <c r="D15" s="52"/>
      <c r="E15" s="52"/>
      <c r="F15" s="53"/>
    </row>
    <row r="16" spans="1:6" x14ac:dyDescent="0.2">
      <c r="A16" s="44"/>
      <c r="B16" s="54"/>
      <c r="C16" s="55"/>
      <c r="D16" s="55"/>
      <c r="E16" s="55"/>
      <c r="F16" s="56"/>
    </row>
    <row r="17" spans="2:6" x14ac:dyDescent="0.2">
      <c r="B17" s="19"/>
      <c r="C17" s="2"/>
      <c r="D17" s="8"/>
      <c r="E17" s="8"/>
      <c r="F17" s="20"/>
    </row>
    <row r="18" spans="2:6" x14ac:dyDescent="0.2">
      <c r="B18" s="19" t="s">
        <v>23</v>
      </c>
      <c r="C18" s="2"/>
      <c r="D18" s="8"/>
      <c r="E18" s="8"/>
      <c r="F18" s="21">
        <f>F66</f>
        <v>0</v>
      </c>
    </row>
    <row r="19" spans="2:6" x14ac:dyDescent="0.2">
      <c r="B19" s="19"/>
      <c r="C19" s="2"/>
      <c r="D19" s="8"/>
      <c r="E19" s="8"/>
      <c r="F19" s="20"/>
    </row>
    <row r="20" spans="2:6" x14ac:dyDescent="0.2">
      <c r="B20" s="19" t="s">
        <v>32</v>
      </c>
      <c r="C20" s="2"/>
      <c r="D20" s="8"/>
      <c r="E20" s="8"/>
      <c r="F20" s="21">
        <f>F73</f>
        <v>0</v>
      </c>
    </row>
    <row r="21" spans="2:6" x14ac:dyDescent="0.2">
      <c r="B21" s="19"/>
      <c r="C21" s="2"/>
      <c r="D21" s="8"/>
      <c r="E21" s="8"/>
      <c r="F21" s="20"/>
    </row>
    <row r="22" spans="2:6" x14ac:dyDescent="0.2">
      <c r="B22" s="19" t="s">
        <v>33</v>
      </c>
      <c r="C22" s="2"/>
      <c r="D22" s="8"/>
      <c r="E22" s="8"/>
      <c r="F22" s="21">
        <f>F94</f>
        <v>0</v>
      </c>
    </row>
    <row r="23" spans="2:6" x14ac:dyDescent="0.2">
      <c r="B23" s="19"/>
      <c r="C23" s="2"/>
      <c r="D23" s="8"/>
      <c r="E23" s="8"/>
      <c r="F23" s="21"/>
    </row>
    <row r="24" spans="2:6" x14ac:dyDescent="0.2">
      <c r="B24" s="19" t="s">
        <v>51</v>
      </c>
      <c r="C24" s="2"/>
      <c r="D24" s="6"/>
      <c r="E24" s="6"/>
      <c r="F24" s="21">
        <f>F103</f>
        <v>0</v>
      </c>
    </row>
    <row r="25" spans="2:6" x14ac:dyDescent="0.2">
      <c r="B25" s="19"/>
      <c r="C25" s="2"/>
      <c r="D25" s="6"/>
      <c r="E25" s="6"/>
      <c r="F25" s="21"/>
    </row>
    <row r="26" spans="2:6" x14ac:dyDescent="0.2">
      <c r="B26" s="19" t="s">
        <v>55</v>
      </c>
      <c r="C26" s="2"/>
      <c r="D26" s="6"/>
      <c r="E26" s="6"/>
      <c r="F26" s="21">
        <f>F122</f>
        <v>0</v>
      </c>
    </row>
    <row r="27" spans="2:6" x14ac:dyDescent="0.2">
      <c r="B27" s="19"/>
      <c r="C27" s="2"/>
      <c r="D27" s="6"/>
      <c r="E27" s="6"/>
      <c r="F27" s="21"/>
    </row>
    <row r="28" spans="2:6" x14ac:dyDescent="0.2">
      <c r="B28" s="19" t="s">
        <v>79</v>
      </c>
      <c r="C28" s="2"/>
      <c r="D28" s="6"/>
      <c r="E28" s="6"/>
      <c r="F28" s="21">
        <f>F151</f>
        <v>0</v>
      </c>
    </row>
    <row r="29" spans="2:6" x14ac:dyDescent="0.2">
      <c r="B29" s="19"/>
      <c r="C29" s="2"/>
      <c r="D29" s="6"/>
      <c r="E29" s="6"/>
      <c r="F29" s="21"/>
    </row>
    <row r="30" spans="2:6" x14ac:dyDescent="0.2">
      <c r="B30" s="19" t="s">
        <v>83</v>
      </c>
      <c r="C30" s="2"/>
      <c r="D30" s="6"/>
      <c r="E30" s="6"/>
      <c r="F30" s="21">
        <f>F178</f>
        <v>0</v>
      </c>
    </row>
    <row r="31" spans="2:6" x14ac:dyDescent="0.2">
      <c r="B31" s="19"/>
      <c r="C31" s="2"/>
      <c r="D31" s="6"/>
      <c r="E31" s="6"/>
      <c r="F31" s="21"/>
    </row>
    <row r="32" spans="2:6" x14ac:dyDescent="0.2">
      <c r="B32" s="19" t="s">
        <v>132</v>
      </c>
      <c r="C32" s="2"/>
      <c r="D32" s="6"/>
      <c r="E32" s="6"/>
      <c r="F32" s="21">
        <v>26300</v>
      </c>
    </row>
    <row r="33" spans="1:6" x14ac:dyDescent="0.2">
      <c r="B33" s="19"/>
      <c r="C33" s="2"/>
      <c r="D33" s="6"/>
      <c r="E33" s="6"/>
      <c r="F33" s="21"/>
    </row>
    <row r="34" spans="1:6" x14ac:dyDescent="0.2">
      <c r="A34" s="57"/>
      <c r="B34" s="66" t="s">
        <v>9</v>
      </c>
      <c r="C34" s="22"/>
      <c r="D34" s="23"/>
      <c r="E34" s="24" t="s">
        <v>8</v>
      </c>
      <c r="F34" s="24">
        <f>SUM(F18:F32)</f>
        <v>26300</v>
      </c>
    </row>
    <row r="35" spans="1:6" x14ac:dyDescent="0.2">
      <c r="A35" s="57"/>
      <c r="B35" s="67"/>
      <c r="C35" s="3"/>
      <c r="D35" s="7"/>
      <c r="E35" s="25"/>
      <c r="F35" s="25"/>
    </row>
    <row r="36" spans="1:6" x14ac:dyDescent="0.2">
      <c r="A36" s="57"/>
      <c r="B36" s="67" t="s">
        <v>46</v>
      </c>
      <c r="C36" s="3"/>
      <c r="D36" s="7">
        <v>0.22</v>
      </c>
      <c r="E36" s="25" t="s">
        <v>8</v>
      </c>
      <c r="F36" s="25">
        <f>D36*F34</f>
        <v>5786</v>
      </c>
    </row>
    <row r="37" spans="1:6" x14ac:dyDescent="0.2">
      <c r="A37" s="57"/>
      <c r="B37" s="67"/>
      <c r="C37" s="3"/>
      <c r="D37" s="7"/>
      <c r="E37" s="25"/>
      <c r="F37" s="25"/>
    </row>
    <row r="38" spans="1:6" x14ac:dyDescent="0.2">
      <c r="A38" s="57"/>
      <c r="B38" s="68" t="s">
        <v>10</v>
      </c>
      <c r="C38" s="26"/>
      <c r="D38" s="27"/>
      <c r="E38" s="28" t="s">
        <v>8</v>
      </c>
      <c r="F38" s="28">
        <f>SUM(F34:F36)</f>
        <v>32086</v>
      </c>
    </row>
    <row r="39" spans="1:6" x14ac:dyDescent="0.2">
      <c r="A39" s="57"/>
      <c r="B39" s="58"/>
      <c r="C39" s="59"/>
      <c r="D39" s="60"/>
      <c r="E39" s="60"/>
      <c r="F39" s="60"/>
    </row>
    <row r="40" spans="1:6" x14ac:dyDescent="0.2">
      <c r="A40" s="57"/>
      <c r="B40" s="61"/>
      <c r="C40" s="61"/>
      <c r="D40" s="61"/>
      <c r="E40" s="61"/>
      <c r="F40" s="61"/>
    </row>
    <row r="41" spans="1:6" x14ac:dyDescent="0.2">
      <c r="A41" s="57"/>
      <c r="B41" s="62"/>
      <c r="C41" s="59"/>
      <c r="D41" s="60"/>
      <c r="E41" s="60"/>
      <c r="F41" s="60"/>
    </row>
    <row r="42" spans="1:6" x14ac:dyDescent="0.2">
      <c r="A42" s="57"/>
      <c r="B42" s="62"/>
      <c r="C42" s="59"/>
      <c r="D42" s="60"/>
      <c r="E42" s="60"/>
      <c r="F42" s="60"/>
    </row>
    <row r="43" spans="1:6" x14ac:dyDescent="0.2">
      <c r="A43" s="57"/>
      <c r="B43" s="62"/>
      <c r="C43" s="59"/>
      <c r="D43" s="60"/>
      <c r="E43" s="60"/>
      <c r="F43" s="60"/>
    </row>
    <row r="44" spans="1:6" x14ac:dyDescent="0.2">
      <c r="A44" s="44"/>
      <c r="B44" s="61"/>
      <c r="C44" s="63"/>
      <c r="D44" s="64"/>
      <c r="E44" s="64"/>
      <c r="F44" s="47"/>
    </row>
    <row r="45" spans="1:6" x14ac:dyDescent="0.2">
      <c r="A45" s="44"/>
      <c r="B45" s="61"/>
      <c r="C45" s="46"/>
      <c r="D45" s="47"/>
      <c r="E45" s="47"/>
      <c r="F45" s="47"/>
    </row>
    <row r="46" spans="1:6" x14ac:dyDescent="0.2">
      <c r="A46" s="44"/>
      <c r="B46" s="61"/>
      <c r="C46" s="46"/>
      <c r="D46" s="47"/>
      <c r="E46" s="47"/>
      <c r="F46" s="47"/>
    </row>
    <row r="47" spans="1:6" x14ac:dyDescent="0.2">
      <c r="A47" s="44"/>
      <c r="B47" s="61"/>
      <c r="C47" s="46"/>
      <c r="D47" s="47"/>
      <c r="E47" s="47"/>
      <c r="F47" s="47"/>
    </row>
    <row r="48" spans="1:6" x14ac:dyDescent="0.2">
      <c r="A48" s="44"/>
      <c r="B48" s="45" t="s">
        <v>61</v>
      </c>
      <c r="C48" s="46"/>
      <c r="D48" s="47"/>
      <c r="E48" s="47"/>
      <c r="F48" s="47"/>
    </row>
    <row r="49" spans="1:6" x14ac:dyDescent="0.2">
      <c r="A49" s="44"/>
      <c r="B49" s="45"/>
      <c r="C49" s="46"/>
      <c r="D49" s="47"/>
      <c r="E49" s="47"/>
      <c r="F49" s="47"/>
    </row>
    <row r="50" spans="1:6" x14ac:dyDescent="0.2">
      <c r="A50" s="44"/>
      <c r="B50" s="45" t="s">
        <v>39</v>
      </c>
      <c r="C50" s="46"/>
      <c r="D50" s="65" t="s">
        <v>37</v>
      </c>
      <c r="E50" s="47"/>
      <c r="F50" s="47"/>
    </row>
    <row r="51" spans="1:6" x14ac:dyDescent="0.2">
      <c r="A51" s="44"/>
      <c r="B51" s="45" t="s">
        <v>47</v>
      </c>
      <c r="C51" s="46"/>
      <c r="D51" s="65" t="s">
        <v>38</v>
      </c>
      <c r="E51" s="47"/>
      <c r="F51" s="47"/>
    </row>
    <row r="52" spans="1:6" x14ac:dyDescent="0.2">
      <c r="A52" s="44"/>
      <c r="B52" s="45"/>
      <c r="C52" s="46"/>
      <c r="D52" s="65"/>
      <c r="E52" s="47"/>
      <c r="F52" s="47"/>
    </row>
    <row r="53" spans="1:6" x14ac:dyDescent="0.2">
      <c r="A53" s="44"/>
      <c r="B53" s="45"/>
      <c r="C53" s="46"/>
      <c r="D53" s="47"/>
      <c r="E53" s="47"/>
      <c r="F53" s="47"/>
    </row>
    <row r="54" spans="1:6" x14ac:dyDescent="0.2">
      <c r="B54" s="29" t="s">
        <v>23</v>
      </c>
      <c r="C54" s="2"/>
      <c r="D54" s="6"/>
      <c r="E54" s="6"/>
      <c r="F54" s="6"/>
    </row>
    <row r="55" spans="1:6" x14ac:dyDescent="0.2">
      <c r="B55" s="10"/>
      <c r="C55" s="2"/>
      <c r="D55" s="6"/>
      <c r="E55" s="6"/>
      <c r="F55" s="6"/>
    </row>
    <row r="56" spans="1:6" ht="25.5" x14ac:dyDescent="0.2">
      <c r="A56" s="9" t="s">
        <v>0</v>
      </c>
      <c r="B56" s="10" t="s">
        <v>43</v>
      </c>
      <c r="C56" s="2" t="s">
        <v>12</v>
      </c>
      <c r="D56" s="6">
        <v>1</v>
      </c>
      <c r="E56" s="64"/>
      <c r="F56" s="12">
        <f t="shared" ref="F56:F62" si="0">D56*E56</f>
        <v>0</v>
      </c>
    </row>
    <row r="57" spans="1:6" x14ac:dyDescent="0.2">
      <c r="B57" s="10"/>
      <c r="C57" s="2"/>
      <c r="D57" s="6"/>
      <c r="E57" s="64"/>
      <c r="F57" s="12">
        <f t="shared" si="0"/>
        <v>0</v>
      </c>
    </row>
    <row r="58" spans="1:6" ht="51" customHeight="1" x14ac:dyDescent="0.2">
      <c r="A58" s="9" t="s">
        <v>1</v>
      </c>
      <c r="B58" s="10" t="s">
        <v>44</v>
      </c>
      <c r="C58" s="2" t="s">
        <v>24</v>
      </c>
      <c r="D58" s="6">
        <v>1</v>
      </c>
      <c r="E58" s="64"/>
      <c r="F58" s="12">
        <f t="shared" si="0"/>
        <v>0</v>
      </c>
    </row>
    <row r="59" spans="1:6" x14ac:dyDescent="0.2">
      <c r="B59" s="10"/>
      <c r="C59" s="2"/>
      <c r="D59" s="6"/>
      <c r="E59" s="64"/>
      <c r="F59" s="12">
        <f t="shared" si="0"/>
        <v>0</v>
      </c>
    </row>
    <row r="60" spans="1:6" ht="51" x14ac:dyDescent="0.2">
      <c r="A60" s="9" t="s">
        <v>2</v>
      </c>
      <c r="B60" s="10" t="s">
        <v>73</v>
      </c>
      <c r="C60" s="2" t="s">
        <v>12</v>
      </c>
      <c r="D60" s="6">
        <v>7</v>
      </c>
      <c r="E60" s="64"/>
      <c r="F60" s="12">
        <f t="shared" si="0"/>
        <v>0</v>
      </c>
    </row>
    <row r="61" spans="1:6" x14ac:dyDescent="0.2">
      <c r="B61" s="10"/>
      <c r="C61" s="2"/>
      <c r="D61" s="6"/>
      <c r="E61" s="64"/>
      <c r="F61" s="12">
        <f t="shared" si="0"/>
        <v>0</v>
      </c>
    </row>
    <row r="62" spans="1:6" ht="25.5" x14ac:dyDescent="0.2">
      <c r="A62" s="9" t="s">
        <v>18</v>
      </c>
      <c r="B62" s="10" t="s">
        <v>41</v>
      </c>
      <c r="C62" s="2" t="s">
        <v>24</v>
      </c>
      <c r="D62" s="6">
        <v>1</v>
      </c>
      <c r="E62" s="64"/>
      <c r="F62" s="12">
        <f t="shared" si="0"/>
        <v>0</v>
      </c>
    </row>
    <row r="63" spans="1:6" x14ac:dyDescent="0.2">
      <c r="B63" s="10"/>
      <c r="C63" s="2"/>
      <c r="D63" s="6"/>
      <c r="E63" s="64"/>
    </row>
    <row r="64" spans="1:6" ht="25.5" x14ac:dyDescent="0.2">
      <c r="A64" s="9" t="s">
        <v>31</v>
      </c>
      <c r="B64" s="10" t="s">
        <v>104</v>
      </c>
      <c r="C64" s="2" t="s">
        <v>24</v>
      </c>
      <c r="D64" s="6">
        <v>1</v>
      </c>
      <c r="E64" s="64"/>
      <c r="F64" s="12">
        <f>D64*E64</f>
        <v>0</v>
      </c>
    </row>
    <row r="65" spans="1:6" x14ac:dyDescent="0.2">
      <c r="B65" s="10"/>
      <c r="C65" s="2"/>
      <c r="D65" s="6"/>
      <c r="E65" s="64"/>
      <c r="F65" s="6"/>
    </row>
    <row r="66" spans="1:6" x14ac:dyDescent="0.2">
      <c r="B66" s="30" t="s">
        <v>25</v>
      </c>
      <c r="C66" s="1"/>
      <c r="D66" s="4"/>
      <c r="E66" s="69"/>
      <c r="F66" s="5">
        <f>SUM(F56:F64)</f>
        <v>0</v>
      </c>
    </row>
    <row r="67" spans="1:6" x14ac:dyDescent="0.2">
      <c r="B67" s="10"/>
      <c r="C67" s="2"/>
      <c r="D67" s="6"/>
      <c r="E67" s="64"/>
      <c r="F67" s="6"/>
    </row>
    <row r="68" spans="1:6" x14ac:dyDescent="0.2">
      <c r="B68" s="10"/>
      <c r="C68" s="2"/>
      <c r="D68" s="6"/>
      <c r="E68" s="64"/>
      <c r="F68" s="6"/>
    </row>
    <row r="69" spans="1:6" x14ac:dyDescent="0.2">
      <c r="B69" s="31" t="s">
        <v>32</v>
      </c>
      <c r="C69" s="2"/>
      <c r="D69" s="6"/>
      <c r="E69" s="64"/>
      <c r="F69" s="6"/>
    </row>
    <row r="70" spans="1:6" ht="12.75" customHeight="1" x14ac:dyDescent="0.2">
      <c r="B70" s="10"/>
      <c r="C70" s="2"/>
      <c r="D70" s="6"/>
      <c r="E70" s="64"/>
      <c r="F70" s="6"/>
    </row>
    <row r="71" spans="1:6" ht="51" x14ac:dyDescent="0.2">
      <c r="A71" s="9" t="s">
        <v>3</v>
      </c>
      <c r="B71" s="10" t="s">
        <v>62</v>
      </c>
      <c r="C71" s="2" t="s">
        <v>11</v>
      </c>
      <c r="D71" s="6">
        <v>100</v>
      </c>
      <c r="E71" s="64"/>
      <c r="F71" s="6">
        <f>D71*E71</f>
        <v>0</v>
      </c>
    </row>
    <row r="72" spans="1:6" ht="12.75" customHeight="1" x14ac:dyDescent="0.2">
      <c r="B72" s="10"/>
      <c r="C72" s="2"/>
      <c r="D72" s="6"/>
      <c r="E72" s="64"/>
      <c r="F72" s="6"/>
    </row>
    <row r="73" spans="1:6" x14ac:dyDescent="0.2">
      <c r="B73" s="30" t="s">
        <v>34</v>
      </c>
      <c r="C73" s="1"/>
      <c r="D73" s="4"/>
      <c r="E73" s="69"/>
      <c r="F73" s="5">
        <f>SUM(F71:F71)</f>
        <v>0</v>
      </c>
    </row>
    <row r="74" spans="1:6" ht="12.75" customHeight="1" x14ac:dyDescent="0.2">
      <c r="B74" s="32"/>
      <c r="C74" s="3"/>
      <c r="D74" s="7"/>
      <c r="E74" s="70"/>
      <c r="F74" s="7"/>
    </row>
    <row r="75" spans="1:6" x14ac:dyDescent="0.2">
      <c r="B75" s="10"/>
      <c r="C75" s="2"/>
      <c r="D75" s="6"/>
      <c r="E75" s="64"/>
      <c r="F75" s="6"/>
    </row>
    <row r="76" spans="1:6" ht="12.75" customHeight="1" x14ac:dyDescent="0.2">
      <c r="B76" s="31" t="s">
        <v>33</v>
      </c>
      <c r="E76" s="47"/>
    </row>
    <row r="77" spans="1:6" x14ac:dyDescent="0.2">
      <c r="E77" s="47"/>
    </row>
    <row r="78" spans="1:6" ht="89.25" x14ac:dyDescent="0.2">
      <c r="A78" s="9" t="s">
        <v>4</v>
      </c>
      <c r="B78" s="13" t="s">
        <v>74</v>
      </c>
      <c r="C78" s="2" t="s">
        <v>49</v>
      </c>
      <c r="D78" s="12">
        <v>600</v>
      </c>
      <c r="E78" s="47"/>
      <c r="F78" s="12">
        <f t="shared" ref="F78:F85" si="1">D78*E78</f>
        <v>0</v>
      </c>
    </row>
    <row r="79" spans="1:6" x14ac:dyDescent="0.2">
      <c r="E79" s="47"/>
      <c r="F79" s="12">
        <f t="shared" si="1"/>
        <v>0</v>
      </c>
    </row>
    <row r="80" spans="1:6" ht="51" x14ac:dyDescent="0.2">
      <c r="A80" s="9" t="s">
        <v>5</v>
      </c>
      <c r="B80" s="13" t="s">
        <v>67</v>
      </c>
      <c r="C80" s="2" t="s">
        <v>49</v>
      </c>
      <c r="D80" s="12">
        <v>750</v>
      </c>
      <c r="E80" s="47"/>
      <c r="F80" s="12">
        <f t="shared" si="1"/>
        <v>0</v>
      </c>
    </row>
    <row r="81" spans="1:6" x14ac:dyDescent="0.2">
      <c r="E81" s="47"/>
      <c r="F81" s="12">
        <f t="shared" si="1"/>
        <v>0</v>
      </c>
    </row>
    <row r="82" spans="1:6" ht="38.25" x14ac:dyDescent="0.2">
      <c r="A82" s="9" t="s">
        <v>13</v>
      </c>
      <c r="B82" s="13" t="s">
        <v>50</v>
      </c>
      <c r="C82" s="2" t="s">
        <v>49</v>
      </c>
      <c r="D82" s="12">
        <f>D80</f>
        <v>750</v>
      </c>
      <c r="E82" s="47"/>
      <c r="F82" s="12">
        <f t="shared" si="1"/>
        <v>0</v>
      </c>
    </row>
    <row r="83" spans="1:6" x14ac:dyDescent="0.2">
      <c r="E83" s="47"/>
      <c r="F83" s="12">
        <f t="shared" si="1"/>
        <v>0</v>
      </c>
    </row>
    <row r="84" spans="1:6" ht="38.25" x14ac:dyDescent="0.2">
      <c r="A84" s="9" t="s">
        <v>14</v>
      </c>
      <c r="B84" s="13" t="s">
        <v>42</v>
      </c>
      <c r="C84" s="2" t="s">
        <v>48</v>
      </c>
      <c r="D84" s="12">
        <v>125</v>
      </c>
      <c r="E84" s="47"/>
      <c r="F84" s="12">
        <f t="shared" si="1"/>
        <v>0</v>
      </c>
    </row>
    <row r="85" spans="1:6" x14ac:dyDescent="0.2">
      <c r="E85" s="47"/>
      <c r="F85" s="12">
        <f t="shared" si="1"/>
        <v>0</v>
      </c>
    </row>
    <row r="86" spans="1:6" ht="63.75" x14ac:dyDescent="0.2">
      <c r="A86" s="9" t="s">
        <v>15</v>
      </c>
      <c r="B86" s="13" t="s">
        <v>108</v>
      </c>
      <c r="C86" s="2" t="s">
        <v>49</v>
      </c>
      <c r="D86" s="12">
        <v>105</v>
      </c>
      <c r="E86" s="47"/>
      <c r="F86" s="12">
        <f t="shared" ref="F86" si="2">D86*E86</f>
        <v>0</v>
      </c>
    </row>
    <row r="87" spans="1:6" x14ac:dyDescent="0.2">
      <c r="C87" s="2"/>
      <c r="E87" s="47"/>
    </row>
    <row r="88" spans="1:6" ht="63.75" x14ac:dyDescent="0.2">
      <c r="A88" s="9" t="s">
        <v>63</v>
      </c>
      <c r="B88" s="13" t="s">
        <v>64</v>
      </c>
      <c r="C88" s="2" t="s">
        <v>49</v>
      </c>
      <c r="D88" s="12">
        <v>40</v>
      </c>
      <c r="E88" s="47"/>
      <c r="F88" s="12">
        <f t="shared" ref="F88" si="3">D88*E88</f>
        <v>0</v>
      </c>
    </row>
    <row r="89" spans="1:6" x14ac:dyDescent="0.2">
      <c r="C89" s="2"/>
      <c r="E89" s="47"/>
    </row>
    <row r="90" spans="1:6" ht="63.75" x14ac:dyDescent="0.2">
      <c r="A90" s="9" t="s">
        <v>65</v>
      </c>
      <c r="B90" s="34" t="s">
        <v>76</v>
      </c>
      <c r="C90" s="35" t="s">
        <v>75</v>
      </c>
      <c r="D90" s="36">
        <v>460</v>
      </c>
      <c r="E90" s="71"/>
      <c r="F90" s="36">
        <f t="shared" ref="F90" si="4">D90*E90</f>
        <v>0</v>
      </c>
    </row>
    <row r="91" spans="1:6" x14ac:dyDescent="0.2">
      <c r="C91" s="2"/>
      <c r="E91" s="47"/>
    </row>
    <row r="92" spans="1:6" ht="38.25" x14ac:dyDescent="0.2">
      <c r="A92" s="9" t="s">
        <v>66</v>
      </c>
      <c r="B92" s="34" t="s">
        <v>105</v>
      </c>
      <c r="C92" s="35" t="s">
        <v>78</v>
      </c>
      <c r="D92" s="36">
        <v>440</v>
      </c>
      <c r="E92" s="47"/>
      <c r="F92" s="36">
        <f t="shared" ref="F92" si="5">D92*E92</f>
        <v>0</v>
      </c>
    </row>
    <row r="93" spans="1:6" x14ac:dyDescent="0.2">
      <c r="E93" s="47"/>
    </row>
    <row r="94" spans="1:6" x14ac:dyDescent="0.2">
      <c r="B94" s="30" t="s">
        <v>35</v>
      </c>
      <c r="C94" s="1"/>
      <c r="D94" s="4"/>
      <c r="E94" s="69"/>
      <c r="F94" s="5">
        <f>SUM(F78:F92)</f>
        <v>0</v>
      </c>
    </row>
    <row r="95" spans="1:6" x14ac:dyDescent="0.2">
      <c r="B95" s="10"/>
      <c r="C95" s="2"/>
      <c r="D95" s="6"/>
      <c r="E95" s="64"/>
      <c r="F95" s="6"/>
    </row>
    <row r="96" spans="1:6" x14ac:dyDescent="0.2">
      <c r="B96" s="10"/>
      <c r="C96" s="2"/>
      <c r="D96" s="6"/>
      <c r="E96" s="64"/>
      <c r="F96" s="6"/>
    </row>
    <row r="97" spans="1:6" x14ac:dyDescent="0.2">
      <c r="B97" s="31" t="s">
        <v>51</v>
      </c>
      <c r="C97" s="42"/>
      <c r="E97" s="47"/>
    </row>
    <row r="98" spans="1:6" x14ac:dyDescent="0.2">
      <c r="C98" s="42"/>
      <c r="E98" s="47"/>
    </row>
    <row r="99" spans="1:6" ht="25.5" x14ac:dyDescent="0.2">
      <c r="A99" s="9" t="s">
        <v>6</v>
      </c>
      <c r="B99" s="13" t="s">
        <v>77</v>
      </c>
      <c r="C99" s="2" t="s">
        <v>49</v>
      </c>
      <c r="D99" s="12">
        <v>35</v>
      </c>
      <c r="E99" s="47"/>
      <c r="F99" s="12">
        <f t="shared" ref="F99:F101" si="6">D99*E99</f>
        <v>0</v>
      </c>
    </row>
    <row r="100" spans="1:6" x14ac:dyDescent="0.2">
      <c r="E100" s="47"/>
      <c r="F100" s="12">
        <f t="shared" si="6"/>
        <v>0</v>
      </c>
    </row>
    <row r="101" spans="1:6" ht="63.75" x14ac:dyDescent="0.2">
      <c r="A101" s="9" t="s">
        <v>7</v>
      </c>
      <c r="B101" s="13" t="s">
        <v>54</v>
      </c>
      <c r="C101" s="2" t="s">
        <v>48</v>
      </c>
      <c r="D101" s="12">
        <v>215</v>
      </c>
      <c r="E101" s="47"/>
      <c r="F101" s="12">
        <f t="shared" si="6"/>
        <v>0</v>
      </c>
    </row>
    <row r="102" spans="1:6" x14ac:dyDescent="0.2">
      <c r="E102" s="47"/>
    </row>
    <row r="103" spans="1:6" x14ac:dyDescent="0.2">
      <c r="B103" s="30" t="s">
        <v>52</v>
      </c>
      <c r="C103" s="1"/>
      <c r="D103" s="4"/>
      <c r="E103" s="69"/>
      <c r="F103" s="5">
        <f>SUM(F99:F101)</f>
        <v>0</v>
      </c>
    </row>
    <row r="104" spans="1:6" x14ac:dyDescent="0.2">
      <c r="E104" s="47"/>
    </row>
    <row r="105" spans="1:6" x14ac:dyDescent="0.2">
      <c r="E105" s="47"/>
    </row>
    <row r="106" spans="1:6" x14ac:dyDescent="0.2">
      <c r="B106" s="31" t="s">
        <v>55</v>
      </c>
      <c r="E106" s="47"/>
    </row>
    <row r="107" spans="1:6" x14ac:dyDescent="0.2">
      <c r="E107" s="47"/>
    </row>
    <row r="108" spans="1:6" ht="51" x14ac:dyDescent="0.2">
      <c r="A108" s="9" t="s">
        <v>20</v>
      </c>
      <c r="B108" s="13" t="s">
        <v>111</v>
      </c>
      <c r="C108" s="37" t="s">
        <v>12</v>
      </c>
      <c r="D108" s="38">
        <v>2</v>
      </c>
      <c r="E108" s="72"/>
      <c r="F108" s="12">
        <f t="shared" ref="F108" si="7">D108*E108</f>
        <v>0</v>
      </c>
    </row>
    <row r="109" spans="1:6" x14ac:dyDescent="0.2">
      <c r="C109" s="37"/>
      <c r="D109" s="38"/>
      <c r="E109" s="72"/>
    </row>
    <row r="110" spans="1:6" ht="51" x14ac:dyDescent="0.2">
      <c r="A110" s="9" t="s">
        <v>21</v>
      </c>
      <c r="B110" s="13" t="s">
        <v>112</v>
      </c>
      <c r="C110" s="37" t="s">
        <v>12</v>
      </c>
      <c r="D110" s="38">
        <v>4</v>
      </c>
      <c r="E110" s="72"/>
      <c r="F110" s="12">
        <f t="shared" ref="F110" si="8">D110*E110</f>
        <v>0</v>
      </c>
    </row>
    <row r="111" spans="1:6" x14ac:dyDescent="0.2">
      <c r="C111" s="37"/>
      <c r="D111" s="38"/>
      <c r="E111" s="72"/>
    </row>
    <row r="112" spans="1:6" ht="51" x14ac:dyDescent="0.2">
      <c r="A112" s="9" t="s">
        <v>22</v>
      </c>
      <c r="B112" s="39" t="s">
        <v>113</v>
      </c>
      <c r="C112" s="37" t="s">
        <v>11</v>
      </c>
      <c r="D112" s="38">
        <v>135</v>
      </c>
      <c r="E112" s="72"/>
      <c r="F112" s="12">
        <f t="shared" ref="F112" si="9">D112*E112</f>
        <v>0</v>
      </c>
    </row>
    <row r="113" spans="1:6" x14ac:dyDescent="0.2">
      <c r="E113" s="47"/>
      <c r="F113" s="12">
        <f t="shared" ref="F113:F114" si="10">D113*E113</f>
        <v>0</v>
      </c>
    </row>
    <row r="114" spans="1:6" ht="38.25" x14ac:dyDescent="0.2">
      <c r="A114" s="9" t="s">
        <v>68</v>
      </c>
      <c r="B114" s="13" t="s">
        <v>114</v>
      </c>
      <c r="C114" s="37" t="s">
        <v>12</v>
      </c>
      <c r="D114" s="38">
        <v>1</v>
      </c>
      <c r="E114" s="72"/>
      <c r="F114" s="12">
        <f t="shared" si="10"/>
        <v>0</v>
      </c>
    </row>
    <row r="115" spans="1:6" x14ac:dyDescent="0.2">
      <c r="C115" s="37"/>
      <c r="D115" s="38"/>
      <c r="E115" s="72"/>
    </row>
    <row r="116" spans="1:6" ht="38.25" x14ac:dyDescent="0.2">
      <c r="A116" s="9" t="s">
        <v>69</v>
      </c>
      <c r="B116" s="39" t="s">
        <v>107</v>
      </c>
      <c r="C116" s="37" t="s">
        <v>11</v>
      </c>
      <c r="D116" s="38">
        <v>150</v>
      </c>
      <c r="E116" s="72"/>
      <c r="F116" s="12">
        <f t="shared" ref="F116" si="11">D116*E116</f>
        <v>0</v>
      </c>
    </row>
    <row r="117" spans="1:6" x14ac:dyDescent="0.2">
      <c r="B117" s="39"/>
      <c r="C117" s="37"/>
      <c r="D117" s="38"/>
      <c r="E117" s="72"/>
    </row>
    <row r="118" spans="1:6" ht="89.25" x14ac:dyDescent="0.2">
      <c r="A118" s="9" t="s">
        <v>70</v>
      </c>
      <c r="B118" s="39" t="s">
        <v>106</v>
      </c>
      <c r="C118" s="37" t="s">
        <v>12</v>
      </c>
      <c r="D118" s="38">
        <v>11</v>
      </c>
      <c r="E118" s="72"/>
      <c r="F118" s="12">
        <f t="shared" ref="F118" si="12">D118*E118</f>
        <v>0</v>
      </c>
    </row>
    <row r="119" spans="1:6" x14ac:dyDescent="0.2">
      <c r="B119" s="39"/>
      <c r="C119" s="37"/>
      <c r="D119" s="38"/>
      <c r="E119" s="72"/>
    </row>
    <row r="120" spans="1:6" ht="51" x14ac:dyDescent="0.2">
      <c r="A120" s="9" t="s">
        <v>71</v>
      </c>
      <c r="B120" s="39" t="s">
        <v>109</v>
      </c>
      <c r="C120" s="37" t="s">
        <v>11</v>
      </c>
      <c r="D120" s="38">
        <v>8</v>
      </c>
      <c r="E120" s="72"/>
      <c r="F120" s="12">
        <f t="shared" ref="F120" si="13">D120*E120</f>
        <v>0</v>
      </c>
    </row>
    <row r="121" spans="1:6" x14ac:dyDescent="0.2">
      <c r="E121" s="47"/>
    </row>
    <row r="122" spans="1:6" x14ac:dyDescent="0.2">
      <c r="B122" s="30" t="s">
        <v>56</v>
      </c>
      <c r="C122" s="1"/>
      <c r="D122" s="4"/>
      <c r="E122" s="69"/>
      <c r="F122" s="5">
        <f>SUM(F108:F120)</f>
        <v>0</v>
      </c>
    </row>
    <row r="123" spans="1:6" x14ac:dyDescent="0.2">
      <c r="B123" s="10"/>
      <c r="C123" s="2"/>
      <c r="D123" s="6"/>
      <c r="E123" s="64"/>
      <c r="F123" s="6"/>
    </row>
    <row r="124" spans="1:6" x14ac:dyDescent="0.2">
      <c r="B124" s="10"/>
      <c r="C124" s="2"/>
      <c r="D124" s="6"/>
      <c r="E124" s="64"/>
      <c r="F124" s="6"/>
    </row>
    <row r="125" spans="1:6" x14ac:dyDescent="0.2">
      <c r="B125" s="31" t="s">
        <v>79</v>
      </c>
      <c r="E125" s="47"/>
    </row>
    <row r="126" spans="1:6" s="33" customFormat="1" x14ac:dyDescent="0.2">
      <c r="A126" s="9"/>
      <c r="B126" s="13"/>
      <c r="C126" s="14"/>
      <c r="D126" s="12"/>
      <c r="E126" s="47"/>
      <c r="F126" s="12"/>
    </row>
    <row r="127" spans="1:6" s="33" customFormat="1" ht="63.75" x14ac:dyDescent="0.2">
      <c r="A127" s="9"/>
      <c r="B127" s="13" t="s">
        <v>84</v>
      </c>
      <c r="C127" s="37"/>
      <c r="D127" s="38"/>
      <c r="E127" s="72"/>
      <c r="F127" s="12"/>
    </row>
    <row r="128" spans="1:6" s="33" customFormat="1" x14ac:dyDescent="0.2">
      <c r="A128" s="9"/>
      <c r="B128" s="13"/>
      <c r="C128" s="37"/>
      <c r="D128" s="38"/>
      <c r="E128" s="72"/>
      <c r="F128" s="12"/>
    </row>
    <row r="129" spans="1:6" s="33" customFormat="1" x14ac:dyDescent="0.2">
      <c r="A129" s="9" t="s">
        <v>26</v>
      </c>
      <c r="B129" s="13" t="s">
        <v>92</v>
      </c>
      <c r="C129" s="37"/>
      <c r="D129" s="38"/>
      <c r="E129" s="72"/>
      <c r="F129" s="12">
        <f>D129*E129</f>
        <v>0</v>
      </c>
    </row>
    <row r="130" spans="1:6" s="33" customFormat="1" x14ac:dyDescent="0.2">
      <c r="A130" s="9"/>
      <c r="B130" s="13" t="s">
        <v>85</v>
      </c>
      <c r="C130" s="37" t="s">
        <v>12</v>
      </c>
      <c r="D130" s="38">
        <v>1</v>
      </c>
      <c r="E130" s="72"/>
      <c r="F130" s="12">
        <f t="shared" ref="F130:F149" si="14">D130*E130</f>
        <v>0</v>
      </c>
    </row>
    <row r="131" spans="1:6" s="33" customFormat="1" x14ac:dyDescent="0.2">
      <c r="A131" s="9"/>
      <c r="B131" s="39" t="s">
        <v>86</v>
      </c>
      <c r="C131" s="37" t="s">
        <v>12</v>
      </c>
      <c r="D131" s="38">
        <v>1</v>
      </c>
      <c r="E131" s="72"/>
      <c r="F131" s="12">
        <f t="shared" si="14"/>
        <v>0</v>
      </c>
    </row>
    <row r="132" spans="1:6" s="33" customFormat="1" x14ac:dyDescent="0.2">
      <c r="A132" s="9"/>
      <c r="B132" s="39" t="s">
        <v>87</v>
      </c>
      <c r="C132" s="37" t="s">
        <v>12</v>
      </c>
      <c r="D132" s="38">
        <v>1</v>
      </c>
      <c r="E132" s="72"/>
      <c r="F132" s="12">
        <f t="shared" si="14"/>
        <v>0</v>
      </c>
    </row>
    <row r="133" spans="1:6" s="33" customFormat="1" x14ac:dyDescent="0.2">
      <c r="A133" s="9"/>
      <c r="B133" s="39" t="s">
        <v>88</v>
      </c>
      <c r="C133" s="37" t="s">
        <v>12</v>
      </c>
      <c r="D133" s="38">
        <v>1</v>
      </c>
      <c r="E133" s="72"/>
      <c r="F133" s="12">
        <f t="shared" si="14"/>
        <v>0</v>
      </c>
    </row>
    <row r="134" spans="1:6" s="33" customFormat="1" x14ac:dyDescent="0.2">
      <c r="A134" s="9"/>
      <c r="B134" s="13" t="s">
        <v>89</v>
      </c>
      <c r="C134" s="14" t="s">
        <v>12</v>
      </c>
      <c r="D134" s="12">
        <v>2</v>
      </c>
      <c r="E134" s="47"/>
      <c r="F134" s="12">
        <f t="shared" si="14"/>
        <v>0</v>
      </c>
    </row>
    <row r="135" spans="1:6" s="33" customFormat="1" x14ac:dyDescent="0.2">
      <c r="A135" s="9"/>
      <c r="B135" s="13" t="s">
        <v>90</v>
      </c>
      <c r="C135" s="37" t="s">
        <v>12</v>
      </c>
      <c r="D135" s="38">
        <v>1</v>
      </c>
      <c r="E135" s="72"/>
      <c r="F135" s="12">
        <f t="shared" si="14"/>
        <v>0</v>
      </c>
    </row>
    <row r="136" spans="1:6" s="33" customFormat="1" x14ac:dyDescent="0.2">
      <c r="A136" s="9"/>
      <c r="B136" s="13" t="s">
        <v>91</v>
      </c>
      <c r="C136" s="37" t="s">
        <v>24</v>
      </c>
      <c r="D136" s="38">
        <v>2</v>
      </c>
      <c r="E136" s="72"/>
      <c r="F136" s="12">
        <f t="shared" si="14"/>
        <v>0</v>
      </c>
    </row>
    <row r="137" spans="1:6" s="33" customFormat="1" x14ac:dyDescent="0.2">
      <c r="A137" s="9"/>
      <c r="B137" s="13" t="s">
        <v>100</v>
      </c>
      <c r="C137" s="37"/>
      <c r="D137" s="38"/>
      <c r="E137" s="72"/>
      <c r="F137" s="12">
        <f t="shared" si="14"/>
        <v>0</v>
      </c>
    </row>
    <row r="138" spans="1:6" s="33" customFormat="1" x14ac:dyDescent="0.2">
      <c r="A138" s="9"/>
      <c r="B138" s="39"/>
      <c r="C138" s="37"/>
      <c r="D138" s="38"/>
      <c r="E138" s="72"/>
      <c r="F138" s="12">
        <f t="shared" si="14"/>
        <v>0</v>
      </c>
    </row>
    <row r="139" spans="1:6" s="33" customFormat="1" x14ac:dyDescent="0.2">
      <c r="A139" s="9" t="s">
        <v>27</v>
      </c>
      <c r="B139" s="39" t="s">
        <v>93</v>
      </c>
      <c r="C139" s="37"/>
      <c r="D139" s="38"/>
      <c r="E139" s="72"/>
      <c r="F139" s="12">
        <f t="shared" si="14"/>
        <v>0</v>
      </c>
    </row>
    <row r="140" spans="1:6" s="33" customFormat="1" ht="38.25" x14ac:dyDescent="0.2">
      <c r="A140" s="9"/>
      <c r="B140" s="39" t="s">
        <v>94</v>
      </c>
      <c r="C140" s="37" t="s">
        <v>24</v>
      </c>
      <c r="D140" s="38">
        <v>1</v>
      </c>
      <c r="E140" s="72"/>
      <c r="F140" s="12">
        <f t="shared" si="14"/>
        <v>0</v>
      </c>
    </row>
    <row r="141" spans="1:6" s="33" customFormat="1" x14ac:dyDescent="0.2">
      <c r="A141" s="9"/>
      <c r="B141" s="43" t="s">
        <v>95</v>
      </c>
      <c r="C141" s="37" t="s">
        <v>12</v>
      </c>
      <c r="D141" s="38">
        <v>2</v>
      </c>
      <c r="E141" s="72"/>
      <c r="F141" s="12">
        <f t="shared" si="14"/>
        <v>0</v>
      </c>
    </row>
    <row r="142" spans="1:6" s="33" customFormat="1" x14ac:dyDescent="0.2">
      <c r="A142" s="9"/>
      <c r="B142" s="39" t="s">
        <v>96</v>
      </c>
      <c r="C142" s="37" t="s">
        <v>24</v>
      </c>
      <c r="D142" s="38">
        <v>1</v>
      </c>
      <c r="E142" s="72"/>
      <c r="F142" s="12">
        <f t="shared" si="14"/>
        <v>0</v>
      </c>
    </row>
    <row r="143" spans="1:6" s="33" customFormat="1" ht="25.5" x14ac:dyDescent="0.2">
      <c r="A143" s="9"/>
      <c r="B143" s="39" t="s">
        <v>97</v>
      </c>
      <c r="C143" s="37" t="s">
        <v>98</v>
      </c>
      <c r="D143" s="38">
        <v>14</v>
      </c>
      <c r="E143" s="72"/>
      <c r="F143" s="12">
        <f t="shared" si="14"/>
        <v>0</v>
      </c>
    </row>
    <row r="144" spans="1:6" s="33" customFormat="1" x14ac:dyDescent="0.2">
      <c r="A144" s="9"/>
      <c r="B144" s="39" t="s">
        <v>99</v>
      </c>
      <c r="C144" s="37" t="s">
        <v>98</v>
      </c>
      <c r="D144" s="38">
        <v>7</v>
      </c>
      <c r="E144" s="72"/>
      <c r="F144" s="12">
        <f t="shared" si="14"/>
        <v>0</v>
      </c>
    </row>
    <row r="145" spans="1:6" s="33" customFormat="1" x14ac:dyDescent="0.2">
      <c r="A145" s="9"/>
      <c r="B145" s="39" t="s">
        <v>100</v>
      </c>
      <c r="C145" s="37"/>
      <c r="D145" s="38"/>
      <c r="E145" s="72"/>
      <c r="F145" s="12">
        <f t="shared" si="14"/>
        <v>0</v>
      </c>
    </row>
    <row r="146" spans="1:6" s="33" customFormat="1" x14ac:dyDescent="0.2">
      <c r="A146" s="9"/>
      <c r="B146" s="39"/>
      <c r="C146" s="37"/>
      <c r="D146" s="38"/>
      <c r="E146" s="72"/>
      <c r="F146" s="12">
        <f t="shared" si="14"/>
        <v>0</v>
      </c>
    </row>
    <row r="147" spans="1:6" s="33" customFormat="1" ht="38.25" x14ac:dyDescent="0.2">
      <c r="A147" s="9" t="s">
        <v>28</v>
      </c>
      <c r="B147" s="39" t="s">
        <v>101</v>
      </c>
      <c r="C147" s="37" t="s">
        <v>24</v>
      </c>
      <c r="D147" s="38">
        <v>1</v>
      </c>
      <c r="E147" s="72"/>
      <c r="F147" s="12">
        <f t="shared" si="14"/>
        <v>0</v>
      </c>
    </row>
    <row r="148" spans="1:6" s="33" customFormat="1" x14ac:dyDescent="0.2">
      <c r="A148" s="9"/>
      <c r="B148" s="39"/>
      <c r="C148" s="37"/>
      <c r="D148" s="38"/>
      <c r="E148" s="72"/>
      <c r="F148" s="12">
        <f t="shared" si="14"/>
        <v>0</v>
      </c>
    </row>
    <row r="149" spans="1:6" s="33" customFormat="1" x14ac:dyDescent="0.2">
      <c r="A149" s="9" t="s">
        <v>30</v>
      </c>
      <c r="B149" s="39" t="s">
        <v>102</v>
      </c>
      <c r="C149" s="37" t="s">
        <v>24</v>
      </c>
      <c r="D149" s="38">
        <v>1</v>
      </c>
      <c r="E149" s="72"/>
      <c r="F149" s="12">
        <f t="shared" si="14"/>
        <v>0</v>
      </c>
    </row>
    <row r="150" spans="1:6" s="33" customFormat="1" x14ac:dyDescent="0.2">
      <c r="A150" s="9"/>
      <c r="B150" s="13"/>
      <c r="C150" s="14"/>
      <c r="D150" s="12"/>
      <c r="E150" s="47"/>
      <c r="F150" s="12"/>
    </row>
    <row r="151" spans="1:6" s="33" customFormat="1" x14ac:dyDescent="0.2">
      <c r="A151" s="9"/>
      <c r="B151" s="30" t="s">
        <v>80</v>
      </c>
      <c r="C151" s="1"/>
      <c r="D151" s="4"/>
      <c r="E151" s="69"/>
      <c r="F151" s="5">
        <f>SUM(F127:F149)</f>
        <v>0</v>
      </c>
    </row>
    <row r="152" spans="1:6" s="33" customFormat="1" x14ac:dyDescent="0.2">
      <c r="A152" s="9"/>
      <c r="B152" s="10"/>
      <c r="C152" s="2"/>
      <c r="D152" s="6"/>
      <c r="E152" s="64"/>
      <c r="F152" s="6"/>
    </row>
    <row r="153" spans="1:6" s="33" customFormat="1" x14ac:dyDescent="0.2">
      <c r="A153" s="9"/>
      <c r="B153" s="10"/>
      <c r="C153" s="2"/>
      <c r="D153" s="6"/>
      <c r="E153" s="64"/>
      <c r="F153" s="6"/>
    </row>
    <row r="154" spans="1:6" s="33" customFormat="1" x14ac:dyDescent="0.2">
      <c r="A154" s="9"/>
      <c r="B154" s="31" t="s">
        <v>81</v>
      </c>
      <c r="C154" s="3"/>
      <c r="D154" s="7"/>
      <c r="E154" s="70"/>
      <c r="F154" s="7"/>
    </row>
    <row r="155" spans="1:6" s="33" customFormat="1" x14ac:dyDescent="0.2">
      <c r="A155" s="9"/>
      <c r="B155" s="13"/>
      <c r="C155" s="2"/>
      <c r="D155" s="6"/>
      <c r="E155" s="64"/>
      <c r="F155" s="6"/>
    </row>
    <row r="156" spans="1:6" ht="25.5" x14ac:dyDescent="0.2">
      <c r="A156" s="9" t="s">
        <v>121</v>
      </c>
      <c r="B156" s="10" t="s">
        <v>53</v>
      </c>
      <c r="C156" s="37" t="s">
        <v>11</v>
      </c>
      <c r="D156" s="38">
        <v>200</v>
      </c>
      <c r="E156" s="72"/>
      <c r="F156" s="12">
        <f t="shared" ref="F156" si="15">D156*E156</f>
        <v>0</v>
      </c>
    </row>
    <row r="157" spans="1:6" x14ac:dyDescent="0.2">
      <c r="E157" s="47"/>
      <c r="F157" s="6"/>
    </row>
    <row r="158" spans="1:6" ht="25.5" x14ac:dyDescent="0.2">
      <c r="A158" s="9" t="s">
        <v>122</v>
      </c>
      <c r="B158" s="13" t="s">
        <v>115</v>
      </c>
      <c r="C158" s="14" t="s">
        <v>11</v>
      </c>
      <c r="D158" s="12">
        <f>D112+D120</f>
        <v>143</v>
      </c>
      <c r="E158" s="47"/>
      <c r="F158" s="6">
        <f>D158*E158</f>
        <v>0</v>
      </c>
    </row>
    <row r="159" spans="1:6" x14ac:dyDescent="0.2">
      <c r="E159" s="47"/>
      <c r="F159" s="6"/>
    </row>
    <row r="160" spans="1:6" x14ac:dyDescent="0.2">
      <c r="A160" s="9" t="s">
        <v>123</v>
      </c>
      <c r="B160" s="13" t="s">
        <v>116</v>
      </c>
      <c r="C160" s="14" t="s">
        <v>11</v>
      </c>
      <c r="D160" s="12">
        <f>D158</f>
        <v>143</v>
      </c>
      <c r="E160" s="47"/>
      <c r="F160" s="6">
        <f>D160*E160</f>
        <v>0</v>
      </c>
    </row>
    <row r="161" spans="1:6" x14ac:dyDescent="0.2">
      <c r="E161" s="47"/>
      <c r="F161" s="6"/>
    </row>
    <row r="162" spans="1:6" x14ac:dyDescent="0.2">
      <c r="A162" s="9" t="s">
        <v>124</v>
      </c>
      <c r="B162" s="13" t="s">
        <v>117</v>
      </c>
      <c r="C162" s="14" t="s">
        <v>12</v>
      </c>
      <c r="D162" s="12">
        <f>SUM(D108:D110)</f>
        <v>6</v>
      </c>
      <c r="E162" s="47"/>
      <c r="F162" s="6">
        <f>D162*E162</f>
        <v>0</v>
      </c>
    </row>
    <row r="163" spans="1:6" x14ac:dyDescent="0.2">
      <c r="E163" s="47"/>
      <c r="F163" s="6"/>
    </row>
    <row r="164" spans="1:6" x14ac:dyDescent="0.2">
      <c r="A164" s="9" t="s">
        <v>125</v>
      </c>
      <c r="B164" s="13" t="s">
        <v>118</v>
      </c>
      <c r="C164" s="14" t="s">
        <v>11</v>
      </c>
      <c r="D164" s="12">
        <f>D158</f>
        <v>143</v>
      </c>
      <c r="E164" s="47"/>
      <c r="F164" s="6">
        <f>D164*E164</f>
        <v>0</v>
      </c>
    </row>
    <row r="165" spans="1:6" x14ac:dyDescent="0.2">
      <c r="E165" s="47"/>
      <c r="F165" s="6"/>
    </row>
    <row r="166" spans="1:6" x14ac:dyDescent="0.2">
      <c r="A166" s="9" t="s">
        <v>126</v>
      </c>
      <c r="B166" s="13" t="s">
        <v>29</v>
      </c>
      <c r="C166" s="2" t="s">
        <v>24</v>
      </c>
      <c r="D166" s="6">
        <v>1</v>
      </c>
      <c r="E166" s="64"/>
      <c r="F166" s="6">
        <f t="shared" ref="F166:F175" si="16">D166*E166</f>
        <v>0</v>
      </c>
    </row>
    <row r="167" spans="1:6" x14ac:dyDescent="0.2">
      <c r="C167" s="2"/>
      <c r="D167" s="6"/>
      <c r="E167" s="64"/>
      <c r="F167" s="6">
        <f t="shared" si="16"/>
        <v>0</v>
      </c>
    </row>
    <row r="168" spans="1:6" ht="25.5" x14ac:dyDescent="0.2">
      <c r="A168" s="9" t="s">
        <v>127</v>
      </c>
      <c r="B168" s="13" t="s">
        <v>72</v>
      </c>
      <c r="C168" s="2" t="s">
        <v>36</v>
      </c>
      <c r="D168" s="6">
        <v>10</v>
      </c>
      <c r="E168" s="64"/>
      <c r="F168" s="6">
        <f t="shared" si="16"/>
        <v>0</v>
      </c>
    </row>
    <row r="169" spans="1:6" x14ac:dyDescent="0.2">
      <c r="C169" s="2"/>
      <c r="D169" s="6"/>
      <c r="E169" s="64"/>
      <c r="F169" s="6">
        <f t="shared" si="16"/>
        <v>0</v>
      </c>
    </row>
    <row r="170" spans="1:6" ht="38.25" x14ac:dyDescent="0.2">
      <c r="A170" s="9" t="s">
        <v>128</v>
      </c>
      <c r="B170" s="40" t="s">
        <v>119</v>
      </c>
      <c r="C170" s="14" t="s">
        <v>24</v>
      </c>
      <c r="D170" s="12">
        <v>1</v>
      </c>
      <c r="E170" s="47"/>
      <c r="F170" s="6">
        <f t="shared" si="16"/>
        <v>0</v>
      </c>
    </row>
    <row r="171" spans="1:6" x14ac:dyDescent="0.2">
      <c r="C171" s="2"/>
      <c r="D171" s="6"/>
      <c r="E171" s="64"/>
      <c r="F171" s="6">
        <f t="shared" si="16"/>
        <v>0</v>
      </c>
    </row>
    <row r="172" spans="1:6" x14ac:dyDescent="0.2">
      <c r="A172" s="9" t="s">
        <v>129</v>
      </c>
      <c r="B172" s="40" t="s">
        <v>120</v>
      </c>
      <c r="C172" s="14" t="s">
        <v>11</v>
      </c>
      <c r="D172" s="12">
        <f>D164</f>
        <v>143</v>
      </c>
      <c r="E172" s="47"/>
      <c r="F172" s="6">
        <f>D172*E172</f>
        <v>0</v>
      </c>
    </row>
    <row r="173" spans="1:6" x14ac:dyDescent="0.2">
      <c r="C173" s="2"/>
      <c r="D173" s="6"/>
      <c r="E173" s="64"/>
      <c r="F173" s="6"/>
    </row>
    <row r="174" spans="1:6" x14ac:dyDescent="0.2">
      <c r="A174" s="9" t="s">
        <v>130</v>
      </c>
      <c r="B174" s="13" t="s">
        <v>45</v>
      </c>
      <c r="C174" s="2" t="s">
        <v>24</v>
      </c>
      <c r="D174" s="6">
        <v>1</v>
      </c>
      <c r="E174" s="64"/>
      <c r="F174" s="6">
        <f t="shared" si="16"/>
        <v>0</v>
      </c>
    </row>
    <row r="175" spans="1:6" x14ac:dyDescent="0.2">
      <c r="E175" s="47"/>
      <c r="F175" s="6">
        <f t="shared" si="16"/>
        <v>0</v>
      </c>
    </row>
    <row r="176" spans="1:6" ht="38.25" x14ac:dyDescent="0.2">
      <c r="A176" s="9" t="s">
        <v>131</v>
      </c>
      <c r="B176" s="13" t="s">
        <v>110</v>
      </c>
      <c r="C176" s="2">
        <v>0.1</v>
      </c>
      <c r="D176" s="41">
        <f>F66+F73+F94+F103+F122+F151+SUM(F156:F174)</f>
        <v>0</v>
      </c>
      <c r="E176" s="6"/>
      <c r="F176" s="6">
        <f>C176*D176</f>
        <v>0</v>
      </c>
    </row>
    <row r="177" spans="2:6" x14ac:dyDescent="0.2">
      <c r="B177" s="10"/>
      <c r="C177" s="2"/>
      <c r="D177" s="6"/>
      <c r="E177" s="6"/>
      <c r="F177" s="6"/>
    </row>
    <row r="178" spans="2:6" x14ac:dyDescent="0.2">
      <c r="B178" s="30" t="s">
        <v>82</v>
      </c>
      <c r="C178" s="1"/>
      <c r="D178" s="4"/>
      <c r="E178" s="4"/>
      <c r="F178" s="5">
        <f>SUM(F156:F176)</f>
        <v>0</v>
      </c>
    </row>
  </sheetData>
  <sheetProtection algorithmName="SHA-512" hashValue="CTAomOiZWxgZ28hWSoXyu6jrTb9LGQDXBnXJYZURKVNymLdLW/1YLnbv6dt78qZZl1d9k1PQWAFfGS71N36QFw==" saltValue="GCVCxcraMAnqMxk/hOQGbg==" spinCount="100000" sheet="1" objects="1" scenarios="1"/>
  <mergeCells count="3">
    <mergeCell ref="B12:F12"/>
    <mergeCell ref="B15:F15"/>
    <mergeCell ref="B16:F16"/>
  </mergeCells>
  <phoneticPr fontId="1" type="noConversion"/>
  <pageMargins left="0.98425196850393704" right="0.39370078740157483" top="0.98425196850393704" bottom="0.78740157480314965" header="0" footer="0"/>
  <pageSetup paperSize="9" scale="96" orientation="portrait" r:id="rId1"/>
  <headerFooter alignWithMargins="0">
    <oddHeader>&amp;L&amp;"Arial,Navadno"&amp;8Popis del&amp;R&amp;"Arial,Navadno"&amp;8Sekundarni vod Staretov trg</oddHeader>
    <oddFooter>&amp;R&amp;"Arial,Navadno"&amp;8&amp;P/&amp;N</oddFooter>
  </headerFooter>
  <rowBreaks count="4" manualBreakCount="4">
    <brk id="52" max="5" man="1"/>
    <brk id="84" max="5" man="1"/>
    <brk id="114" max="5" man="1"/>
    <brk id="152" max="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Delovni listi</vt:lpstr>
      </vt:variant>
      <vt:variant>
        <vt:i4>1</vt:i4>
      </vt:variant>
      <vt:variant>
        <vt:lpstr>Imenovani obsegi</vt:lpstr>
      </vt:variant>
      <vt:variant>
        <vt:i4>1</vt:i4>
      </vt:variant>
    </vt:vector>
  </HeadingPairs>
  <TitlesOfParts>
    <vt:vector size="2" baseType="lpstr">
      <vt:lpstr>POPIS DEL</vt:lpstr>
      <vt:lpstr>'POPIS DEL'!Področje_tiskanja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Pino d.o.o.</dc:creator>
  <cp:lastModifiedBy>Pino</cp:lastModifiedBy>
  <cp:lastPrinted>2016-05-15T15:25:45Z</cp:lastPrinted>
  <dcterms:created xsi:type="dcterms:W3CDTF">2005-10-27T05:42:28Z</dcterms:created>
  <dcterms:modified xsi:type="dcterms:W3CDTF">2016-07-01T09:40:16Z</dcterms:modified>
</cp:coreProperties>
</file>