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E9F6" lockStructure="1"/>
  <bookViews>
    <workbookView xWindow="585" yWindow="7320" windowWidth="24240" windowHeight="6810" tabRatio="852"/>
  </bookViews>
  <sheets>
    <sheet name="Predracun_zimsko" sheetId="260" r:id="rId1"/>
    <sheet name="Cenik" sheetId="1" r:id="rId2"/>
    <sheet name="180101" sheetId="261" r:id="rId3"/>
    <sheet name="180201" sheetId="262" r:id="rId4"/>
    <sheet name="180202" sheetId="263" r:id="rId5"/>
    <sheet name="180501" sheetId="264" r:id="rId6"/>
    <sheet name="180502" sheetId="265" r:id="rId7"/>
    <sheet name="180503" sheetId="266" r:id="rId8"/>
    <sheet name="180504" sheetId="267" r:id="rId9"/>
    <sheet name="180505" sheetId="268" r:id="rId10"/>
    <sheet name="180506" sheetId="269" r:id="rId11"/>
    <sheet name="180507" sheetId="270" r:id="rId12"/>
    <sheet name="180508" sheetId="271" r:id="rId13"/>
    <sheet name="180509" sheetId="272" r:id="rId14"/>
    <sheet name="180510" sheetId="273" r:id="rId15"/>
    <sheet name="180511" sheetId="274" r:id="rId16"/>
    <sheet name="180512" sheetId="275" r:id="rId17"/>
    <sheet name="180513" sheetId="276" r:id="rId18"/>
    <sheet name="180514" sheetId="277" r:id="rId19"/>
    <sheet name="180515" sheetId="278" r:id="rId20"/>
    <sheet name="180601" sheetId="279" r:id="rId21"/>
  </sheets>
  <definedNames>
    <definedName name="_xlnm._FilterDatabase" localSheetId="1" hidden="1">Cenik!$A$21:$C$21</definedName>
    <definedName name="Delo">Cenik!$A$3:$A$18</definedName>
    <definedName name="Material">Cenik!$A$216:$A$329</definedName>
    <definedName name="Oprema">Cenik!$A$333:$A$435</definedName>
    <definedName name="_xlnm.Print_Area" localSheetId="2">'180101'!$A$1:$F$51</definedName>
    <definedName name="_xlnm.Print_Area" localSheetId="3">'180201'!$A$1:$F$51</definedName>
    <definedName name="_xlnm.Print_Area" localSheetId="4">'180202'!$A$1:$F$51</definedName>
    <definedName name="_xlnm.Print_Area" localSheetId="5">'180501'!$A$1:$F$51</definedName>
    <definedName name="_xlnm.Print_Area" localSheetId="6">'180502'!$A$1:$F$51</definedName>
    <definedName name="_xlnm.Print_Area" localSheetId="7">'180503'!$A$1:$F$51</definedName>
    <definedName name="_xlnm.Print_Area" localSheetId="8">'180504'!$A$1:$F$51</definedName>
    <definedName name="_xlnm.Print_Area" localSheetId="9">'180505'!$A$1:$F$51</definedName>
    <definedName name="_xlnm.Print_Area" localSheetId="10">'180506'!$A$1:$F$51</definedName>
    <definedName name="_xlnm.Print_Area" localSheetId="11">'180507'!$A$1:$F$51</definedName>
    <definedName name="_xlnm.Print_Area" localSheetId="12">'180508'!$A$1:$F$51</definedName>
    <definedName name="_xlnm.Print_Area" localSheetId="13">'180509'!$A$1:$F$51</definedName>
    <definedName name="_xlnm.Print_Area" localSheetId="14">'180510'!$A$1:$F$51</definedName>
    <definedName name="_xlnm.Print_Area" localSheetId="15">'180511'!$A$1:$F$51</definedName>
    <definedName name="_xlnm.Print_Area" localSheetId="16">'180512'!$A$1:$F$51</definedName>
    <definedName name="_xlnm.Print_Area" localSheetId="17">'180513'!$A$1:$F$51</definedName>
    <definedName name="_xlnm.Print_Area" localSheetId="18">'180514'!$A$1:$F$51</definedName>
    <definedName name="_xlnm.Print_Area" localSheetId="19">'180515'!$A$1:$F$51</definedName>
    <definedName name="_xlnm.Print_Area" localSheetId="20">'180601'!$A$1:$F$51</definedName>
    <definedName name="_xlnm.Print_Area" localSheetId="1">Cenik!$A$1:$C$468</definedName>
    <definedName name="_xlnm.Print_Area" localSheetId="0">Predracun_zimsko!$A$1:$H$23</definedName>
  </definedNames>
  <calcPr calcId="145621"/>
</workbook>
</file>

<file path=xl/calcChain.xml><?xml version="1.0" encoding="utf-8"?>
<calcChain xmlns="http://schemas.openxmlformats.org/spreadsheetml/2006/main">
  <c r="E20" i="260" l="1"/>
  <c r="D44" i="279"/>
  <c r="F44" i="279" s="1"/>
  <c r="C44" i="279"/>
  <c r="F43" i="279"/>
  <c r="D43" i="279"/>
  <c r="C43" i="279"/>
  <c r="D42" i="279"/>
  <c r="F42" i="279" s="1"/>
  <c r="C42" i="279"/>
  <c r="F41" i="279"/>
  <c r="D41" i="279"/>
  <c r="C41" i="279"/>
  <c r="D40" i="279"/>
  <c r="F40" i="279" s="1"/>
  <c r="C40" i="279"/>
  <c r="F39" i="279"/>
  <c r="D39" i="279"/>
  <c r="C39" i="279"/>
  <c r="D38" i="279"/>
  <c r="F38" i="279" s="1"/>
  <c r="C38" i="279"/>
  <c r="F37" i="279"/>
  <c r="D37" i="279"/>
  <c r="C37" i="279"/>
  <c r="D36" i="279"/>
  <c r="F36" i="279" s="1"/>
  <c r="C36" i="279"/>
  <c r="F35" i="279"/>
  <c r="D35" i="279"/>
  <c r="C35" i="279"/>
  <c r="D34" i="279"/>
  <c r="F34" i="279" s="1"/>
  <c r="C34" i="279"/>
  <c r="F33" i="279"/>
  <c r="D33" i="279"/>
  <c r="C33" i="279"/>
  <c r="D32" i="279"/>
  <c r="F32" i="279" s="1"/>
  <c r="C32" i="279"/>
  <c r="F31" i="279"/>
  <c r="D31" i="279"/>
  <c r="C31" i="279"/>
  <c r="D29" i="279"/>
  <c r="F29" i="279" s="1"/>
  <c r="C29" i="279"/>
  <c r="F28" i="279"/>
  <c r="D28" i="279"/>
  <c r="C28" i="279"/>
  <c r="D27" i="279"/>
  <c r="F27" i="279" s="1"/>
  <c r="C27" i="279"/>
  <c r="F26" i="279"/>
  <c r="D26" i="279"/>
  <c r="C26" i="279"/>
  <c r="D25" i="279"/>
  <c r="F25" i="279" s="1"/>
  <c r="C25" i="279"/>
  <c r="F24" i="279"/>
  <c r="D24" i="279"/>
  <c r="C24" i="279"/>
  <c r="D23" i="279"/>
  <c r="F23" i="279" s="1"/>
  <c r="C23" i="279"/>
  <c r="F22" i="279"/>
  <c r="D22" i="279"/>
  <c r="C22" i="279"/>
  <c r="D21" i="279"/>
  <c r="F21" i="279" s="1"/>
  <c r="C21" i="279"/>
  <c r="F20" i="279"/>
  <c r="D20" i="279"/>
  <c r="C20" i="279"/>
  <c r="D19" i="279"/>
  <c r="F19" i="279" s="1"/>
  <c r="C19" i="279"/>
  <c r="F18" i="279"/>
  <c r="D18" i="279"/>
  <c r="C18" i="279"/>
  <c r="D17" i="279"/>
  <c r="F17" i="279" s="1"/>
  <c r="C17" i="279"/>
  <c r="F16" i="279"/>
  <c r="D16" i="279"/>
  <c r="C16" i="279"/>
  <c r="D14" i="279"/>
  <c r="F14" i="279" s="1"/>
  <c r="C14" i="279"/>
  <c r="F13" i="279"/>
  <c r="D13" i="279"/>
  <c r="C13" i="279"/>
  <c r="D12" i="279"/>
  <c r="F12" i="279" s="1"/>
  <c r="C12" i="279"/>
  <c r="F11" i="279"/>
  <c r="D11" i="279"/>
  <c r="C11" i="279"/>
  <c r="D10" i="279"/>
  <c r="F10" i="279" s="1"/>
  <c r="C10" i="279"/>
  <c r="F9" i="279"/>
  <c r="D9" i="279"/>
  <c r="C9" i="279"/>
  <c r="D8" i="279"/>
  <c r="F8" i="279" s="1"/>
  <c r="C8" i="279"/>
  <c r="F7" i="279"/>
  <c r="D7" i="279"/>
  <c r="C7" i="279"/>
  <c r="D6" i="279"/>
  <c r="F6" i="279" s="1"/>
  <c r="C6" i="279"/>
  <c r="F5" i="279"/>
  <c r="D5" i="279"/>
  <c r="C5" i="279"/>
  <c r="E19" i="260"/>
  <c r="D44" i="278"/>
  <c r="F44" i="278" s="1"/>
  <c r="C44" i="278"/>
  <c r="D43" i="278"/>
  <c r="F43" i="278" s="1"/>
  <c r="C43" i="278"/>
  <c r="F42" i="278"/>
  <c r="D42" i="278"/>
  <c r="C42" i="278"/>
  <c r="D41" i="278"/>
  <c r="F41" i="278" s="1"/>
  <c r="C41" i="278"/>
  <c r="F40" i="278"/>
  <c r="D40" i="278"/>
  <c r="C40" i="278"/>
  <c r="D39" i="278"/>
  <c r="F39" i="278" s="1"/>
  <c r="C39" i="278"/>
  <c r="F38" i="278"/>
  <c r="D38" i="278"/>
  <c r="C38" i="278"/>
  <c r="D37" i="278"/>
  <c r="F37" i="278" s="1"/>
  <c r="C37" i="278"/>
  <c r="F36" i="278"/>
  <c r="D36" i="278"/>
  <c r="C36" i="278"/>
  <c r="D35" i="278"/>
  <c r="F35" i="278" s="1"/>
  <c r="C35" i="278"/>
  <c r="F34" i="278"/>
  <c r="D34" i="278"/>
  <c r="C34" i="278"/>
  <c r="D33" i="278"/>
  <c r="F33" i="278" s="1"/>
  <c r="C33" i="278"/>
  <c r="F32" i="278"/>
  <c r="D32" i="278"/>
  <c r="C32" i="278"/>
  <c r="D31" i="278"/>
  <c r="F31" i="278" s="1"/>
  <c r="C31" i="278"/>
  <c r="F29" i="278"/>
  <c r="D29" i="278"/>
  <c r="C29" i="278"/>
  <c r="D28" i="278"/>
  <c r="F28" i="278" s="1"/>
  <c r="C28" i="278"/>
  <c r="F27" i="278"/>
  <c r="D27" i="278"/>
  <c r="C27" i="278"/>
  <c r="D26" i="278"/>
  <c r="F26" i="278" s="1"/>
  <c r="C26" i="278"/>
  <c r="F25" i="278"/>
  <c r="D25" i="278"/>
  <c r="C25" i="278"/>
  <c r="D24" i="278"/>
  <c r="F24" i="278" s="1"/>
  <c r="C24" i="278"/>
  <c r="F23" i="278"/>
  <c r="D23" i="278"/>
  <c r="C23" i="278"/>
  <c r="D22" i="278"/>
  <c r="F22" i="278" s="1"/>
  <c r="C22" i="278"/>
  <c r="F21" i="278"/>
  <c r="D21" i="278"/>
  <c r="C21" i="278"/>
  <c r="D20" i="278"/>
  <c r="F20" i="278" s="1"/>
  <c r="C20" i="278"/>
  <c r="F19" i="278"/>
  <c r="D19" i="278"/>
  <c r="C19" i="278"/>
  <c r="D18" i="278"/>
  <c r="F18" i="278" s="1"/>
  <c r="C18" i="278"/>
  <c r="F17" i="278"/>
  <c r="D17" i="278"/>
  <c r="C17" i="278"/>
  <c r="D16" i="278"/>
  <c r="F16" i="278" s="1"/>
  <c r="C16" i="278"/>
  <c r="F14" i="278"/>
  <c r="D14" i="278"/>
  <c r="C14" i="278"/>
  <c r="D13" i="278"/>
  <c r="F13" i="278" s="1"/>
  <c r="C13" i="278"/>
  <c r="F12" i="278"/>
  <c r="D12" i="278"/>
  <c r="C12" i="278"/>
  <c r="D11" i="278"/>
  <c r="F11" i="278" s="1"/>
  <c r="C11" i="278"/>
  <c r="F10" i="278"/>
  <c r="D10" i="278"/>
  <c r="C10" i="278"/>
  <c r="D9" i="278"/>
  <c r="F9" i="278" s="1"/>
  <c r="C9" i="278"/>
  <c r="F8" i="278"/>
  <c r="D8" i="278"/>
  <c r="C8" i="278"/>
  <c r="D7" i="278"/>
  <c r="F7" i="278" s="1"/>
  <c r="C7" i="278"/>
  <c r="F6" i="278"/>
  <c r="D6" i="278"/>
  <c r="C6" i="278"/>
  <c r="D5" i="278"/>
  <c r="F5" i="278" s="1"/>
  <c r="C5" i="278"/>
  <c r="E18" i="260"/>
  <c r="D44" i="277"/>
  <c r="F44" i="277" s="1"/>
  <c r="C44" i="277"/>
  <c r="D43" i="277"/>
  <c r="F43" i="277" s="1"/>
  <c r="C43" i="277"/>
  <c r="D42" i="277"/>
  <c r="F42" i="277" s="1"/>
  <c r="C42" i="277"/>
  <c r="D41" i="277"/>
  <c r="F41" i="277" s="1"/>
  <c r="C41" i="277"/>
  <c r="F40" i="277"/>
  <c r="D40" i="277"/>
  <c r="C40" i="277"/>
  <c r="D39" i="277"/>
  <c r="F39" i="277" s="1"/>
  <c r="C39" i="277"/>
  <c r="D38" i="277"/>
  <c r="F38" i="277" s="1"/>
  <c r="C38" i="277"/>
  <c r="D37" i="277"/>
  <c r="F37" i="277" s="1"/>
  <c r="C37" i="277"/>
  <c r="F36" i="277"/>
  <c r="D36" i="277"/>
  <c r="C36" i="277"/>
  <c r="D35" i="277"/>
  <c r="F35" i="277" s="1"/>
  <c r="C35" i="277"/>
  <c r="D34" i="277"/>
  <c r="F34" i="277" s="1"/>
  <c r="C34" i="277"/>
  <c r="D33" i="277"/>
  <c r="F33" i="277" s="1"/>
  <c r="C33" i="277"/>
  <c r="F32" i="277"/>
  <c r="D32" i="277"/>
  <c r="C32" i="277"/>
  <c r="D31" i="277"/>
  <c r="F31" i="277" s="1"/>
  <c r="C31" i="277"/>
  <c r="D29" i="277"/>
  <c r="F29" i="277" s="1"/>
  <c r="C29" i="277"/>
  <c r="D28" i="277"/>
  <c r="F28" i="277" s="1"/>
  <c r="C28" i="277"/>
  <c r="F27" i="277"/>
  <c r="D27" i="277"/>
  <c r="C27" i="277"/>
  <c r="D26" i="277"/>
  <c r="F26" i="277" s="1"/>
  <c r="C26" i="277"/>
  <c r="D25" i="277"/>
  <c r="F25" i="277" s="1"/>
  <c r="C25" i="277"/>
  <c r="D24" i="277"/>
  <c r="F24" i="277" s="1"/>
  <c r="C24" i="277"/>
  <c r="F23" i="277"/>
  <c r="D23" i="277"/>
  <c r="C23" i="277"/>
  <c r="D22" i="277"/>
  <c r="F22" i="277" s="1"/>
  <c r="C22" i="277"/>
  <c r="D21" i="277"/>
  <c r="F21" i="277" s="1"/>
  <c r="C21" i="277"/>
  <c r="D20" i="277"/>
  <c r="F20" i="277" s="1"/>
  <c r="C20" i="277"/>
  <c r="F19" i="277"/>
  <c r="D19" i="277"/>
  <c r="C19" i="277"/>
  <c r="D18" i="277"/>
  <c r="F18" i="277" s="1"/>
  <c r="C18" i="277"/>
  <c r="D17" i="277"/>
  <c r="F17" i="277" s="1"/>
  <c r="C17" i="277"/>
  <c r="D16" i="277"/>
  <c r="F16" i="277" s="1"/>
  <c r="C16" i="277"/>
  <c r="F14" i="277"/>
  <c r="D14" i="277"/>
  <c r="C14" i="277"/>
  <c r="D13" i="277"/>
  <c r="F13" i="277" s="1"/>
  <c r="C13" i="277"/>
  <c r="D12" i="277"/>
  <c r="F12" i="277" s="1"/>
  <c r="C12" i="277"/>
  <c r="D11" i="277"/>
  <c r="F11" i="277" s="1"/>
  <c r="C11" i="277"/>
  <c r="F10" i="277"/>
  <c r="D10" i="277"/>
  <c r="C10" i="277"/>
  <c r="D9" i="277"/>
  <c r="F9" i="277" s="1"/>
  <c r="C9" i="277"/>
  <c r="D8" i="277"/>
  <c r="F8" i="277" s="1"/>
  <c r="C8" i="277"/>
  <c r="D7" i="277"/>
  <c r="F7" i="277" s="1"/>
  <c r="C7" i="277"/>
  <c r="F6" i="277"/>
  <c r="D6" i="277"/>
  <c r="C6" i="277"/>
  <c r="D5" i="277"/>
  <c r="F5" i="277" s="1"/>
  <c r="C5" i="277"/>
  <c r="E17" i="260"/>
  <c r="D44" i="276"/>
  <c r="F44" i="276" s="1"/>
  <c r="C44" i="276"/>
  <c r="F43" i="276"/>
  <c r="D43" i="276"/>
  <c r="C43" i="276"/>
  <c r="D42" i="276"/>
  <c r="F42" i="276" s="1"/>
  <c r="C42" i="276"/>
  <c r="F41" i="276"/>
  <c r="D41" i="276"/>
  <c r="C41" i="276"/>
  <c r="D40" i="276"/>
  <c r="F40" i="276" s="1"/>
  <c r="C40" i="276"/>
  <c r="F39" i="276"/>
  <c r="D39" i="276"/>
  <c r="C39" i="276"/>
  <c r="D38" i="276"/>
  <c r="F38" i="276" s="1"/>
  <c r="C38" i="276"/>
  <c r="F37" i="276"/>
  <c r="D37" i="276"/>
  <c r="C37" i="276"/>
  <c r="D36" i="276"/>
  <c r="F36" i="276" s="1"/>
  <c r="C36" i="276"/>
  <c r="F35" i="276"/>
  <c r="D35" i="276"/>
  <c r="C35" i="276"/>
  <c r="D34" i="276"/>
  <c r="F34" i="276" s="1"/>
  <c r="C34" i="276"/>
  <c r="F33" i="276"/>
  <c r="D33" i="276"/>
  <c r="C33" i="276"/>
  <c r="D32" i="276"/>
  <c r="F32" i="276" s="1"/>
  <c r="C32" i="276"/>
  <c r="F31" i="276"/>
  <c r="D31" i="276"/>
  <c r="C31" i="276"/>
  <c r="D29" i="276"/>
  <c r="F29" i="276" s="1"/>
  <c r="C29" i="276"/>
  <c r="F28" i="276"/>
  <c r="D28" i="276"/>
  <c r="C28" i="276"/>
  <c r="D27" i="276"/>
  <c r="F27" i="276" s="1"/>
  <c r="C27" i="276"/>
  <c r="F26" i="276"/>
  <c r="D26" i="276"/>
  <c r="C26" i="276"/>
  <c r="D25" i="276"/>
  <c r="F25" i="276" s="1"/>
  <c r="C25" i="276"/>
  <c r="F24" i="276"/>
  <c r="D24" i="276"/>
  <c r="C24" i="276"/>
  <c r="D23" i="276"/>
  <c r="F23" i="276" s="1"/>
  <c r="C23" i="276"/>
  <c r="F22" i="276"/>
  <c r="D22" i="276"/>
  <c r="C22" i="276"/>
  <c r="D21" i="276"/>
  <c r="F21" i="276" s="1"/>
  <c r="C21" i="276"/>
  <c r="F20" i="276"/>
  <c r="D20" i="276"/>
  <c r="C20" i="276"/>
  <c r="D19" i="276"/>
  <c r="F19" i="276" s="1"/>
  <c r="C19" i="276"/>
  <c r="F18" i="276"/>
  <c r="D18" i="276"/>
  <c r="C18" i="276"/>
  <c r="D17" i="276"/>
  <c r="F17" i="276" s="1"/>
  <c r="C17" i="276"/>
  <c r="F16" i="276"/>
  <c r="D16" i="276"/>
  <c r="C16" i="276"/>
  <c r="D14" i="276"/>
  <c r="F14" i="276" s="1"/>
  <c r="C14" i="276"/>
  <c r="F13" i="276"/>
  <c r="D13" i="276"/>
  <c r="C13" i="276"/>
  <c r="D12" i="276"/>
  <c r="F12" i="276" s="1"/>
  <c r="C12" i="276"/>
  <c r="F11" i="276"/>
  <c r="D11" i="276"/>
  <c r="C11" i="276"/>
  <c r="D10" i="276"/>
  <c r="F10" i="276" s="1"/>
  <c r="C10" i="276"/>
  <c r="F9" i="276"/>
  <c r="D9" i="276"/>
  <c r="C9" i="276"/>
  <c r="D8" i="276"/>
  <c r="F8" i="276" s="1"/>
  <c r="C8" i="276"/>
  <c r="F7" i="276"/>
  <c r="D7" i="276"/>
  <c r="C7" i="276"/>
  <c r="D6" i="276"/>
  <c r="F6" i="276" s="1"/>
  <c r="C6" i="276"/>
  <c r="F5" i="276"/>
  <c r="D5" i="276"/>
  <c r="C5" i="276"/>
  <c r="E16" i="260"/>
  <c r="D44" i="275"/>
  <c r="F44" i="275" s="1"/>
  <c r="C44" i="275"/>
  <c r="D43" i="275"/>
  <c r="F43" i="275" s="1"/>
  <c r="C43" i="275"/>
  <c r="F42" i="275"/>
  <c r="D42" i="275"/>
  <c r="C42" i="275"/>
  <c r="D41" i="275"/>
  <c r="F41" i="275" s="1"/>
  <c r="C41" i="275"/>
  <c r="D40" i="275"/>
  <c r="F40" i="275" s="1"/>
  <c r="C40" i="275"/>
  <c r="F39" i="275"/>
  <c r="D39" i="275"/>
  <c r="C39" i="275"/>
  <c r="D38" i="275"/>
  <c r="F38" i="275" s="1"/>
  <c r="C38" i="275"/>
  <c r="D37" i="275"/>
  <c r="F37" i="275" s="1"/>
  <c r="C37" i="275"/>
  <c r="D36" i="275"/>
  <c r="F36" i="275" s="1"/>
  <c r="C36" i="275"/>
  <c r="F35" i="275"/>
  <c r="D35" i="275"/>
  <c r="C35" i="275"/>
  <c r="D34" i="275"/>
  <c r="F34" i="275" s="1"/>
  <c r="C34" i="275"/>
  <c r="D33" i="275"/>
  <c r="F33" i="275" s="1"/>
  <c r="C33" i="275"/>
  <c r="F32" i="275"/>
  <c r="D32" i="275"/>
  <c r="C32" i="275"/>
  <c r="F31" i="275"/>
  <c r="D31" i="275"/>
  <c r="C31" i="275"/>
  <c r="D29" i="275"/>
  <c r="F29" i="275" s="1"/>
  <c r="C29" i="275"/>
  <c r="D28" i="275"/>
  <c r="F28" i="275" s="1"/>
  <c r="C28" i="275"/>
  <c r="F27" i="275"/>
  <c r="D27" i="275"/>
  <c r="C27" i="275"/>
  <c r="F26" i="275"/>
  <c r="D26" i="275"/>
  <c r="C26" i="275"/>
  <c r="D25" i="275"/>
  <c r="F25" i="275" s="1"/>
  <c r="C25" i="275"/>
  <c r="D24" i="275"/>
  <c r="F24" i="275" s="1"/>
  <c r="C24" i="275"/>
  <c r="F23" i="275"/>
  <c r="D23" i="275"/>
  <c r="C23" i="275"/>
  <c r="F22" i="275"/>
  <c r="D22" i="275"/>
  <c r="C22" i="275"/>
  <c r="D21" i="275"/>
  <c r="F21" i="275" s="1"/>
  <c r="C21" i="275"/>
  <c r="D20" i="275"/>
  <c r="F20" i="275" s="1"/>
  <c r="C20" i="275"/>
  <c r="F19" i="275"/>
  <c r="D19" i="275"/>
  <c r="C19" i="275"/>
  <c r="F18" i="275"/>
  <c r="D18" i="275"/>
  <c r="C18" i="275"/>
  <c r="D17" i="275"/>
  <c r="F17" i="275" s="1"/>
  <c r="C17" i="275"/>
  <c r="D16" i="275"/>
  <c r="F16" i="275" s="1"/>
  <c r="C16" i="275"/>
  <c r="F14" i="275"/>
  <c r="D14" i="275"/>
  <c r="C14" i="275"/>
  <c r="F13" i="275"/>
  <c r="D13" i="275"/>
  <c r="C13" i="275"/>
  <c r="D12" i="275"/>
  <c r="F12" i="275" s="1"/>
  <c r="C12" i="275"/>
  <c r="D11" i="275"/>
  <c r="F11" i="275" s="1"/>
  <c r="C11" i="275"/>
  <c r="F10" i="275"/>
  <c r="D10" i="275"/>
  <c r="C10" i="275"/>
  <c r="F9" i="275"/>
  <c r="D9" i="275"/>
  <c r="C9" i="275"/>
  <c r="D8" i="275"/>
  <c r="F8" i="275" s="1"/>
  <c r="C8" i="275"/>
  <c r="D7" i="275"/>
  <c r="F7" i="275" s="1"/>
  <c r="C7" i="275"/>
  <c r="F6" i="275"/>
  <c r="D6" i="275"/>
  <c r="C6" i="275"/>
  <c r="F5" i="275"/>
  <c r="D5" i="275"/>
  <c r="C5" i="275"/>
  <c r="E15" i="260"/>
  <c r="D44" i="274"/>
  <c r="F44" i="274" s="1"/>
  <c r="C44" i="274"/>
  <c r="F43" i="274"/>
  <c r="D43" i="274"/>
  <c r="C43" i="274"/>
  <c r="D42" i="274"/>
  <c r="F42" i="274" s="1"/>
  <c r="C42" i="274"/>
  <c r="F41" i="274"/>
  <c r="D41" i="274"/>
  <c r="C41" i="274"/>
  <c r="D40" i="274"/>
  <c r="F40" i="274" s="1"/>
  <c r="C40" i="274"/>
  <c r="F39" i="274"/>
  <c r="D39" i="274"/>
  <c r="C39" i="274"/>
  <c r="D38" i="274"/>
  <c r="F38" i="274" s="1"/>
  <c r="C38" i="274"/>
  <c r="F37" i="274"/>
  <c r="D37" i="274"/>
  <c r="C37" i="274"/>
  <c r="D36" i="274"/>
  <c r="F36" i="274" s="1"/>
  <c r="C36" i="274"/>
  <c r="F35" i="274"/>
  <c r="D35" i="274"/>
  <c r="C35" i="274"/>
  <c r="D34" i="274"/>
  <c r="F34" i="274" s="1"/>
  <c r="C34" i="274"/>
  <c r="F33" i="274"/>
  <c r="D33" i="274"/>
  <c r="C33" i="274"/>
  <c r="D32" i="274"/>
  <c r="F32" i="274" s="1"/>
  <c r="C32" i="274"/>
  <c r="F31" i="274"/>
  <c r="D31" i="274"/>
  <c r="C31" i="274"/>
  <c r="D29" i="274"/>
  <c r="F29" i="274" s="1"/>
  <c r="C29" i="274"/>
  <c r="F28" i="274"/>
  <c r="D28" i="274"/>
  <c r="C28" i="274"/>
  <c r="D27" i="274"/>
  <c r="F27" i="274" s="1"/>
  <c r="C27" i="274"/>
  <c r="F26" i="274"/>
  <c r="D26" i="274"/>
  <c r="C26" i="274"/>
  <c r="D25" i="274"/>
  <c r="F25" i="274" s="1"/>
  <c r="C25" i="274"/>
  <c r="F24" i="274"/>
  <c r="D24" i="274"/>
  <c r="C24" i="274"/>
  <c r="D23" i="274"/>
  <c r="F23" i="274" s="1"/>
  <c r="C23" i="274"/>
  <c r="F22" i="274"/>
  <c r="D22" i="274"/>
  <c r="C22" i="274"/>
  <c r="D21" i="274"/>
  <c r="F21" i="274" s="1"/>
  <c r="C21" i="274"/>
  <c r="F20" i="274"/>
  <c r="D20" i="274"/>
  <c r="C20" i="274"/>
  <c r="D19" i="274"/>
  <c r="F19" i="274" s="1"/>
  <c r="C19" i="274"/>
  <c r="F18" i="274"/>
  <c r="D18" i="274"/>
  <c r="C18" i="274"/>
  <c r="D17" i="274"/>
  <c r="F17" i="274" s="1"/>
  <c r="C17" i="274"/>
  <c r="F16" i="274"/>
  <c r="D16" i="274"/>
  <c r="C16" i="274"/>
  <c r="D14" i="274"/>
  <c r="F14" i="274" s="1"/>
  <c r="C14" i="274"/>
  <c r="F13" i="274"/>
  <c r="D13" i="274"/>
  <c r="C13" i="274"/>
  <c r="D12" i="274"/>
  <c r="F12" i="274" s="1"/>
  <c r="C12" i="274"/>
  <c r="F11" i="274"/>
  <c r="D11" i="274"/>
  <c r="C11" i="274"/>
  <c r="D10" i="274"/>
  <c r="F10" i="274" s="1"/>
  <c r="C10" i="274"/>
  <c r="F9" i="274"/>
  <c r="D9" i="274"/>
  <c r="C9" i="274"/>
  <c r="D8" i="274"/>
  <c r="F8" i="274" s="1"/>
  <c r="C8" i="274"/>
  <c r="F7" i="274"/>
  <c r="D7" i="274"/>
  <c r="C7" i="274"/>
  <c r="D6" i="274"/>
  <c r="F6" i="274" s="1"/>
  <c r="C6" i="274"/>
  <c r="F5" i="274"/>
  <c r="D5" i="274"/>
  <c r="C5" i="274"/>
  <c r="E14" i="260"/>
  <c r="D44" i="273"/>
  <c r="F44" i="273" s="1"/>
  <c r="C44" i="273"/>
  <c r="F43" i="273"/>
  <c r="D43" i="273"/>
  <c r="C43" i="273"/>
  <c r="D42" i="273"/>
  <c r="F42" i="273" s="1"/>
  <c r="C42" i="273"/>
  <c r="F41" i="273"/>
  <c r="D41" i="273"/>
  <c r="C41" i="273"/>
  <c r="D40" i="273"/>
  <c r="F40" i="273" s="1"/>
  <c r="C40" i="273"/>
  <c r="F39" i="273"/>
  <c r="D39" i="273"/>
  <c r="C39" i="273"/>
  <c r="D38" i="273"/>
  <c r="F38" i="273" s="1"/>
  <c r="C38" i="273"/>
  <c r="F37" i="273"/>
  <c r="D37" i="273"/>
  <c r="C37" i="273"/>
  <c r="D36" i="273"/>
  <c r="F36" i="273" s="1"/>
  <c r="C36" i="273"/>
  <c r="F35" i="273"/>
  <c r="D35" i="273"/>
  <c r="C35" i="273"/>
  <c r="D34" i="273"/>
  <c r="F34" i="273" s="1"/>
  <c r="C34" i="273"/>
  <c r="F33" i="273"/>
  <c r="D33" i="273"/>
  <c r="C33" i="273"/>
  <c r="D32" i="273"/>
  <c r="F32" i="273" s="1"/>
  <c r="C32" i="273"/>
  <c r="F31" i="273"/>
  <c r="D31" i="273"/>
  <c r="C31" i="273"/>
  <c r="D29" i="273"/>
  <c r="F29" i="273" s="1"/>
  <c r="C29" i="273"/>
  <c r="F28" i="273"/>
  <c r="D28" i="273"/>
  <c r="C28" i="273"/>
  <c r="D27" i="273"/>
  <c r="F27" i="273" s="1"/>
  <c r="C27" i="273"/>
  <c r="F26" i="273"/>
  <c r="D26" i="273"/>
  <c r="C26" i="273"/>
  <c r="D25" i="273"/>
  <c r="F25" i="273" s="1"/>
  <c r="C25" i="273"/>
  <c r="F24" i="273"/>
  <c r="D24" i="273"/>
  <c r="C24" i="273"/>
  <c r="D23" i="273"/>
  <c r="F23" i="273" s="1"/>
  <c r="C23" i="273"/>
  <c r="F22" i="273"/>
  <c r="D22" i="273"/>
  <c r="C22" i="273"/>
  <c r="D21" i="273"/>
  <c r="F21" i="273" s="1"/>
  <c r="C21" i="273"/>
  <c r="F20" i="273"/>
  <c r="D20" i="273"/>
  <c r="C20" i="273"/>
  <c r="D19" i="273"/>
  <c r="F19" i="273" s="1"/>
  <c r="C19" i="273"/>
  <c r="F18" i="273"/>
  <c r="D18" i="273"/>
  <c r="C18" i="273"/>
  <c r="D17" i="273"/>
  <c r="F17" i="273" s="1"/>
  <c r="C17" i="273"/>
  <c r="F16" i="273"/>
  <c r="D16" i="273"/>
  <c r="C16" i="273"/>
  <c r="D14" i="273"/>
  <c r="F14" i="273" s="1"/>
  <c r="C14" i="273"/>
  <c r="F13" i="273"/>
  <c r="D13" i="273"/>
  <c r="C13" i="273"/>
  <c r="D12" i="273"/>
  <c r="F12" i="273" s="1"/>
  <c r="C12" i="273"/>
  <c r="F11" i="273"/>
  <c r="D11" i="273"/>
  <c r="C11" i="273"/>
  <c r="D10" i="273"/>
  <c r="F10" i="273" s="1"/>
  <c r="C10" i="273"/>
  <c r="F9" i="273"/>
  <c r="D9" i="273"/>
  <c r="C9" i="273"/>
  <c r="D8" i="273"/>
  <c r="F8" i="273" s="1"/>
  <c r="C8" i="273"/>
  <c r="F7" i="273"/>
  <c r="D7" i="273"/>
  <c r="C7" i="273"/>
  <c r="D6" i="273"/>
  <c r="F6" i="273" s="1"/>
  <c r="C6" i="273"/>
  <c r="F5" i="273"/>
  <c r="D5" i="273"/>
  <c r="C5" i="273"/>
  <c r="E13" i="260"/>
  <c r="D44" i="272"/>
  <c r="F44" i="272" s="1"/>
  <c r="C44" i="272"/>
  <c r="F43" i="272"/>
  <c r="D43" i="272"/>
  <c r="C43" i="272"/>
  <c r="D42" i="272"/>
  <c r="F42" i="272" s="1"/>
  <c r="C42" i="272"/>
  <c r="F41" i="272"/>
  <c r="D41" i="272"/>
  <c r="C41" i="272"/>
  <c r="D40" i="272"/>
  <c r="F40" i="272" s="1"/>
  <c r="C40" i="272"/>
  <c r="F39" i="272"/>
  <c r="D39" i="272"/>
  <c r="C39" i="272"/>
  <c r="D38" i="272"/>
  <c r="F38" i="272" s="1"/>
  <c r="C38" i="272"/>
  <c r="F37" i="272"/>
  <c r="D37" i="272"/>
  <c r="C37" i="272"/>
  <c r="D36" i="272"/>
  <c r="F36" i="272" s="1"/>
  <c r="C36" i="272"/>
  <c r="F35" i="272"/>
  <c r="D35" i="272"/>
  <c r="C35" i="272"/>
  <c r="D34" i="272"/>
  <c r="F34" i="272" s="1"/>
  <c r="C34" i="272"/>
  <c r="F33" i="272"/>
  <c r="D33" i="272"/>
  <c r="C33" i="272"/>
  <c r="D32" i="272"/>
  <c r="F32" i="272" s="1"/>
  <c r="C32" i="272"/>
  <c r="F31" i="272"/>
  <c r="D31" i="272"/>
  <c r="C31" i="272"/>
  <c r="D29" i="272"/>
  <c r="F29" i="272" s="1"/>
  <c r="C29" i="272"/>
  <c r="F28" i="272"/>
  <c r="D28" i="272"/>
  <c r="C28" i="272"/>
  <c r="D27" i="272"/>
  <c r="F27" i="272" s="1"/>
  <c r="C27" i="272"/>
  <c r="F26" i="272"/>
  <c r="D26" i="272"/>
  <c r="C26" i="272"/>
  <c r="D25" i="272"/>
  <c r="F25" i="272" s="1"/>
  <c r="C25" i="272"/>
  <c r="F24" i="272"/>
  <c r="D24" i="272"/>
  <c r="C24" i="272"/>
  <c r="D23" i="272"/>
  <c r="F23" i="272" s="1"/>
  <c r="C23" i="272"/>
  <c r="F22" i="272"/>
  <c r="D22" i="272"/>
  <c r="C22" i="272"/>
  <c r="D21" i="272"/>
  <c r="F21" i="272" s="1"/>
  <c r="C21" i="272"/>
  <c r="F20" i="272"/>
  <c r="D20" i="272"/>
  <c r="C20" i="272"/>
  <c r="D19" i="272"/>
  <c r="F19" i="272" s="1"/>
  <c r="C19" i="272"/>
  <c r="F18" i="272"/>
  <c r="D18" i="272"/>
  <c r="C18" i="272"/>
  <c r="D17" i="272"/>
  <c r="F17" i="272" s="1"/>
  <c r="C17" i="272"/>
  <c r="F16" i="272"/>
  <c r="D16" i="272"/>
  <c r="C16" i="272"/>
  <c r="D14" i="272"/>
  <c r="F14" i="272" s="1"/>
  <c r="C14" i="272"/>
  <c r="F13" i="272"/>
  <c r="D13" i="272"/>
  <c r="C13" i="272"/>
  <c r="D12" i="272"/>
  <c r="F12" i="272" s="1"/>
  <c r="C12" i="272"/>
  <c r="D11" i="272"/>
  <c r="F11" i="272" s="1"/>
  <c r="C11" i="272"/>
  <c r="D10" i="272"/>
  <c r="F10" i="272" s="1"/>
  <c r="C10" i="272"/>
  <c r="F9" i="272"/>
  <c r="D9" i="272"/>
  <c r="C9" i="272"/>
  <c r="D8" i="272"/>
  <c r="F8" i="272" s="1"/>
  <c r="C8" i="272"/>
  <c r="D7" i="272"/>
  <c r="F7" i="272" s="1"/>
  <c r="C7" i="272"/>
  <c r="D6" i="272"/>
  <c r="F6" i="272" s="1"/>
  <c r="C6" i="272"/>
  <c r="F5" i="272"/>
  <c r="F46" i="272" s="1"/>
  <c r="D5" i="272"/>
  <c r="C5" i="272"/>
  <c r="E12" i="260"/>
  <c r="D44" i="271"/>
  <c r="F44" i="271" s="1"/>
  <c r="C44" i="271"/>
  <c r="F43" i="271"/>
  <c r="D43" i="271"/>
  <c r="C43" i="271"/>
  <c r="D42" i="271"/>
  <c r="F42" i="271" s="1"/>
  <c r="C42" i="271"/>
  <c r="F41" i="271"/>
  <c r="D41" i="271"/>
  <c r="C41" i="271"/>
  <c r="D40" i="271"/>
  <c r="F40" i="271" s="1"/>
  <c r="C40" i="271"/>
  <c r="F39" i="271"/>
  <c r="D39" i="271"/>
  <c r="C39" i="271"/>
  <c r="D38" i="271"/>
  <c r="F38" i="271" s="1"/>
  <c r="C38" i="271"/>
  <c r="F37" i="271"/>
  <c r="D37" i="271"/>
  <c r="C37" i="271"/>
  <c r="D36" i="271"/>
  <c r="F36" i="271" s="1"/>
  <c r="C36" i="271"/>
  <c r="F35" i="271"/>
  <c r="D35" i="271"/>
  <c r="C35" i="271"/>
  <c r="D34" i="271"/>
  <c r="F34" i="271" s="1"/>
  <c r="C34" i="271"/>
  <c r="F33" i="271"/>
  <c r="D33" i="271"/>
  <c r="C33" i="271"/>
  <c r="D32" i="271"/>
  <c r="F32" i="271" s="1"/>
  <c r="C32" i="271"/>
  <c r="F31" i="271"/>
  <c r="D31" i="271"/>
  <c r="C31" i="271"/>
  <c r="D29" i="271"/>
  <c r="F29" i="271" s="1"/>
  <c r="C29" i="271"/>
  <c r="F28" i="271"/>
  <c r="D28" i="271"/>
  <c r="C28" i="271"/>
  <c r="D27" i="271"/>
  <c r="F27" i="271" s="1"/>
  <c r="C27" i="271"/>
  <c r="F26" i="271"/>
  <c r="D26" i="271"/>
  <c r="C26" i="271"/>
  <c r="D25" i="271"/>
  <c r="F25" i="271" s="1"/>
  <c r="C25" i="271"/>
  <c r="F24" i="271"/>
  <c r="D24" i="271"/>
  <c r="C24" i="271"/>
  <c r="D23" i="271"/>
  <c r="F23" i="271" s="1"/>
  <c r="C23" i="271"/>
  <c r="F22" i="271"/>
  <c r="D22" i="271"/>
  <c r="C22" i="271"/>
  <c r="D21" i="271"/>
  <c r="F21" i="271" s="1"/>
  <c r="C21" i="271"/>
  <c r="F20" i="271"/>
  <c r="D20" i="271"/>
  <c r="C20" i="271"/>
  <c r="D19" i="271"/>
  <c r="F19" i="271" s="1"/>
  <c r="C19" i="271"/>
  <c r="F18" i="271"/>
  <c r="D18" i="271"/>
  <c r="C18" i="271"/>
  <c r="D17" i="271"/>
  <c r="F17" i="271" s="1"/>
  <c r="C17" i="271"/>
  <c r="F16" i="271"/>
  <c r="D16" i="271"/>
  <c r="C16" i="271"/>
  <c r="D14" i="271"/>
  <c r="F14" i="271" s="1"/>
  <c r="C14" i="271"/>
  <c r="F13" i="271"/>
  <c r="D13" i="271"/>
  <c r="C13" i="271"/>
  <c r="D12" i="271"/>
  <c r="F12" i="271" s="1"/>
  <c r="C12" i="271"/>
  <c r="F11" i="271"/>
  <c r="D11" i="271"/>
  <c r="C11" i="271"/>
  <c r="D10" i="271"/>
  <c r="F10" i="271" s="1"/>
  <c r="C10" i="271"/>
  <c r="F9" i="271"/>
  <c r="D9" i="271"/>
  <c r="C9" i="271"/>
  <c r="D8" i="271"/>
  <c r="F8" i="271" s="1"/>
  <c r="C8" i="271"/>
  <c r="F7" i="271"/>
  <c r="D7" i="271"/>
  <c r="C7" i="271"/>
  <c r="D6" i="271"/>
  <c r="F6" i="271" s="1"/>
  <c r="C6" i="271"/>
  <c r="F5" i="271"/>
  <c r="F46" i="271" s="1"/>
  <c r="D5" i="271"/>
  <c r="C5" i="271"/>
  <c r="E11" i="260"/>
  <c r="D44" i="270"/>
  <c r="F44" i="270" s="1"/>
  <c r="C44" i="270"/>
  <c r="F43" i="270"/>
  <c r="D43" i="270"/>
  <c r="C43" i="270"/>
  <c r="D42" i="270"/>
  <c r="F42" i="270" s="1"/>
  <c r="C42" i="270"/>
  <c r="F41" i="270"/>
  <c r="D41" i="270"/>
  <c r="C41" i="270"/>
  <c r="D40" i="270"/>
  <c r="F40" i="270" s="1"/>
  <c r="C40" i="270"/>
  <c r="F39" i="270"/>
  <c r="D39" i="270"/>
  <c r="C39" i="270"/>
  <c r="D38" i="270"/>
  <c r="F38" i="270" s="1"/>
  <c r="C38" i="270"/>
  <c r="F37" i="270"/>
  <c r="D37" i="270"/>
  <c r="C37" i="270"/>
  <c r="D36" i="270"/>
  <c r="F36" i="270" s="1"/>
  <c r="C36" i="270"/>
  <c r="F35" i="270"/>
  <c r="D35" i="270"/>
  <c r="C35" i="270"/>
  <c r="D34" i="270"/>
  <c r="F34" i="270" s="1"/>
  <c r="C34" i="270"/>
  <c r="F33" i="270"/>
  <c r="D33" i="270"/>
  <c r="C33" i="270"/>
  <c r="D32" i="270"/>
  <c r="F32" i="270" s="1"/>
  <c r="C32" i="270"/>
  <c r="F31" i="270"/>
  <c r="D31" i="270"/>
  <c r="C31" i="270"/>
  <c r="D29" i="270"/>
  <c r="F29" i="270" s="1"/>
  <c r="C29" i="270"/>
  <c r="F28" i="270"/>
  <c r="D28" i="270"/>
  <c r="C28" i="270"/>
  <c r="D27" i="270"/>
  <c r="F27" i="270" s="1"/>
  <c r="C27" i="270"/>
  <c r="F26" i="270"/>
  <c r="D26" i="270"/>
  <c r="C26" i="270"/>
  <c r="D25" i="270"/>
  <c r="F25" i="270" s="1"/>
  <c r="C25" i="270"/>
  <c r="F24" i="270"/>
  <c r="D24" i="270"/>
  <c r="C24" i="270"/>
  <c r="D23" i="270"/>
  <c r="F23" i="270" s="1"/>
  <c r="C23" i="270"/>
  <c r="F22" i="270"/>
  <c r="D22" i="270"/>
  <c r="C22" i="270"/>
  <c r="D21" i="270"/>
  <c r="F21" i="270" s="1"/>
  <c r="C21" i="270"/>
  <c r="F20" i="270"/>
  <c r="D20" i="270"/>
  <c r="C20" i="270"/>
  <c r="D19" i="270"/>
  <c r="F19" i="270" s="1"/>
  <c r="C19" i="270"/>
  <c r="F18" i="270"/>
  <c r="D18" i="270"/>
  <c r="C18" i="270"/>
  <c r="D17" i="270"/>
  <c r="F17" i="270" s="1"/>
  <c r="C17" i="270"/>
  <c r="F16" i="270"/>
  <c r="D16" i="270"/>
  <c r="C16" i="270"/>
  <c r="D14" i="270"/>
  <c r="F14" i="270" s="1"/>
  <c r="C14" i="270"/>
  <c r="F13" i="270"/>
  <c r="D13" i="270"/>
  <c r="C13" i="270"/>
  <c r="D12" i="270"/>
  <c r="F12" i="270" s="1"/>
  <c r="C12" i="270"/>
  <c r="D11" i="270"/>
  <c r="F11" i="270" s="1"/>
  <c r="C11" i="270"/>
  <c r="D10" i="270"/>
  <c r="F10" i="270" s="1"/>
  <c r="C10" i="270"/>
  <c r="F9" i="270"/>
  <c r="D9" i="270"/>
  <c r="C9" i="270"/>
  <c r="D8" i="270"/>
  <c r="F8" i="270" s="1"/>
  <c r="C8" i="270"/>
  <c r="D7" i="270"/>
  <c r="F7" i="270" s="1"/>
  <c r="C7" i="270"/>
  <c r="D6" i="270"/>
  <c r="F6" i="270" s="1"/>
  <c r="C6" i="270"/>
  <c r="F5" i="270"/>
  <c r="F46" i="270" s="1"/>
  <c r="D5" i="270"/>
  <c r="C5" i="270"/>
  <c r="E10" i="260"/>
  <c r="D44" i="269"/>
  <c r="F44" i="269" s="1"/>
  <c r="C44" i="269"/>
  <c r="D43" i="269"/>
  <c r="F43" i="269" s="1"/>
  <c r="C43" i="269"/>
  <c r="D42" i="269"/>
  <c r="F42" i="269" s="1"/>
  <c r="C42" i="269"/>
  <c r="D41" i="269"/>
  <c r="F41" i="269" s="1"/>
  <c r="C41" i="269"/>
  <c r="F40" i="269"/>
  <c r="D40" i="269"/>
  <c r="C40" i="269"/>
  <c r="D39" i="269"/>
  <c r="F39" i="269" s="1"/>
  <c r="C39" i="269"/>
  <c r="D38" i="269"/>
  <c r="F38" i="269" s="1"/>
  <c r="C38" i="269"/>
  <c r="D37" i="269"/>
  <c r="F37" i="269" s="1"/>
  <c r="C37" i="269"/>
  <c r="F36" i="269"/>
  <c r="D36" i="269"/>
  <c r="C36" i="269"/>
  <c r="D35" i="269"/>
  <c r="F35" i="269" s="1"/>
  <c r="C35" i="269"/>
  <c r="D34" i="269"/>
  <c r="F34" i="269" s="1"/>
  <c r="C34" i="269"/>
  <c r="D33" i="269"/>
  <c r="F33" i="269" s="1"/>
  <c r="C33" i="269"/>
  <c r="F32" i="269"/>
  <c r="D32" i="269"/>
  <c r="C32" i="269"/>
  <c r="D31" i="269"/>
  <c r="F31" i="269" s="1"/>
  <c r="C31" i="269"/>
  <c r="D29" i="269"/>
  <c r="F29" i="269" s="1"/>
  <c r="C29" i="269"/>
  <c r="D28" i="269"/>
  <c r="F28" i="269" s="1"/>
  <c r="C28" i="269"/>
  <c r="F27" i="269"/>
  <c r="D27" i="269"/>
  <c r="C27" i="269"/>
  <c r="D26" i="269"/>
  <c r="F26" i="269" s="1"/>
  <c r="C26" i="269"/>
  <c r="D25" i="269"/>
  <c r="F25" i="269" s="1"/>
  <c r="C25" i="269"/>
  <c r="D24" i="269"/>
  <c r="F24" i="269" s="1"/>
  <c r="C24" i="269"/>
  <c r="F23" i="269"/>
  <c r="D23" i="269"/>
  <c r="C23" i="269"/>
  <c r="D22" i="269"/>
  <c r="F22" i="269" s="1"/>
  <c r="C22" i="269"/>
  <c r="D21" i="269"/>
  <c r="F21" i="269" s="1"/>
  <c r="C21" i="269"/>
  <c r="D20" i="269"/>
  <c r="F20" i="269" s="1"/>
  <c r="C20" i="269"/>
  <c r="F19" i="269"/>
  <c r="D19" i="269"/>
  <c r="C19" i="269"/>
  <c r="D18" i="269"/>
  <c r="F18" i="269" s="1"/>
  <c r="C18" i="269"/>
  <c r="D17" i="269"/>
  <c r="F17" i="269" s="1"/>
  <c r="C17" i="269"/>
  <c r="D16" i="269"/>
  <c r="F16" i="269" s="1"/>
  <c r="C16" i="269"/>
  <c r="F14" i="269"/>
  <c r="D14" i="269"/>
  <c r="C14" i="269"/>
  <c r="D13" i="269"/>
  <c r="F13" i="269" s="1"/>
  <c r="C13" i="269"/>
  <c r="D12" i="269"/>
  <c r="F12" i="269" s="1"/>
  <c r="C12" i="269"/>
  <c r="D11" i="269"/>
  <c r="F11" i="269" s="1"/>
  <c r="C11" i="269"/>
  <c r="F10" i="269"/>
  <c r="D10" i="269"/>
  <c r="C10" i="269"/>
  <c r="F9" i="269"/>
  <c r="D9" i="269"/>
  <c r="C9" i="269"/>
  <c r="D8" i="269"/>
  <c r="F8" i="269" s="1"/>
  <c r="C8" i="269"/>
  <c r="D7" i="269"/>
  <c r="F7" i="269" s="1"/>
  <c r="C7" i="269"/>
  <c r="F6" i="269"/>
  <c r="D6" i="269"/>
  <c r="C6" i="269"/>
  <c r="D5" i="269"/>
  <c r="F5" i="269" s="1"/>
  <c r="C5" i="269"/>
  <c r="E9" i="260"/>
  <c r="D44" i="268"/>
  <c r="F44" i="268" s="1"/>
  <c r="C44" i="268"/>
  <c r="F43" i="268"/>
  <c r="D43" i="268"/>
  <c r="C43" i="268"/>
  <c r="D42" i="268"/>
  <c r="F42" i="268" s="1"/>
  <c r="C42" i="268"/>
  <c r="F41" i="268"/>
  <c r="D41" i="268"/>
  <c r="C41" i="268"/>
  <c r="D40" i="268"/>
  <c r="F40" i="268" s="1"/>
  <c r="C40" i="268"/>
  <c r="F39" i="268"/>
  <c r="D39" i="268"/>
  <c r="C39" i="268"/>
  <c r="D38" i="268"/>
  <c r="F38" i="268" s="1"/>
  <c r="C38" i="268"/>
  <c r="F37" i="268"/>
  <c r="D37" i="268"/>
  <c r="C37" i="268"/>
  <c r="D36" i="268"/>
  <c r="F36" i="268" s="1"/>
  <c r="C36" i="268"/>
  <c r="F35" i="268"/>
  <c r="D35" i="268"/>
  <c r="C35" i="268"/>
  <c r="D34" i="268"/>
  <c r="F34" i="268" s="1"/>
  <c r="C34" i="268"/>
  <c r="F33" i="268"/>
  <c r="D33" i="268"/>
  <c r="C33" i="268"/>
  <c r="D32" i="268"/>
  <c r="F32" i="268" s="1"/>
  <c r="C32" i="268"/>
  <c r="F31" i="268"/>
  <c r="D31" i="268"/>
  <c r="C31" i="268"/>
  <c r="D29" i="268"/>
  <c r="F29" i="268" s="1"/>
  <c r="C29" i="268"/>
  <c r="F28" i="268"/>
  <c r="D28" i="268"/>
  <c r="C28" i="268"/>
  <c r="D27" i="268"/>
  <c r="F27" i="268" s="1"/>
  <c r="C27" i="268"/>
  <c r="F26" i="268"/>
  <c r="D26" i="268"/>
  <c r="C26" i="268"/>
  <c r="D25" i="268"/>
  <c r="F25" i="268" s="1"/>
  <c r="C25" i="268"/>
  <c r="F24" i="268"/>
  <c r="D24" i="268"/>
  <c r="C24" i="268"/>
  <c r="D23" i="268"/>
  <c r="F23" i="268" s="1"/>
  <c r="C23" i="268"/>
  <c r="F22" i="268"/>
  <c r="D22" i="268"/>
  <c r="C22" i="268"/>
  <c r="D21" i="268"/>
  <c r="F21" i="268" s="1"/>
  <c r="C21" i="268"/>
  <c r="F20" i="268"/>
  <c r="D20" i="268"/>
  <c r="C20" i="268"/>
  <c r="D19" i="268"/>
  <c r="F19" i="268" s="1"/>
  <c r="C19" i="268"/>
  <c r="F18" i="268"/>
  <c r="D18" i="268"/>
  <c r="C18" i="268"/>
  <c r="D17" i="268"/>
  <c r="F17" i="268" s="1"/>
  <c r="C17" i="268"/>
  <c r="F16" i="268"/>
  <c r="D16" i="268"/>
  <c r="C16" i="268"/>
  <c r="D14" i="268"/>
  <c r="F14" i="268" s="1"/>
  <c r="C14" i="268"/>
  <c r="F13" i="268"/>
  <c r="D13" i="268"/>
  <c r="C13" i="268"/>
  <c r="D12" i="268"/>
  <c r="F12" i="268" s="1"/>
  <c r="C12" i="268"/>
  <c r="F11" i="268"/>
  <c r="D11" i="268"/>
  <c r="C11" i="268"/>
  <c r="D10" i="268"/>
  <c r="F10" i="268" s="1"/>
  <c r="C10" i="268"/>
  <c r="F9" i="268"/>
  <c r="D9" i="268"/>
  <c r="C9" i="268"/>
  <c r="D8" i="268"/>
  <c r="F8" i="268" s="1"/>
  <c r="C8" i="268"/>
  <c r="F7" i="268"/>
  <c r="D7" i="268"/>
  <c r="C7" i="268"/>
  <c r="D6" i="268"/>
  <c r="F6" i="268" s="1"/>
  <c r="C6" i="268"/>
  <c r="F5" i="268"/>
  <c r="D5" i="268"/>
  <c r="C5" i="268"/>
  <c r="E8" i="260"/>
  <c r="D44" i="267"/>
  <c r="F44" i="267" s="1"/>
  <c r="C44" i="267"/>
  <c r="F43" i="267"/>
  <c r="D43" i="267"/>
  <c r="C43" i="267"/>
  <c r="D42" i="267"/>
  <c r="F42" i="267" s="1"/>
  <c r="C42" i="267"/>
  <c r="F41" i="267"/>
  <c r="D41" i="267"/>
  <c r="C41" i="267"/>
  <c r="D40" i="267"/>
  <c r="F40" i="267" s="1"/>
  <c r="C40" i="267"/>
  <c r="F39" i="267"/>
  <c r="D39" i="267"/>
  <c r="C39" i="267"/>
  <c r="D38" i="267"/>
  <c r="F38" i="267" s="1"/>
  <c r="C38" i="267"/>
  <c r="F37" i="267"/>
  <c r="D37" i="267"/>
  <c r="C37" i="267"/>
  <c r="D36" i="267"/>
  <c r="F36" i="267" s="1"/>
  <c r="C36" i="267"/>
  <c r="F35" i="267"/>
  <c r="D35" i="267"/>
  <c r="C35" i="267"/>
  <c r="D34" i="267"/>
  <c r="F34" i="267" s="1"/>
  <c r="C34" i="267"/>
  <c r="F33" i="267"/>
  <c r="D33" i="267"/>
  <c r="C33" i="267"/>
  <c r="D32" i="267"/>
  <c r="F32" i="267" s="1"/>
  <c r="C32" i="267"/>
  <c r="F31" i="267"/>
  <c r="D31" i="267"/>
  <c r="C31" i="267"/>
  <c r="D29" i="267"/>
  <c r="F29" i="267" s="1"/>
  <c r="C29" i="267"/>
  <c r="F28" i="267"/>
  <c r="D28" i="267"/>
  <c r="C28" i="267"/>
  <c r="D27" i="267"/>
  <c r="F27" i="267" s="1"/>
  <c r="C27" i="267"/>
  <c r="F26" i="267"/>
  <c r="D26" i="267"/>
  <c r="C26" i="267"/>
  <c r="D25" i="267"/>
  <c r="F25" i="267" s="1"/>
  <c r="C25" i="267"/>
  <c r="F24" i="267"/>
  <c r="D24" i="267"/>
  <c r="C24" i="267"/>
  <c r="D23" i="267"/>
  <c r="F23" i="267" s="1"/>
  <c r="C23" i="267"/>
  <c r="F22" i="267"/>
  <c r="D22" i="267"/>
  <c r="C22" i="267"/>
  <c r="D21" i="267"/>
  <c r="F21" i="267" s="1"/>
  <c r="C21" i="267"/>
  <c r="F20" i="267"/>
  <c r="D20" i="267"/>
  <c r="C20" i="267"/>
  <c r="D19" i="267"/>
  <c r="F19" i="267" s="1"/>
  <c r="C19" i="267"/>
  <c r="F18" i="267"/>
  <c r="D18" i="267"/>
  <c r="C18" i="267"/>
  <c r="D17" i="267"/>
  <c r="F17" i="267" s="1"/>
  <c r="C17" i="267"/>
  <c r="F16" i="267"/>
  <c r="D16" i="267"/>
  <c r="C16" i="267"/>
  <c r="D14" i="267"/>
  <c r="F14" i="267" s="1"/>
  <c r="C14" i="267"/>
  <c r="F13" i="267"/>
  <c r="D13" i="267"/>
  <c r="C13" i="267"/>
  <c r="D12" i="267"/>
  <c r="F12" i="267" s="1"/>
  <c r="C12" i="267"/>
  <c r="F11" i="267"/>
  <c r="D11" i="267"/>
  <c r="C11" i="267"/>
  <c r="D10" i="267"/>
  <c r="F10" i="267" s="1"/>
  <c r="C10" i="267"/>
  <c r="F9" i="267"/>
  <c r="D9" i="267"/>
  <c r="C9" i="267"/>
  <c r="D8" i="267"/>
  <c r="F8" i="267" s="1"/>
  <c r="C8" i="267"/>
  <c r="F7" i="267"/>
  <c r="D7" i="267"/>
  <c r="C7" i="267"/>
  <c r="D6" i="267"/>
  <c r="F6" i="267" s="1"/>
  <c r="C6" i="267"/>
  <c r="F5" i="267"/>
  <c r="D5" i="267"/>
  <c r="C5" i="267"/>
  <c r="E7" i="260"/>
  <c r="D44" i="266"/>
  <c r="F44" i="266" s="1"/>
  <c r="C44" i="266"/>
  <c r="F43" i="266"/>
  <c r="D43" i="266"/>
  <c r="C43" i="266"/>
  <c r="D42" i="266"/>
  <c r="F42" i="266" s="1"/>
  <c r="C42" i="266"/>
  <c r="F41" i="266"/>
  <c r="D41" i="266"/>
  <c r="C41" i="266"/>
  <c r="D40" i="266"/>
  <c r="F40" i="266" s="1"/>
  <c r="C40" i="266"/>
  <c r="F39" i="266"/>
  <c r="D39" i="266"/>
  <c r="C39" i="266"/>
  <c r="D38" i="266"/>
  <c r="F38" i="266" s="1"/>
  <c r="C38" i="266"/>
  <c r="F37" i="266"/>
  <c r="D37" i="266"/>
  <c r="C37" i="266"/>
  <c r="D36" i="266"/>
  <c r="F36" i="266" s="1"/>
  <c r="C36" i="266"/>
  <c r="F35" i="266"/>
  <c r="D35" i="266"/>
  <c r="C35" i="266"/>
  <c r="D34" i="266"/>
  <c r="F34" i="266" s="1"/>
  <c r="C34" i="266"/>
  <c r="F33" i="266"/>
  <c r="D33" i="266"/>
  <c r="C33" i="266"/>
  <c r="D32" i="266"/>
  <c r="F32" i="266" s="1"/>
  <c r="C32" i="266"/>
  <c r="F31" i="266"/>
  <c r="D31" i="266"/>
  <c r="C31" i="266"/>
  <c r="D29" i="266"/>
  <c r="F29" i="266" s="1"/>
  <c r="C29" i="266"/>
  <c r="F28" i="266"/>
  <c r="D28" i="266"/>
  <c r="C28" i="266"/>
  <c r="D27" i="266"/>
  <c r="F27" i="266" s="1"/>
  <c r="C27" i="266"/>
  <c r="F26" i="266"/>
  <c r="D26" i="266"/>
  <c r="C26" i="266"/>
  <c r="D25" i="266"/>
  <c r="F25" i="266" s="1"/>
  <c r="C25" i="266"/>
  <c r="F24" i="266"/>
  <c r="D24" i="266"/>
  <c r="C24" i="266"/>
  <c r="D23" i="266"/>
  <c r="F23" i="266" s="1"/>
  <c r="C23" i="266"/>
  <c r="F22" i="266"/>
  <c r="D22" i="266"/>
  <c r="C22" i="266"/>
  <c r="D21" i="266"/>
  <c r="F21" i="266" s="1"/>
  <c r="C21" i="266"/>
  <c r="F20" i="266"/>
  <c r="D20" i="266"/>
  <c r="C20" i="266"/>
  <c r="D19" i="266"/>
  <c r="F19" i="266" s="1"/>
  <c r="C19" i="266"/>
  <c r="F18" i="266"/>
  <c r="D18" i="266"/>
  <c r="C18" i="266"/>
  <c r="D17" i="266"/>
  <c r="F17" i="266" s="1"/>
  <c r="C17" i="266"/>
  <c r="F16" i="266"/>
  <c r="D16" i="266"/>
  <c r="C16" i="266"/>
  <c r="D14" i="266"/>
  <c r="F14" i="266" s="1"/>
  <c r="C14" i="266"/>
  <c r="F13" i="266"/>
  <c r="D13" i="266"/>
  <c r="C13" i="266"/>
  <c r="D12" i="266"/>
  <c r="F12" i="266" s="1"/>
  <c r="C12" i="266"/>
  <c r="F11" i="266"/>
  <c r="D11" i="266"/>
  <c r="C11" i="266"/>
  <c r="D10" i="266"/>
  <c r="F10" i="266" s="1"/>
  <c r="C10" i="266"/>
  <c r="F9" i="266"/>
  <c r="D9" i="266"/>
  <c r="C9" i="266"/>
  <c r="D8" i="266"/>
  <c r="F8" i="266" s="1"/>
  <c r="C8" i="266"/>
  <c r="F7" i="266"/>
  <c r="D7" i="266"/>
  <c r="C7" i="266"/>
  <c r="D6" i="266"/>
  <c r="F6" i="266" s="1"/>
  <c r="C6" i="266"/>
  <c r="F5" i="266"/>
  <c r="D5" i="266"/>
  <c r="C5" i="266"/>
  <c r="E6" i="260"/>
  <c r="D44" i="265"/>
  <c r="F44" i="265" s="1"/>
  <c r="C44" i="265"/>
  <c r="F43" i="265"/>
  <c r="D43" i="265"/>
  <c r="C43" i="265"/>
  <c r="D42" i="265"/>
  <c r="F42" i="265" s="1"/>
  <c r="C42" i="265"/>
  <c r="F41" i="265"/>
  <c r="D41" i="265"/>
  <c r="C41" i="265"/>
  <c r="D40" i="265"/>
  <c r="F40" i="265" s="1"/>
  <c r="C40" i="265"/>
  <c r="F39" i="265"/>
  <c r="D39" i="265"/>
  <c r="C39" i="265"/>
  <c r="D38" i="265"/>
  <c r="F38" i="265" s="1"/>
  <c r="C38" i="265"/>
  <c r="F37" i="265"/>
  <c r="D37" i="265"/>
  <c r="C37" i="265"/>
  <c r="D36" i="265"/>
  <c r="F36" i="265" s="1"/>
  <c r="C36" i="265"/>
  <c r="F35" i="265"/>
  <c r="D35" i="265"/>
  <c r="C35" i="265"/>
  <c r="D34" i="265"/>
  <c r="F34" i="265" s="1"/>
  <c r="C34" i="265"/>
  <c r="F33" i="265"/>
  <c r="D33" i="265"/>
  <c r="C33" i="265"/>
  <c r="D32" i="265"/>
  <c r="F32" i="265" s="1"/>
  <c r="C32" i="265"/>
  <c r="F31" i="265"/>
  <c r="D31" i="265"/>
  <c r="C31" i="265"/>
  <c r="D29" i="265"/>
  <c r="F29" i="265" s="1"/>
  <c r="C29" i="265"/>
  <c r="F28" i="265"/>
  <c r="D28" i="265"/>
  <c r="C28" i="265"/>
  <c r="D27" i="265"/>
  <c r="F27" i="265" s="1"/>
  <c r="C27" i="265"/>
  <c r="F26" i="265"/>
  <c r="D26" i="265"/>
  <c r="C26" i="265"/>
  <c r="D25" i="265"/>
  <c r="F25" i="265" s="1"/>
  <c r="C25" i="265"/>
  <c r="F24" i="265"/>
  <c r="D24" i="265"/>
  <c r="C24" i="265"/>
  <c r="D23" i="265"/>
  <c r="F23" i="265" s="1"/>
  <c r="C23" i="265"/>
  <c r="F22" i="265"/>
  <c r="D22" i="265"/>
  <c r="C22" i="265"/>
  <c r="D21" i="265"/>
  <c r="F21" i="265" s="1"/>
  <c r="C21" i="265"/>
  <c r="F20" i="265"/>
  <c r="D20" i="265"/>
  <c r="C20" i="265"/>
  <c r="D19" i="265"/>
  <c r="F19" i="265" s="1"/>
  <c r="C19" i="265"/>
  <c r="F18" i="265"/>
  <c r="D18" i="265"/>
  <c r="C18" i="265"/>
  <c r="D17" i="265"/>
  <c r="F17" i="265" s="1"/>
  <c r="C17" i="265"/>
  <c r="F16" i="265"/>
  <c r="D16" i="265"/>
  <c r="C16" i="265"/>
  <c r="D14" i="265"/>
  <c r="F14" i="265" s="1"/>
  <c r="C14" i="265"/>
  <c r="F13" i="265"/>
  <c r="D13" i="265"/>
  <c r="C13" i="265"/>
  <c r="D12" i="265"/>
  <c r="F12" i="265" s="1"/>
  <c r="C12" i="265"/>
  <c r="F11" i="265"/>
  <c r="D11" i="265"/>
  <c r="C11" i="265"/>
  <c r="D10" i="265"/>
  <c r="F10" i="265" s="1"/>
  <c r="C10" i="265"/>
  <c r="F9" i="265"/>
  <c r="D9" i="265"/>
  <c r="C9" i="265"/>
  <c r="D8" i="265"/>
  <c r="F8" i="265" s="1"/>
  <c r="C8" i="265"/>
  <c r="F7" i="265"/>
  <c r="D7" i="265"/>
  <c r="C7" i="265"/>
  <c r="D6" i="265"/>
  <c r="F6" i="265" s="1"/>
  <c r="C6" i="265"/>
  <c r="F5" i="265"/>
  <c r="D5" i="265"/>
  <c r="C5" i="265"/>
  <c r="E5" i="260"/>
  <c r="D44" i="264"/>
  <c r="F44" i="264" s="1"/>
  <c r="C44" i="264"/>
  <c r="D43" i="264"/>
  <c r="F43" i="264" s="1"/>
  <c r="C43" i="264"/>
  <c r="D42" i="264"/>
  <c r="F42" i="264" s="1"/>
  <c r="C42" i="264"/>
  <c r="D41" i="264"/>
  <c r="F41" i="264" s="1"/>
  <c r="C41" i="264"/>
  <c r="F40" i="264"/>
  <c r="D40" i="264"/>
  <c r="C40" i="264"/>
  <c r="D39" i="264"/>
  <c r="F39" i="264" s="1"/>
  <c r="C39" i="264"/>
  <c r="D38" i="264"/>
  <c r="F38" i="264" s="1"/>
  <c r="C38" i="264"/>
  <c r="F37" i="264"/>
  <c r="D37" i="264"/>
  <c r="C37" i="264"/>
  <c r="F36" i="264"/>
  <c r="D36" i="264"/>
  <c r="C36" i="264"/>
  <c r="D35" i="264"/>
  <c r="F35" i="264" s="1"/>
  <c r="C35" i="264"/>
  <c r="D34" i="264"/>
  <c r="F34" i="264" s="1"/>
  <c r="C34" i="264"/>
  <c r="F33" i="264"/>
  <c r="D33" i="264"/>
  <c r="C33" i="264"/>
  <c r="F32" i="264"/>
  <c r="D32" i="264"/>
  <c r="C32" i="264"/>
  <c r="D31" i="264"/>
  <c r="F31" i="264" s="1"/>
  <c r="C31" i="264"/>
  <c r="D29" i="264"/>
  <c r="F29" i="264" s="1"/>
  <c r="C29" i="264"/>
  <c r="F28" i="264"/>
  <c r="D28" i="264"/>
  <c r="C28" i="264"/>
  <c r="F27" i="264"/>
  <c r="D27" i="264"/>
  <c r="C27" i="264"/>
  <c r="D26" i="264"/>
  <c r="F26" i="264" s="1"/>
  <c r="C26" i="264"/>
  <c r="D25" i="264"/>
  <c r="F25" i="264" s="1"/>
  <c r="C25" i="264"/>
  <c r="F24" i="264"/>
  <c r="D24" i="264"/>
  <c r="C24" i="264"/>
  <c r="F23" i="264"/>
  <c r="D23" i="264"/>
  <c r="C23" i="264"/>
  <c r="D22" i="264"/>
  <c r="F22" i="264" s="1"/>
  <c r="C22" i="264"/>
  <c r="D21" i="264"/>
  <c r="F21" i="264" s="1"/>
  <c r="C21" i="264"/>
  <c r="F20" i="264"/>
  <c r="D20" i="264"/>
  <c r="C20" i="264"/>
  <c r="F19" i="264"/>
  <c r="D19" i="264"/>
  <c r="C19" i="264"/>
  <c r="D18" i="264"/>
  <c r="F18" i="264" s="1"/>
  <c r="C18" i="264"/>
  <c r="D17" i="264"/>
  <c r="F17" i="264" s="1"/>
  <c r="C17" i="264"/>
  <c r="F16" i="264"/>
  <c r="D16" i="264"/>
  <c r="C16" i="264"/>
  <c r="F14" i="264"/>
  <c r="D14" i="264"/>
  <c r="C14" i="264"/>
  <c r="D13" i="264"/>
  <c r="F13" i="264" s="1"/>
  <c r="C13" i="264"/>
  <c r="D12" i="264"/>
  <c r="F12" i="264" s="1"/>
  <c r="C12" i="264"/>
  <c r="F11" i="264"/>
  <c r="D11" i="264"/>
  <c r="C11" i="264"/>
  <c r="F10" i="264"/>
  <c r="D10" i="264"/>
  <c r="C10" i="264"/>
  <c r="D9" i="264"/>
  <c r="F9" i="264" s="1"/>
  <c r="C9" i="264"/>
  <c r="D8" i="264"/>
  <c r="F8" i="264" s="1"/>
  <c r="C8" i="264"/>
  <c r="F7" i="264"/>
  <c r="D7" i="264"/>
  <c r="C7" i="264"/>
  <c r="F6" i="264"/>
  <c r="D6" i="264"/>
  <c r="C6" i="264"/>
  <c r="D5" i="264"/>
  <c r="F5" i="264" s="1"/>
  <c r="C5" i="264"/>
  <c r="E4" i="260"/>
  <c r="D44" i="263"/>
  <c r="F44" i="263" s="1"/>
  <c r="C44" i="263"/>
  <c r="F43" i="263"/>
  <c r="D43" i="263"/>
  <c r="C43" i="263"/>
  <c r="D42" i="263"/>
  <c r="F42" i="263" s="1"/>
  <c r="C42" i="263"/>
  <c r="F41" i="263"/>
  <c r="D41" i="263"/>
  <c r="C41" i="263"/>
  <c r="D40" i="263"/>
  <c r="F40" i="263" s="1"/>
  <c r="C40" i="263"/>
  <c r="F39" i="263"/>
  <c r="D39" i="263"/>
  <c r="C39" i="263"/>
  <c r="D38" i="263"/>
  <c r="F38" i="263" s="1"/>
  <c r="C38" i="263"/>
  <c r="F37" i="263"/>
  <c r="D37" i="263"/>
  <c r="C37" i="263"/>
  <c r="D36" i="263"/>
  <c r="F36" i="263" s="1"/>
  <c r="C36" i="263"/>
  <c r="F35" i="263"/>
  <c r="D35" i="263"/>
  <c r="C35" i="263"/>
  <c r="D34" i="263"/>
  <c r="F34" i="263" s="1"/>
  <c r="C34" i="263"/>
  <c r="F33" i="263"/>
  <c r="D33" i="263"/>
  <c r="C33" i="263"/>
  <c r="D32" i="263"/>
  <c r="F32" i="263" s="1"/>
  <c r="C32" i="263"/>
  <c r="F31" i="263"/>
  <c r="D31" i="263"/>
  <c r="C31" i="263"/>
  <c r="D29" i="263"/>
  <c r="F29" i="263" s="1"/>
  <c r="C29" i="263"/>
  <c r="F28" i="263"/>
  <c r="D28" i="263"/>
  <c r="C28" i="263"/>
  <c r="D27" i="263"/>
  <c r="F27" i="263" s="1"/>
  <c r="C27" i="263"/>
  <c r="F26" i="263"/>
  <c r="D26" i="263"/>
  <c r="C26" i="263"/>
  <c r="D25" i="263"/>
  <c r="F25" i="263" s="1"/>
  <c r="C25" i="263"/>
  <c r="F24" i="263"/>
  <c r="D24" i="263"/>
  <c r="C24" i="263"/>
  <c r="D23" i="263"/>
  <c r="F23" i="263" s="1"/>
  <c r="C23" i="263"/>
  <c r="F22" i="263"/>
  <c r="D22" i="263"/>
  <c r="C22" i="263"/>
  <c r="D21" i="263"/>
  <c r="F21" i="263" s="1"/>
  <c r="C21" i="263"/>
  <c r="F20" i="263"/>
  <c r="D20" i="263"/>
  <c r="C20" i="263"/>
  <c r="D19" i="263"/>
  <c r="F19" i="263" s="1"/>
  <c r="C19" i="263"/>
  <c r="F18" i="263"/>
  <c r="D18" i="263"/>
  <c r="C18" i="263"/>
  <c r="D17" i="263"/>
  <c r="F17" i="263" s="1"/>
  <c r="C17" i="263"/>
  <c r="F16" i="263"/>
  <c r="D16" i="263"/>
  <c r="C16" i="263"/>
  <c r="D14" i="263"/>
  <c r="F14" i="263" s="1"/>
  <c r="C14" i="263"/>
  <c r="F13" i="263"/>
  <c r="D13" i="263"/>
  <c r="C13" i="263"/>
  <c r="D12" i="263"/>
  <c r="F12" i="263" s="1"/>
  <c r="C12" i="263"/>
  <c r="F11" i="263"/>
  <c r="D11" i="263"/>
  <c r="C11" i="263"/>
  <c r="D10" i="263"/>
  <c r="F10" i="263" s="1"/>
  <c r="C10" i="263"/>
  <c r="F9" i="263"/>
  <c r="D9" i="263"/>
  <c r="C9" i="263"/>
  <c r="D8" i="263"/>
  <c r="F8" i="263" s="1"/>
  <c r="C8" i="263"/>
  <c r="F7" i="263"/>
  <c r="D7" i="263"/>
  <c r="C7" i="263"/>
  <c r="D6" i="263"/>
  <c r="F6" i="263" s="1"/>
  <c r="C6" i="263"/>
  <c r="F5" i="263"/>
  <c r="D5" i="263"/>
  <c r="C5" i="263"/>
  <c r="E3" i="260"/>
  <c r="D44" i="262"/>
  <c r="F44" i="262" s="1"/>
  <c r="C44" i="262"/>
  <c r="F43" i="262"/>
  <c r="D43" i="262"/>
  <c r="C43" i="262"/>
  <c r="D42" i="262"/>
  <c r="F42" i="262" s="1"/>
  <c r="C42" i="262"/>
  <c r="F41" i="262"/>
  <c r="D41" i="262"/>
  <c r="C41" i="262"/>
  <c r="D40" i="262"/>
  <c r="F40" i="262" s="1"/>
  <c r="C40" i="262"/>
  <c r="F39" i="262"/>
  <c r="D39" i="262"/>
  <c r="C39" i="262"/>
  <c r="D38" i="262"/>
  <c r="F38" i="262" s="1"/>
  <c r="C38" i="262"/>
  <c r="F37" i="262"/>
  <c r="D37" i="262"/>
  <c r="C37" i="262"/>
  <c r="D36" i="262"/>
  <c r="F36" i="262" s="1"/>
  <c r="C36" i="262"/>
  <c r="F35" i="262"/>
  <c r="D35" i="262"/>
  <c r="C35" i="262"/>
  <c r="D34" i="262"/>
  <c r="F34" i="262" s="1"/>
  <c r="C34" i="262"/>
  <c r="F33" i="262"/>
  <c r="D33" i="262"/>
  <c r="C33" i="262"/>
  <c r="D32" i="262"/>
  <c r="F32" i="262" s="1"/>
  <c r="C32" i="262"/>
  <c r="F31" i="262"/>
  <c r="D31" i="262"/>
  <c r="C31" i="262"/>
  <c r="D29" i="262"/>
  <c r="F29" i="262" s="1"/>
  <c r="C29" i="262"/>
  <c r="F28" i="262"/>
  <c r="D28" i="262"/>
  <c r="C28" i="262"/>
  <c r="D27" i="262"/>
  <c r="F27" i="262" s="1"/>
  <c r="C27" i="262"/>
  <c r="F26" i="262"/>
  <c r="D26" i="262"/>
  <c r="C26" i="262"/>
  <c r="D25" i="262"/>
  <c r="F25" i="262" s="1"/>
  <c r="C25" i="262"/>
  <c r="F24" i="262"/>
  <c r="D24" i="262"/>
  <c r="C24" i="262"/>
  <c r="D23" i="262"/>
  <c r="F23" i="262" s="1"/>
  <c r="C23" i="262"/>
  <c r="F22" i="262"/>
  <c r="D22" i="262"/>
  <c r="C22" i="262"/>
  <c r="D21" i="262"/>
  <c r="F21" i="262" s="1"/>
  <c r="C21" i="262"/>
  <c r="F20" i="262"/>
  <c r="D20" i="262"/>
  <c r="C20" i="262"/>
  <c r="D19" i="262"/>
  <c r="F19" i="262" s="1"/>
  <c r="C19" i="262"/>
  <c r="F18" i="262"/>
  <c r="D18" i="262"/>
  <c r="C18" i="262"/>
  <c r="D17" i="262"/>
  <c r="F17" i="262" s="1"/>
  <c r="C17" i="262"/>
  <c r="F16" i="262"/>
  <c r="D16" i="262"/>
  <c r="C16" i="262"/>
  <c r="D14" i="262"/>
  <c r="F14" i="262" s="1"/>
  <c r="C14" i="262"/>
  <c r="F13" i="262"/>
  <c r="D13" i="262"/>
  <c r="C13" i="262"/>
  <c r="D12" i="262"/>
  <c r="F12" i="262" s="1"/>
  <c r="C12" i="262"/>
  <c r="F11" i="262"/>
  <c r="D11" i="262"/>
  <c r="C11" i="262"/>
  <c r="D10" i="262"/>
  <c r="F10" i="262" s="1"/>
  <c r="C10" i="262"/>
  <c r="F9" i="262"/>
  <c r="D9" i="262"/>
  <c r="C9" i="262"/>
  <c r="D8" i="262"/>
  <c r="F8" i="262" s="1"/>
  <c r="C8" i="262"/>
  <c r="F7" i="262"/>
  <c r="D7" i="262"/>
  <c r="C7" i="262"/>
  <c r="D6" i="262"/>
  <c r="F6" i="262" s="1"/>
  <c r="C6" i="262"/>
  <c r="F5" i="262"/>
  <c r="D5" i="262"/>
  <c r="C5" i="262"/>
  <c r="E2" i="260"/>
  <c r="F44" i="261"/>
  <c r="D44" i="261"/>
  <c r="C44" i="261"/>
  <c r="D43" i="261"/>
  <c r="F43" i="261" s="1"/>
  <c r="C43" i="261"/>
  <c r="F42" i="261"/>
  <c r="D42" i="261"/>
  <c r="C42" i="261"/>
  <c r="D41" i="261"/>
  <c r="F41" i="261" s="1"/>
  <c r="C41" i="261"/>
  <c r="D40" i="261"/>
  <c r="F40" i="261" s="1"/>
  <c r="C40" i="261"/>
  <c r="D39" i="261"/>
  <c r="F39" i="261" s="1"/>
  <c r="C39" i="261"/>
  <c r="F38" i="261"/>
  <c r="D38" i="261"/>
  <c r="C38" i="261"/>
  <c r="D37" i="261"/>
  <c r="F37" i="261" s="1"/>
  <c r="C37" i="261"/>
  <c r="D36" i="261"/>
  <c r="F36" i="261" s="1"/>
  <c r="C36" i="261"/>
  <c r="D35" i="261"/>
  <c r="F35" i="261" s="1"/>
  <c r="C35" i="261"/>
  <c r="F34" i="261"/>
  <c r="D34" i="261"/>
  <c r="C34" i="261"/>
  <c r="D33" i="261"/>
  <c r="F33" i="261" s="1"/>
  <c r="C33" i="261"/>
  <c r="F32" i="261"/>
  <c r="D32" i="261"/>
  <c r="C32" i="261"/>
  <c r="D31" i="261"/>
  <c r="F31" i="261" s="1"/>
  <c r="C31" i="261"/>
  <c r="F29" i="261"/>
  <c r="D29" i="261"/>
  <c r="C29" i="261"/>
  <c r="D28" i="261"/>
  <c r="F28" i="261" s="1"/>
  <c r="C28" i="261"/>
  <c r="F27" i="261"/>
  <c r="D27" i="261"/>
  <c r="C27" i="261"/>
  <c r="D26" i="261"/>
  <c r="F26" i="261" s="1"/>
  <c r="C26" i="261"/>
  <c r="F25" i="261"/>
  <c r="D25" i="261"/>
  <c r="C25" i="261"/>
  <c r="D24" i="261"/>
  <c r="F24" i="261" s="1"/>
  <c r="C24" i="261"/>
  <c r="F23" i="261"/>
  <c r="D23" i="261"/>
  <c r="C23" i="261"/>
  <c r="D22" i="261"/>
  <c r="F22" i="261" s="1"/>
  <c r="C22" i="261"/>
  <c r="F21" i="261"/>
  <c r="D21" i="261"/>
  <c r="C21" i="261"/>
  <c r="D20" i="261"/>
  <c r="F20" i="261" s="1"/>
  <c r="C20" i="261"/>
  <c r="F19" i="261"/>
  <c r="D19" i="261"/>
  <c r="C19" i="261"/>
  <c r="D18" i="261"/>
  <c r="F18" i="261" s="1"/>
  <c r="C18" i="261"/>
  <c r="F17" i="261"/>
  <c r="D17" i="261"/>
  <c r="C17" i="261"/>
  <c r="D16" i="261"/>
  <c r="F16" i="261" s="1"/>
  <c r="C16" i="261"/>
  <c r="F14" i="261"/>
  <c r="D14" i="261"/>
  <c r="C14" i="261"/>
  <c r="D13" i="261"/>
  <c r="F13" i="261" s="1"/>
  <c r="C13" i="261"/>
  <c r="F12" i="261"/>
  <c r="D12" i="261"/>
  <c r="C12" i="261"/>
  <c r="D11" i="261"/>
  <c r="F11" i="261" s="1"/>
  <c r="C11" i="261"/>
  <c r="F10" i="261"/>
  <c r="D10" i="261"/>
  <c r="C10" i="261"/>
  <c r="D9" i="261"/>
  <c r="F9" i="261" s="1"/>
  <c r="C9" i="261"/>
  <c r="F8" i="261"/>
  <c r="D8" i="261"/>
  <c r="C8" i="261"/>
  <c r="D7" i="261"/>
  <c r="F7" i="261" s="1"/>
  <c r="C7" i="261"/>
  <c r="F6" i="261"/>
  <c r="D6" i="261"/>
  <c r="C6" i="261"/>
  <c r="D5" i="261"/>
  <c r="F5" i="261" s="1"/>
  <c r="C5" i="261"/>
  <c r="F46" i="279" l="1"/>
  <c r="F45" i="279"/>
  <c r="F46" i="278"/>
  <c r="F45" i="278"/>
  <c r="F46" i="277"/>
  <c r="F45" i="277"/>
  <c r="F46" i="276"/>
  <c r="F45" i="276"/>
  <c r="F46" i="275"/>
  <c r="F45" i="275"/>
  <c r="F46" i="274"/>
  <c r="F45" i="274"/>
  <c r="F46" i="273"/>
  <c r="F45" i="273"/>
  <c r="F45" i="272"/>
  <c r="F45" i="271"/>
  <c r="F45" i="270"/>
  <c r="F46" i="269"/>
  <c r="F45" i="269"/>
  <c r="F46" i="268"/>
  <c r="F45" i="268"/>
  <c r="F46" i="267"/>
  <c r="F45" i="267"/>
  <c r="F46" i="266"/>
  <c r="F45" i="266"/>
  <c r="F46" i="265"/>
  <c r="F45" i="265"/>
  <c r="F46" i="264"/>
  <c r="F45" i="264"/>
  <c r="F46" i="263"/>
  <c r="F45" i="263"/>
  <c r="F46" i="262"/>
  <c r="F45" i="262"/>
  <c r="F46" i="261"/>
  <c r="F45" i="261"/>
  <c r="D448" i="1"/>
  <c r="D449" i="1"/>
  <c r="D450" i="1"/>
  <c r="D451" i="1"/>
  <c r="D452" i="1"/>
  <c r="D453" i="1"/>
  <c r="D454" i="1"/>
  <c r="D455" i="1"/>
  <c r="D456" i="1"/>
  <c r="D457" i="1"/>
  <c r="D458" i="1"/>
  <c r="D459" i="1"/>
  <c r="D460" i="1"/>
  <c r="D461" i="1"/>
  <c r="D462" i="1"/>
  <c r="D463" i="1"/>
  <c r="D464" i="1"/>
  <c r="D465" i="1"/>
  <c r="D466" i="1"/>
  <c r="D467" i="1"/>
  <c r="D468" i="1"/>
  <c r="D440" i="1"/>
  <c r="D441" i="1"/>
  <c r="D442" i="1"/>
  <c r="D443" i="1"/>
  <c r="D334" i="1"/>
  <c r="D335" i="1"/>
  <c r="D336" i="1"/>
  <c r="D337" i="1"/>
  <c r="D338" i="1"/>
  <c r="D339" i="1"/>
  <c r="D340" i="1"/>
  <c r="D341" i="1"/>
  <c r="D342" i="1"/>
  <c r="D343" i="1"/>
  <c r="D344" i="1"/>
  <c r="D345" i="1"/>
  <c r="D346" i="1"/>
  <c r="D347" i="1"/>
  <c r="D348" i="1"/>
  <c r="D349" i="1"/>
  <c r="D350" i="1"/>
  <c r="D351" i="1"/>
  <c r="D352" i="1"/>
  <c r="D353" i="1"/>
  <c r="D354" i="1"/>
  <c r="D355" i="1"/>
  <c r="D356" i="1"/>
  <c r="D357" i="1"/>
  <c r="D358" i="1"/>
  <c r="D359" i="1"/>
  <c r="D360" i="1"/>
  <c r="D361" i="1"/>
  <c r="D362" i="1"/>
  <c r="D363" i="1"/>
  <c r="D364" i="1"/>
  <c r="D365" i="1"/>
  <c r="D366" i="1"/>
  <c r="D367" i="1"/>
  <c r="D368" i="1"/>
  <c r="D369" i="1"/>
  <c r="D370" i="1"/>
  <c r="D371" i="1"/>
  <c r="D372" i="1"/>
  <c r="D373" i="1"/>
  <c r="D374" i="1"/>
  <c r="D375" i="1"/>
  <c r="D376" i="1"/>
  <c r="D377" i="1"/>
  <c r="D378" i="1"/>
  <c r="D379" i="1"/>
  <c r="D380" i="1"/>
  <c r="D381" i="1"/>
  <c r="D382" i="1"/>
  <c r="D383" i="1"/>
  <c r="D384" i="1"/>
  <c r="D385" i="1"/>
  <c r="D386" i="1"/>
  <c r="D387" i="1"/>
  <c r="D388" i="1"/>
  <c r="D389" i="1"/>
  <c r="D390" i="1"/>
  <c r="D391" i="1"/>
  <c r="D392" i="1"/>
  <c r="D393" i="1"/>
  <c r="D394" i="1"/>
  <c r="D395" i="1"/>
  <c r="D396" i="1"/>
  <c r="D397" i="1"/>
  <c r="D398" i="1"/>
  <c r="D399" i="1"/>
  <c r="D400" i="1"/>
  <c r="D401" i="1"/>
  <c r="D402" i="1"/>
  <c r="D403" i="1"/>
  <c r="D404" i="1"/>
  <c r="D405" i="1"/>
  <c r="D406" i="1"/>
  <c r="D407" i="1"/>
  <c r="D408" i="1"/>
  <c r="D409" i="1"/>
  <c r="D410" i="1"/>
  <c r="D411" i="1"/>
  <c r="D412" i="1"/>
  <c r="D413" i="1"/>
  <c r="D414" i="1"/>
  <c r="D415" i="1"/>
  <c r="D416" i="1"/>
  <c r="D417" i="1"/>
  <c r="D418" i="1"/>
  <c r="D419" i="1"/>
  <c r="D420" i="1"/>
  <c r="D421" i="1"/>
  <c r="D422" i="1"/>
  <c r="D423" i="1"/>
  <c r="D424" i="1"/>
  <c r="D425" i="1"/>
  <c r="D426" i="1"/>
  <c r="D427" i="1"/>
  <c r="D428" i="1"/>
  <c r="D429" i="1"/>
  <c r="D430" i="1"/>
  <c r="D431" i="1"/>
  <c r="D432" i="1"/>
  <c r="D433" i="1"/>
  <c r="D434" i="1"/>
  <c r="D435"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20" i="1"/>
  <c r="D221" i="1"/>
  <c r="D222" i="1"/>
  <c r="D223" i="1"/>
  <c r="D224" i="1"/>
  <c r="D225" i="1"/>
  <c r="D226" i="1"/>
  <c r="D227" i="1"/>
  <c r="D228" i="1"/>
  <c r="D229" i="1"/>
  <c r="D230" i="1"/>
  <c r="D231" i="1"/>
  <c r="D232" i="1"/>
  <c r="D233" i="1"/>
  <c r="D234" i="1"/>
  <c r="D235" i="1"/>
  <c r="D236" i="1"/>
  <c r="D239" i="1"/>
  <c r="D240" i="1"/>
  <c r="D241" i="1"/>
  <c r="D242" i="1"/>
  <c r="D243"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7" i="1"/>
  <c r="D279" i="1"/>
  <c r="D280" i="1"/>
  <c r="D284" i="1"/>
  <c r="D286"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7" i="1"/>
  <c r="D328" i="1"/>
  <c r="D329" i="1"/>
  <c r="D23" i="1"/>
  <c r="D4" i="1"/>
  <c r="D5" i="1"/>
  <c r="D6" i="1"/>
  <c r="D7" i="1"/>
  <c r="D8" i="1"/>
  <c r="D9" i="1"/>
  <c r="D10" i="1"/>
  <c r="D11" i="1"/>
  <c r="D12" i="1"/>
  <c r="D13" i="1"/>
  <c r="D14" i="1"/>
  <c r="D15" i="1"/>
  <c r="D16" i="1"/>
  <c r="D17" i="1"/>
  <c r="D18" i="1"/>
  <c r="F3" i="260" l="1"/>
  <c r="H3" i="260" s="1"/>
  <c r="F4" i="260"/>
  <c r="H4" i="260" s="1"/>
  <c r="F5" i="260"/>
  <c r="H5" i="260" s="1"/>
  <c r="F6" i="260"/>
  <c r="H6" i="260" s="1"/>
  <c r="F7" i="260"/>
  <c r="H7" i="260" s="1"/>
  <c r="F8" i="260"/>
  <c r="H8" i="260" s="1"/>
  <c r="F9" i="260"/>
  <c r="H9" i="260" s="1"/>
  <c r="F10" i="260"/>
  <c r="H10" i="260" s="1"/>
  <c r="F11" i="260"/>
  <c r="H11" i="260" s="1"/>
  <c r="F12" i="260"/>
  <c r="H12" i="260" s="1"/>
  <c r="F13" i="260"/>
  <c r="H13" i="260" s="1"/>
  <c r="F14" i="260"/>
  <c r="H14" i="260" s="1"/>
  <c r="F15" i="260"/>
  <c r="H15" i="260" s="1"/>
  <c r="F16" i="260"/>
  <c r="H16" i="260" s="1"/>
  <c r="F17" i="260"/>
  <c r="H17" i="260" s="1"/>
  <c r="F18" i="260"/>
  <c r="H18" i="260" s="1"/>
  <c r="F19" i="260"/>
  <c r="H19" i="260" s="1"/>
  <c r="F20" i="260"/>
  <c r="H20" i="260" s="1"/>
  <c r="F2" i="260"/>
  <c r="H2" i="260" l="1"/>
  <c r="F21" i="260"/>
  <c r="H21" i="260" s="1"/>
  <c r="I204" i="1"/>
  <c r="C274" i="1" s="1"/>
  <c r="D274" i="1" s="1"/>
  <c r="I202" i="1"/>
  <c r="I201" i="1"/>
  <c r="C273" i="1" s="1"/>
  <c r="D273" i="1" s="1"/>
  <c r="I196" i="1"/>
  <c r="I195" i="1"/>
  <c r="C275" i="1" s="1"/>
  <c r="D275" i="1" s="1"/>
  <c r="I190" i="1"/>
  <c r="I189" i="1"/>
  <c r="C285" i="1" s="1"/>
  <c r="D285" i="1" s="1"/>
  <c r="I140" i="1"/>
  <c r="I139" i="1"/>
  <c r="C244" i="1" s="1"/>
  <c r="D244" i="1" s="1"/>
  <c r="I129" i="1"/>
  <c r="I128" i="1"/>
  <c r="C237" i="1" s="1"/>
  <c r="D237" i="1" s="1"/>
  <c r="I115" i="1"/>
  <c r="I114" i="1"/>
  <c r="C287" i="1" s="1"/>
  <c r="D287" i="1" s="1"/>
  <c r="I109" i="1"/>
  <c r="I93" i="1"/>
  <c r="I68" i="1"/>
  <c r="I55" i="1"/>
  <c r="I108" i="1"/>
  <c r="C282" i="1" s="1"/>
  <c r="D282" i="1" s="1"/>
  <c r="I92" i="1"/>
  <c r="C281" i="1" s="1"/>
  <c r="D281" i="1" s="1"/>
  <c r="I67" i="1"/>
  <c r="C238" i="1" s="1"/>
  <c r="D238" i="1" s="1"/>
  <c r="I54" i="1"/>
  <c r="C219" i="1" s="1"/>
  <c r="D219" i="1" s="1"/>
  <c r="I206" i="1"/>
  <c r="C326" i="1" s="1"/>
  <c r="D326" i="1" s="1"/>
  <c r="H22" i="260" l="1"/>
  <c r="H23" i="260" s="1"/>
  <c r="F22" i="260"/>
  <c r="F23" i="260" s="1"/>
  <c r="D22" i="1"/>
  <c r="D24" i="1"/>
  <c r="J55" i="1"/>
  <c r="J68" i="1"/>
  <c r="J93" i="1"/>
  <c r="J109" i="1"/>
  <c r="J115" i="1"/>
  <c r="J129" i="1"/>
  <c r="J140" i="1"/>
  <c r="J196" i="1"/>
  <c r="J202" i="1"/>
  <c r="I205" i="1"/>
  <c r="J205" i="1" s="1"/>
  <c r="I215" i="1" l="1"/>
  <c r="J215" i="1" s="1"/>
  <c r="I214" i="1"/>
  <c r="C276" i="1" s="1"/>
  <c r="D276" i="1" s="1"/>
  <c r="I213" i="1"/>
  <c r="J213" i="1" s="1"/>
  <c r="I212" i="1"/>
  <c r="C283" i="1" s="1"/>
  <c r="D283" i="1" s="1"/>
  <c r="I210" i="1"/>
  <c r="J210" i="1" s="1"/>
  <c r="I209" i="1"/>
  <c r="C278" i="1" s="1"/>
  <c r="D278" i="1" s="1"/>
  <c r="I207" i="1"/>
  <c r="J207" i="1" s="1"/>
  <c r="J190" i="1"/>
  <c r="D447" i="1" l="1"/>
  <c r="D439" i="1"/>
  <c r="D333" i="1"/>
  <c r="D3" i="1"/>
</calcChain>
</file>

<file path=xl/sharedStrings.xml><?xml version="1.0" encoding="utf-8"?>
<sst xmlns="http://schemas.openxmlformats.org/spreadsheetml/2006/main" count="1550" uniqueCount="554">
  <si>
    <t>DELO</t>
  </si>
  <si>
    <t>Opis</t>
  </si>
  <si>
    <t>Enota</t>
  </si>
  <si>
    <t>Cena na enoto brez DDV</t>
  </si>
  <si>
    <t>Vzdrževalec cest</t>
  </si>
  <si>
    <t>ura</t>
  </si>
  <si>
    <t>Voznik</t>
  </si>
  <si>
    <t>Strojnik</t>
  </si>
  <si>
    <t>Preglednik</t>
  </si>
  <si>
    <t>Zidar</t>
  </si>
  <si>
    <t>Ključavničar</t>
  </si>
  <si>
    <t>Pleskar</t>
  </si>
  <si>
    <t>Tesar</t>
  </si>
  <si>
    <t>Referent</t>
  </si>
  <si>
    <t>Strokovni sodelavec (5. stopnja izobrazbe)</t>
  </si>
  <si>
    <t>Strokovni sodelavec (6. stopnja izobrazbe)</t>
  </si>
  <si>
    <t>Strokovni sodelavec (7. stopnja izobrazbe)</t>
  </si>
  <si>
    <t>MATERIAL</t>
  </si>
  <si>
    <t>t</t>
  </si>
  <si>
    <t>Asfalt AC 11 surf B 50/70 A2</t>
  </si>
  <si>
    <t>Asfalt AC 11 surf B 50/70 A2/Z4</t>
  </si>
  <si>
    <t>Asfalt AC 11 surf B 50/70 A3</t>
  </si>
  <si>
    <t>Asfalt AC 11 surf B 50/70 A3/Z4</t>
  </si>
  <si>
    <t>Asfalt AC 11 surf B 50/70 A4/Z2</t>
  </si>
  <si>
    <t>Asfalt AC 11 surf B 70/100 A3</t>
  </si>
  <si>
    <t>Asfalt AC 11 surf B 70/100 A4</t>
  </si>
  <si>
    <t>Asfalt AC 11 surf B 70/100 A4/Z2</t>
  </si>
  <si>
    <t>Asfalt AC 11 surf PmB 45/80-65 A2</t>
  </si>
  <si>
    <t>Asfalt AC 16 surf B 70/100 A4</t>
  </si>
  <si>
    <t>Asfalt AC 4 surf B 70/100 A5</t>
  </si>
  <si>
    <t>Asfalt AC 8 surf B 50/70 A3</t>
  </si>
  <si>
    <t>Asfalt AC 8 surf B 50/70 A4/Z2</t>
  </si>
  <si>
    <t>Asfalt AC 8 surf B 70/100 A3</t>
  </si>
  <si>
    <t>Asfalt AC 8 surf B 70/100 A4</t>
  </si>
  <si>
    <t>Asfalt AC 8 surf B 70/100 A4/Z2</t>
  </si>
  <si>
    <t>Asfalt AC 8 surf B 70/100 A5</t>
  </si>
  <si>
    <t>Asfalt AC 8 surf PmB 45/80-65 A2</t>
  </si>
  <si>
    <t>Asfalt AC 16 base B 50/70 A2</t>
  </si>
  <si>
    <t>Asfalt AC 16 base B 50/70 A3</t>
  </si>
  <si>
    <t>Asfalt AC 16 base B 70/100 A4</t>
  </si>
  <si>
    <t>Asfalt AC 22 base B 50/70 A1, A2</t>
  </si>
  <si>
    <t>Asfalt AC 22 base B 50/70 A3</t>
  </si>
  <si>
    <t>Asfalt AC 22 base B 50/70 A4</t>
  </si>
  <si>
    <t>Asfalt AC 22 base B 70/100 A3</t>
  </si>
  <si>
    <t>Asfalt AC 22 base B 70/100 A4</t>
  </si>
  <si>
    <t>Asfalt AC 22 base PmB 45/80-65 A1, A2</t>
  </si>
  <si>
    <t>Asfalt AC 32 base B 50/70 A1, A2</t>
  </si>
  <si>
    <t>Asfalt AC 32 base B 50/70 A3</t>
  </si>
  <si>
    <t>Asfalt AC 32 base B 50/70 A4</t>
  </si>
  <si>
    <t>Asfalt AC 32 base PmB 45/80-65 A1, A2</t>
  </si>
  <si>
    <t>Asfalt AC 16 bin PmB 45/80-65 A2</t>
  </si>
  <si>
    <t>Asfalt AC 22 bin PmB 25/55-65 A1, A2</t>
  </si>
  <si>
    <t>Asfalt AC 22 bin PmB 45/80-65 A1, A2</t>
  </si>
  <si>
    <t>Hladna asfaltna masa</t>
  </si>
  <si>
    <t>Hladna masa z lahkim agregatom - letna</t>
  </si>
  <si>
    <t>m3</t>
  </si>
  <si>
    <t>Hladna masa z lahkim agregatom - zimska</t>
  </si>
  <si>
    <t>Hladna plastična masa</t>
  </si>
  <si>
    <t>kg</t>
  </si>
  <si>
    <t>Bitumenska lepilna masa (dilaplast)</t>
  </si>
  <si>
    <t>Bitumenska zalivna masa - Texabit</t>
  </si>
  <si>
    <t>Emulzija, bitumenska</t>
  </si>
  <si>
    <t>m</t>
  </si>
  <si>
    <t>PE drenažne cevi DN100 mm</t>
  </si>
  <si>
    <t>PE drenažne cevi DN125 mm</t>
  </si>
  <si>
    <t>PE drenažne cevi DN160 mm</t>
  </si>
  <si>
    <t>Beton za zidove (C 16/25)+ OSMO</t>
  </si>
  <si>
    <t>Beton za zidove (C 22/25)+ OSMO</t>
  </si>
  <si>
    <t>Beton za zidove (C 25/30)+ OSMO</t>
  </si>
  <si>
    <t>Betonski temelj FI 30, L= 0.5 m (MB 20 = C 16/20) brez droga, polproizvod</t>
  </si>
  <si>
    <t>kos</t>
  </si>
  <si>
    <t>Betonsko jeklo gladko</t>
  </si>
  <si>
    <t>Betonsko jeklo rebrasto</t>
  </si>
  <si>
    <t>Armatura mreža</t>
  </si>
  <si>
    <t>Pokrov betonski 40x40 cm</t>
  </si>
  <si>
    <t>Pokrov betonski 50x50 cm</t>
  </si>
  <si>
    <t>Pokrov betonski 60x60 cm</t>
  </si>
  <si>
    <t>Pokrov betonski 80x80 cm</t>
  </si>
  <si>
    <t>Pokrov betonski 100x100 cm</t>
  </si>
  <si>
    <t>Pokrov betonski fi 40 cm</t>
  </si>
  <si>
    <t>Pokrov betonski fi 50 cm</t>
  </si>
  <si>
    <t>Pokrov betonski fi 60 cm</t>
  </si>
  <si>
    <t>Pokrov betonski fi 100 cm</t>
  </si>
  <si>
    <t>LTŽ rešetka fi 600 mm (nosilnost 12,5 t)</t>
  </si>
  <si>
    <t>LTŽ rešetka 400x345 mm (nosilnost 12,5 t)</t>
  </si>
  <si>
    <t>LTŽ rešetka 500x310 mm (nosilnost 12,5 t)</t>
  </si>
  <si>
    <t>LTŽ rešetka 300x300 mm (nosilnost 25 t)</t>
  </si>
  <si>
    <t>LTŽ rešetka 500x250 mm (nosilnost 25 t)</t>
  </si>
  <si>
    <t>LTŽ rešetka 500x200 mm (nosilnost 25 t)</t>
  </si>
  <si>
    <t>LTŽ rešetka 500x100 mm (nosilnost 25 t)</t>
  </si>
  <si>
    <t>LTŽ rešetka fi 600 mm (nosilnost 40 t)</t>
  </si>
  <si>
    <t>LTŽ rešetka 400x400 mm (nosilnost 40 t)</t>
  </si>
  <si>
    <t>LTŽ rešetka 500x300 mm (nosilnost 40 t)</t>
  </si>
  <si>
    <t>Pokrov jaška kovinski 12,5 t. FI 600 mm</t>
  </si>
  <si>
    <t>Pokrov jaška kovinski 12,5 t. FI 500 mm</t>
  </si>
  <si>
    <t>Pokrov jaška kovinski 12,5 t. FI 450 mm</t>
  </si>
  <si>
    <t>Pokrov jaška kovinski 40 t. FI 600 mm (zaklep in protihrup.zaščita)</t>
  </si>
  <si>
    <t>Pokrov jaška kovinski 60 t. FI 600 mm (vijak in protihrup.zaščita)</t>
  </si>
  <si>
    <t>Pokrov jaška kovinski 12,5 t. 400x 400 mm</t>
  </si>
  <si>
    <t>Pokrov jaška kovinski 12,5 t. 600x 600 mm (zaklep in protihrup.zaščita)</t>
  </si>
  <si>
    <t>Pokrov jaška kovinski 12,5 t. 600x 1300 mm (zaklep in protihrup.zaščita)</t>
  </si>
  <si>
    <t>Pokrov jaška kovinski 12,5 t. 500x 500 mm</t>
  </si>
  <si>
    <t>Pokrov jaška kovinski 12,5 t. 800x 800 mm (vijak)</t>
  </si>
  <si>
    <t>Pokrov jaška kovinski 25 t. 600x 600 mm (zaklep in protihrup.zaščita)</t>
  </si>
  <si>
    <t>Pokrov jaška kovinski 25 t. 500x 500 mm (vijak)</t>
  </si>
  <si>
    <t>Pokrov jaška kovinski 40 t. 600x 600 mm (zaklep in protihrup.zaščita)</t>
  </si>
  <si>
    <t>Pokrov jaška kovinski 40 t. 600x 1300 mm (zaklep in protihrup.zaščita)</t>
  </si>
  <si>
    <t>Pokrov jaška kovinski 40 t. 800x 800 mm (vijak in protihrup.zaščita)</t>
  </si>
  <si>
    <t>Pokrov jaška kovinski 60 t. 500x 175 mm</t>
  </si>
  <si>
    <t>Robnik - betonski (15x25x100 cm)</t>
  </si>
  <si>
    <t>Robnik - betonski (15x25x100 cm) - odtočni</t>
  </si>
  <si>
    <t>Robnik - betonski (5x20x100 cm)</t>
  </si>
  <si>
    <t>Robnik - granitni, konusni</t>
  </si>
  <si>
    <t>Robnik - granitni, pravokotni (15x24 cm)</t>
  </si>
  <si>
    <t>Robnik - granitni, pravokotni (15x24 cm) - odtočni</t>
  </si>
  <si>
    <t>Absorber</t>
  </si>
  <si>
    <t>Cement</t>
  </si>
  <si>
    <t>Cementna malta (lahko Maltit)</t>
  </si>
  <si>
    <t>Cementna stabilizacija (tampon+cement)</t>
  </si>
  <si>
    <t>Dilatacijski kit za betonske elemente (tioelast-kit)</t>
  </si>
  <si>
    <t>l</t>
  </si>
  <si>
    <t>Humus</t>
  </si>
  <si>
    <t>Travno seme (mešanica)</t>
  </si>
  <si>
    <t>Kamen za oblaganje brežin</t>
  </si>
  <si>
    <t>Kamen za popravilo zidov - sortiran kamen (brez dela)</t>
  </si>
  <si>
    <t>Kamniti material (za skalomet)</t>
  </si>
  <si>
    <t>Kamniti material za bankine (agregat 0/32)</t>
  </si>
  <si>
    <t>Kamniti material za makadamsko vozišče (agregat 0/16)</t>
  </si>
  <si>
    <t>Drenažni agregat frakcije 16-32 mm</t>
  </si>
  <si>
    <t>Kamniti agregat za površinsko prevleko</t>
  </si>
  <si>
    <t>Mivka</t>
  </si>
  <si>
    <t>Apno</t>
  </si>
  <si>
    <t>m2</t>
  </si>
  <si>
    <t>Bioversal, tekočina za čiščenje madežev iz asf.površine</t>
  </si>
  <si>
    <t>Detergent za odstranjevanje maščob (pranje vertikalne prom.signaliz. + ograje + opreme)</t>
  </si>
  <si>
    <t>Prajmer lepilo</t>
  </si>
  <si>
    <t>Perkadox trdilec</t>
  </si>
  <si>
    <t>Zalivna masa za rege</t>
  </si>
  <si>
    <t>Žica za vezanje</t>
  </si>
  <si>
    <t>Žica za vezanje opažev</t>
  </si>
  <si>
    <t>Žičniki</t>
  </si>
  <si>
    <t>Količki ob mejnikih, leseni 5x5x100 cm, barvan</t>
  </si>
  <si>
    <t>Les za opaž (lahko II.klasa, lahko smreka)</t>
  </si>
  <si>
    <t>Mreža za zaščito brežin (pocinkana, navadno pletivo)</t>
  </si>
  <si>
    <t>Sidra za mreže</t>
  </si>
  <si>
    <t>Utež</t>
  </si>
  <si>
    <t>Deponija - gradbeni material</t>
  </si>
  <si>
    <t>Deponija - komunalni odpadki</t>
  </si>
  <si>
    <t>Voda</t>
  </si>
  <si>
    <t>Vrečka za smeti 150l</t>
  </si>
  <si>
    <t>Vrečka za smeti 300l</t>
  </si>
  <si>
    <t>Barva za talne obeležbe</t>
  </si>
  <si>
    <t>Perle za talno obeležbo</t>
  </si>
  <si>
    <t>Razredčilo za barvo za talne obeležbe</t>
  </si>
  <si>
    <t>Betonska varovalna ograja BVO</t>
  </si>
  <si>
    <t>Mini guard</t>
  </si>
  <si>
    <t>Stožec</t>
  </si>
  <si>
    <t>Montažni robnik z odsevnikom</t>
  </si>
  <si>
    <t>Smerna deska s podstavkom (klemfix…)</t>
  </si>
  <si>
    <t>kos/dan</t>
  </si>
  <si>
    <t>dan</t>
  </si>
  <si>
    <t>Zapora - polovična DP 1.2 (brez semaforja in ročnega usmerjanja)</t>
  </si>
  <si>
    <t>Zapora - polovična DP 2.2 (brez ročnega usmerjanja)</t>
  </si>
  <si>
    <t>Zapora - polovična DP 3.2 (s semaforjem)</t>
  </si>
  <si>
    <t>Zapora na objektih (predori, galerije) DP 1.2 (s klemfixi) klem + semaf</t>
  </si>
  <si>
    <t>Zapora pri obnovi označb (mobilna zapora MZ 2.2) s prikolico</t>
  </si>
  <si>
    <t>STROJI, OPREMA IN VOZILA</t>
  </si>
  <si>
    <t>Agregat za proizvodnjo električne energije (do 12 kW)</t>
  </si>
  <si>
    <t>Aparat za avtogeno varjenje</t>
  </si>
  <si>
    <t>Avtodvigalo 25t</t>
  </si>
  <si>
    <t>Bager do 20 t</t>
  </si>
  <si>
    <t>Bager nad 20 t</t>
  </si>
  <si>
    <t>Cisterna za vodo</t>
  </si>
  <si>
    <t>Drobilec za veje - priključek</t>
  </si>
  <si>
    <t>Drobna mehanizacija (kotna brusilka, ročni vrtalnik, ročna krožna žaga…)</t>
  </si>
  <si>
    <t>Mobilna dvižna košara delovne višine do 20 m na poltovornem vozilu</t>
  </si>
  <si>
    <t>Finišer do 2 m širine</t>
  </si>
  <si>
    <t>Finišer nad 2 m širine</t>
  </si>
  <si>
    <t>Greder do 110 kW</t>
  </si>
  <si>
    <t>Greder nad 110 kW</t>
  </si>
  <si>
    <t>Hilti</t>
  </si>
  <si>
    <t>Kamion cisterna brizgalna</t>
  </si>
  <si>
    <t>Kladivo - hidravlično razbijalno - priključek</t>
  </si>
  <si>
    <t>Kladivo - vrtalno na električni agregat</t>
  </si>
  <si>
    <t>Kompresor (do 23 kW)</t>
  </si>
  <si>
    <t>Kosilnica bočna - priključek</t>
  </si>
  <si>
    <t>Kosilnica čelna - priključek</t>
  </si>
  <si>
    <t>Kosilnica kmetijska</t>
  </si>
  <si>
    <t>Kosilnica nahrbtna</t>
  </si>
  <si>
    <t>Krtača za čiščenje vozišča - priključek</t>
  </si>
  <si>
    <t>Krtača za čiščenje vozišča sesalna</t>
  </si>
  <si>
    <t>Krtača za čiščenje vozišča sesalna mala do 2m3</t>
  </si>
  <si>
    <t>Mešalna žlica za rovokopača</t>
  </si>
  <si>
    <t>Mini bager do 4,5 t</t>
  </si>
  <si>
    <t>Mini bager nad 4,5 t</t>
  </si>
  <si>
    <t>Mini nakladač, robot</t>
  </si>
  <si>
    <t>Motorna škropilnica (do 150l)</t>
  </si>
  <si>
    <t>Motorna žaga</t>
  </si>
  <si>
    <t>Motorna žaga višinska (teleskop)</t>
  </si>
  <si>
    <t>Nabijalo za stebričke - priključek</t>
  </si>
  <si>
    <t>Nakladač (do 150 kW, žlica do 3m3)</t>
  </si>
  <si>
    <t>Naprava za čiščenje jarkov - priključek</t>
  </si>
  <si>
    <t>Naprava za čiščenje smernikov in odbojnih ograj - priključek</t>
  </si>
  <si>
    <t>Naprava za čiščenje znakov - priključek</t>
  </si>
  <si>
    <t>Odkopno kladivo za bager</t>
  </si>
  <si>
    <t>Odkopno kladivo za mini bager</t>
  </si>
  <si>
    <t>Poltovorno vozilo s kabino za 5 oseb</t>
  </si>
  <si>
    <t>Posipalec za izvedbo površinskih prevlek</t>
  </si>
  <si>
    <t>Pregledniško vozilo</t>
  </si>
  <si>
    <t>Prikolica do 3,5 ton</t>
  </si>
  <si>
    <t>Prikolica od 25 do 35 ton</t>
  </si>
  <si>
    <t>Rezalka za asfalt</t>
  </si>
  <si>
    <t>Rezkar za asfalt 1000 mm</t>
  </si>
  <si>
    <t>Rezkar za asfalt 2000 mm</t>
  </si>
  <si>
    <t>Rezkar za asfalt 500 mm</t>
  </si>
  <si>
    <t>Rezkar za fuge</t>
  </si>
  <si>
    <t>Ročna nahrbtna škropilnica (do 15l)</t>
  </si>
  <si>
    <t>Rovokopač</t>
  </si>
  <si>
    <t>Rovokopač - stojnina</t>
  </si>
  <si>
    <t>Sesalec za listje - priključek</t>
  </si>
  <si>
    <t>Stranska krtača za koritnice</t>
  </si>
  <si>
    <t>Stroj za brizganje emulzije</t>
  </si>
  <si>
    <t>Stroj za brizganje emulzije - ročni</t>
  </si>
  <si>
    <t>Stroj za hladno plastiko</t>
  </si>
  <si>
    <t>Stroj za hladno plastiko - ročni</t>
  </si>
  <si>
    <t>Stroj za rezanje asfalta, globina reza do 15 cm</t>
  </si>
  <si>
    <t>Stroj za stike dilaplast</t>
  </si>
  <si>
    <t>Stroj za brisanje talnih označb</t>
  </si>
  <si>
    <t>Stroj za talne označbe - motorni</t>
  </si>
  <si>
    <t>Stroj za talne označbe - ročni</t>
  </si>
  <si>
    <t>Stroj za zalivanje reg</t>
  </si>
  <si>
    <t>Škarje za obrezovanje - priključek</t>
  </si>
  <si>
    <t>Termokeson</t>
  </si>
  <si>
    <t>Tovorno vozilo - vlačilec</t>
  </si>
  <si>
    <t>Tovorno vozilo 10 - 12 ton</t>
  </si>
  <si>
    <t>Tovorno vozilo 12 - 15 ton</t>
  </si>
  <si>
    <t>Tovorno vozilo 4 osno do 20 ton</t>
  </si>
  <si>
    <t>Tovorno vozilo 6 - 8 ton</t>
  </si>
  <si>
    <t>Tovorno vozilo 8 - 10 ton</t>
  </si>
  <si>
    <t>Tovorno vozilo do 6 ton</t>
  </si>
  <si>
    <t>Tovorno vozilo s samonakladalnim dvigalom do 8 ton</t>
  </si>
  <si>
    <t>Tovorno vozilo s samonakladalnim dvigalom nad 8 ton</t>
  </si>
  <si>
    <t>Traktor do 25 kW</t>
  </si>
  <si>
    <t>Traktor do 66 kW</t>
  </si>
  <si>
    <t>Traktor nad 66 kW</t>
  </si>
  <si>
    <t>Unimog nad 90 kW</t>
  </si>
  <si>
    <t>Valjar do 90 cm - ročni</t>
  </si>
  <si>
    <t>Valjar gumi</t>
  </si>
  <si>
    <t>Valjar nad 120 cm</t>
  </si>
  <si>
    <t>Valjar od 90 do 120 cm</t>
  </si>
  <si>
    <t>Vibro plošča</t>
  </si>
  <si>
    <t>Vrtalna naprava - priključek</t>
  </si>
  <si>
    <t>Posipalec - vlečni</t>
  </si>
  <si>
    <t>Posipalec avtomatski - do 1,5 m3</t>
  </si>
  <si>
    <t>Posipalec avtomatski - nad 6 m3</t>
  </si>
  <si>
    <t>Posipalec avtomatski - od 1,5 do 4 m3</t>
  </si>
  <si>
    <t>Posipalec avtomatski - od 4 do 6 m3</t>
  </si>
  <si>
    <t>Snežni plug širine do 2 m</t>
  </si>
  <si>
    <t>Snežni plug širine med 2 in 3,5 m</t>
  </si>
  <si>
    <t>Snežni plug širine nad 3,5 m</t>
  </si>
  <si>
    <t>Snežni rezkar - priključek</t>
  </si>
  <si>
    <t>Snežni rezkar - ročni</t>
  </si>
  <si>
    <t>Snežni rezkar z lastnim pogonom moči do 110 kW</t>
  </si>
  <si>
    <t>Snežni rezkar z lastnim pogonom moči nad 110 kW</t>
  </si>
  <si>
    <t>Stranski odmetalec</t>
  </si>
  <si>
    <t>Cisterna za CaCl2 in MgCl2</t>
  </si>
  <si>
    <t>mesec</t>
  </si>
  <si>
    <t>Mešalna garnitura za CaCl2 in MgCl2</t>
  </si>
  <si>
    <t>Hramba opuščenega vozila 1 dan</t>
  </si>
  <si>
    <t>Oprema za polaganje mikroasfalta</t>
  </si>
  <si>
    <t>Stroj za sanacijo poškodovanega vozišča s površinsko prevleko</t>
  </si>
  <si>
    <t>OSTALO</t>
  </si>
  <si>
    <t>DODATNO</t>
  </si>
  <si>
    <t>Št.</t>
  </si>
  <si>
    <t>km</t>
  </si>
  <si>
    <t>180201</t>
  </si>
  <si>
    <t>Postavitev zimskih prometnih znakov</t>
  </si>
  <si>
    <t>180202</t>
  </si>
  <si>
    <t>Odstranjevanje zimskih prometnih znakov</t>
  </si>
  <si>
    <t>180501</t>
  </si>
  <si>
    <t>180502</t>
  </si>
  <si>
    <t>180503</t>
  </si>
  <si>
    <t>180505</t>
  </si>
  <si>
    <t>180506</t>
  </si>
  <si>
    <t>180514</t>
  </si>
  <si>
    <t>Odstranjevanje ledenih sveč z objektov</t>
  </si>
  <si>
    <t>Odvoz snega</t>
  </si>
  <si>
    <t>180601</t>
  </si>
  <si>
    <t xml:space="preserve">Postavka: </t>
  </si>
  <si>
    <t>Enota postavke:</t>
  </si>
  <si>
    <t>Skupina</t>
  </si>
  <si>
    <t>Cena na enoto (brez DDV)</t>
  </si>
  <si>
    <t>Poraba za enoto postavke</t>
  </si>
  <si>
    <t>Vrednost na enoto postavke</t>
  </si>
  <si>
    <t>Delo</t>
  </si>
  <si>
    <t>Enota mat.</t>
  </si>
  <si>
    <t>Material</t>
  </si>
  <si>
    <t>Oprema</t>
  </si>
  <si>
    <t>Komentar</t>
  </si>
  <si>
    <t>Posipanje - makadamska vozišča</t>
  </si>
  <si>
    <t>Pripravnost - preglednik</t>
  </si>
  <si>
    <t>Pripravnost - strojnik</t>
  </si>
  <si>
    <t>Pripravnost - voznik</t>
  </si>
  <si>
    <t>Pripravnost - vzdrževalec cest</t>
  </si>
  <si>
    <t>Cev betonska DN30 cm</t>
  </si>
  <si>
    <t>Cev betonska DN40 cm</t>
  </si>
  <si>
    <t>Cev betonska DN50 cm</t>
  </si>
  <si>
    <t>Cev betonska DN60 cm</t>
  </si>
  <si>
    <t>Cev betonska DN80 cm</t>
  </si>
  <si>
    <t>Cev betonska DN100 cm</t>
  </si>
  <si>
    <t>Cev betonska DN120 cm</t>
  </si>
  <si>
    <t>Cev kanalizacijska PVC/PP/PE (SN8) DN150 mm</t>
  </si>
  <si>
    <t>Cev kanalizacijska PVC/PP/PE (SN8) DN200 mm</t>
  </si>
  <si>
    <t>Cev kanalizacijska PVC/PP/PE (SN8) DN250 mm</t>
  </si>
  <si>
    <t>Cev kanalizacijska PVC/PP/PE (SN8) DN300 mm</t>
  </si>
  <si>
    <t>Cev kanalizacijska PVC/PP/PE (SN8) DN400 mm</t>
  </si>
  <si>
    <t>Cev kanalizacijska PVC/PP/PE (SN8) DN500 mm</t>
  </si>
  <si>
    <t>Pokrov betonski fi 80 cm</t>
  </si>
  <si>
    <t>Cestno ogledalo fi 550 (plastična)</t>
  </si>
  <si>
    <t xml:space="preserve">Cestno ogledalo fi 600 (plastična) </t>
  </si>
  <si>
    <t>Cestno ogledalo fi 750 (plastična)</t>
  </si>
  <si>
    <t>Cestno ogledalo fi 800 (plastična)</t>
  </si>
  <si>
    <t>Cestno ogledalo 400*600 (plastična)</t>
  </si>
  <si>
    <t>Cestno ogledalo 600*800 (plastična)</t>
  </si>
  <si>
    <t>Cestno ogledalo 800*1000 (plastična)</t>
  </si>
  <si>
    <t>Cestno ogledalo fi 550 (inox)</t>
  </si>
  <si>
    <t xml:space="preserve">Cestno ogledalo fi 600 (inox) </t>
  </si>
  <si>
    <t>Cestno ogledalo fi 750 (inox)</t>
  </si>
  <si>
    <t>Cestno ogledalo fi 800 (inox)</t>
  </si>
  <si>
    <t>Cestno ogledalo 400*600 (inox)</t>
  </si>
  <si>
    <t>Cestno ogledalo 600*800 (inox)</t>
  </si>
  <si>
    <t>Cestno ogledalo 800*1000 (inox)</t>
  </si>
  <si>
    <t>Drog (1 m)</t>
  </si>
  <si>
    <t>Drog (1,5 m)</t>
  </si>
  <si>
    <t>Drog (2 m)</t>
  </si>
  <si>
    <t>Drog (2,5 m)</t>
  </si>
  <si>
    <t>Drog (3 m)</t>
  </si>
  <si>
    <t>Drog (3,5 m)</t>
  </si>
  <si>
    <t>Drog (4 m)</t>
  </si>
  <si>
    <t>Drog (4,5 m)</t>
  </si>
  <si>
    <t>Drog (5 m)</t>
  </si>
  <si>
    <t>Drog (5,5 m)</t>
  </si>
  <si>
    <t>Drog (6 m)</t>
  </si>
  <si>
    <t>Prometni znak (enakostranični trikotnik 120 cm) - RA1</t>
  </si>
  <si>
    <t>Prometni znak (enakostranični trikotnik 90 cm) - RA1</t>
  </si>
  <si>
    <t>Prometni znak (enakostranični trikotnik 60 cm) - RA1</t>
  </si>
  <si>
    <t>Prometni znak (enakostranični trikotnik 45 cm) - RA1</t>
  </si>
  <si>
    <t>Prometni znak (okrogle oblike 90 cm) - RA1</t>
  </si>
  <si>
    <t>Prometni znak (okrogle oblike 60 cm) - RA1</t>
  </si>
  <si>
    <t>Prometni znak (okrogle oblike 40 cm) - RA1</t>
  </si>
  <si>
    <t>Prometni znak (okrogle oblike 30 cm) - RA1</t>
  </si>
  <si>
    <t>Prometni znak (kvadratne oblike 90 cm) - RA1</t>
  </si>
  <si>
    <t>Prometni znak (kvadratne oblike 60 cm) - RA1</t>
  </si>
  <si>
    <t>Prometni znak (kvadratne oblike 40 cm) - RA1</t>
  </si>
  <si>
    <t>Prometni znak (kvadratne oblike 30 cm) - RA1</t>
  </si>
  <si>
    <t>Prometni znak (pravokotne oblike 90 x 135 cm) - RA1</t>
  </si>
  <si>
    <t>Prometni znak (pravokotne oblike 60 x 90 cm) - RA1</t>
  </si>
  <si>
    <t>Prometni znak (pravokotne oblike 40 x 60 cm) - RA1</t>
  </si>
  <si>
    <t>Prometni znak (pravokotne oblike 20 x 30 cm) - RA1</t>
  </si>
  <si>
    <t>Prometni znak (stacionaža odseka 35 x 30 cm) - RA1</t>
  </si>
  <si>
    <t>Prometni znak - dopolnilna tabla (40 x 12 cm) - RA1</t>
  </si>
  <si>
    <t>Prometni znak - dopolnilna tabla (40 x 20 cm) - RA1</t>
  </si>
  <si>
    <t>Prometni znak - dopolnilna tabla (40 x 30 cm) - RA1</t>
  </si>
  <si>
    <t>Prometni znak - dopolnilna tabla (60 x 15 cm) - RA1</t>
  </si>
  <si>
    <t>Prometni znak - dopolnilna tabla (60 x 20 cm) - RA1</t>
  </si>
  <si>
    <t>Prometni znak - dopolnilna tabla (60 x 25 cm) - RA1</t>
  </si>
  <si>
    <t>Prometni znak - dopolnilna tabla (60 x 30 cm) - RA1</t>
  </si>
  <si>
    <t>Prometni znak - dopolnilna tabla (60 x 40 cm) - RA1</t>
  </si>
  <si>
    <t>Prometni znak - dopolnilna tabla (85 x 25 cm) - RA1</t>
  </si>
  <si>
    <t>Prometni znak - dopolnilna tabla (85 x 35 cm) - RA1</t>
  </si>
  <si>
    <t>Prometni znak - dopolnilna tabla (85 x 45 cm) - RA1</t>
  </si>
  <si>
    <t>Prometni znak - dopolnilna tabla (90 x 25 cm) - RA1</t>
  </si>
  <si>
    <t>Prometni znak - dopolnilna tabla (90 x 30 cm) - RA1</t>
  </si>
  <si>
    <t>Prometni znak - dopolnilna tabla (90 x 35 cm) - RA1</t>
  </si>
  <si>
    <t>Prometni znak - dopolnilna tabla (90 x 45 cm) - RA1</t>
  </si>
  <si>
    <t>Prometni znak - dopolnilna tabla (115 x 30 cm) - RA1</t>
  </si>
  <si>
    <t>Prometni znak - dopolnilna tabla (115 x 50 cm) - RA1</t>
  </si>
  <si>
    <t>Prometni znak - dopolnilna tabla (115 x 60 cm) - RA1</t>
  </si>
  <si>
    <t>Prometni znak - dopolnilna tabla (60 x 60 cm) - RA1</t>
  </si>
  <si>
    <t>Prometni znak - dopolnilna tabla (15 x 30 cm) - RA1</t>
  </si>
  <si>
    <t>Prometni znak - naselje (100 x 50 cm) - RA1</t>
  </si>
  <si>
    <t>Prometni znak - naselje (130 x 50 cm) - RA1</t>
  </si>
  <si>
    <t>Prometni znak - naselje (160 x 50 cm) - RA1</t>
  </si>
  <si>
    <t>Prometni znak - naselje (190 x 50 cm) - RA1</t>
  </si>
  <si>
    <t>Prometni znak - naselje (100 x 75 cm) - RA1</t>
  </si>
  <si>
    <t>Prometni znak - naselje (130 x 75 cm) - RA1</t>
  </si>
  <si>
    <t>Prometni znak - naselje (160 x 75 cm) - RA1</t>
  </si>
  <si>
    <t>Prometni znak - naselje (190 x 75 cm) - RA1</t>
  </si>
  <si>
    <t>Prometna tabla - RA1</t>
  </si>
  <si>
    <t>Prometni znak (osemkotne oblike 90 cm) - RA2</t>
  </si>
  <si>
    <t>Prometni znak (osemkotne oblike 60 cm) - RA2</t>
  </si>
  <si>
    <t>Prometni znak (osemkotne oblike 40 cm) - RA2</t>
  </si>
  <si>
    <t>Prometni znak (osemkotne oblike 30 cm) - RA2</t>
  </si>
  <si>
    <t>Ograja - N2W4 zabita v bankino na 4m</t>
  </si>
  <si>
    <t>Ograja - N2W5 zabita v bankino na 4m</t>
  </si>
  <si>
    <t>Ograja - N2W6 zabita v bankino na 4m</t>
  </si>
  <si>
    <t>Ograja - H1W5 zabita v bankino na 2m</t>
  </si>
  <si>
    <t>Ograja - H2W4 zabita v bankino na 2m</t>
  </si>
  <si>
    <t>Ograja - H2W5 zabita v bankino na 2m</t>
  </si>
  <si>
    <t>Ograja - N2W4 vijačena na 2m</t>
  </si>
  <si>
    <t>Ograja - N2W5 vijačena na 2m</t>
  </si>
  <si>
    <t>Ograja - N2W6 vijačena na 2m</t>
  </si>
  <si>
    <t>Ograja - H1W5 vijačena na 2m</t>
  </si>
  <si>
    <t>Ograja - H2W4 vijačena na 2m</t>
  </si>
  <si>
    <t>Ograja - H2W5 vijačena na 2m</t>
  </si>
  <si>
    <t>Ograja - N2W4 vijačena na 4m</t>
  </si>
  <si>
    <t>Ograja - N2W5 vijačena na 4m</t>
  </si>
  <si>
    <t>Ograja - N2W6 vijačena na 4m</t>
  </si>
  <si>
    <t>ZS - Snežni koli 2m leseni</t>
  </si>
  <si>
    <t>ZS - Snežni koli 2m plastični</t>
  </si>
  <si>
    <t>Ponikovalnica - fi 1000 mm</t>
  </si>
  <si>
    <t>Ponikovalnica - fi 1500 mm</t>
  </si>
  <si>
    <t>Ponikovalnica - fi 2250 mm</t>
  </si>
  <si>
    <t>Ograja - zaključnica 4 m</t>
  </si>
  <si>
    <t>Ograja - zaključnica 6 m</t>
  </si>
  <si>
    <t>Asfalt - (kalkulacija)</t>
  </si>
  <si>
    <t>Cestni smernik</t>
  </si>
  <si>
    <t>Cestni smernik - kapa</t>
  </si>
  <si>
    <t>Cestni smernik - odsevnik</t>
  </si>
  <si>
    <t>Cestno ogledalo - (kalkulacija)</t>
  </si>
  <si>
    <t>Cev betonska - (kalkulacija)</t>
  </si>
  <si>
    <t>Drog - (kalkulacija)</t>
  </si>
  <si>
    <t>Filtrski geotekstil velikosti por 0,11-0,15 mm</t>
  </si>
  <si>
    <t>Geotekstil nosilnosti vsaj 12 kN/m</t>
  </si>
  <si>
    <t>Ograja - Dodatek za krivino (N2W5)</t>
  </si>
  <si>
    <t>Ograja - Dodatek za krivino (palična ograja)</t>
  </si>
  <si>
    <t>Ograja - Dodatni odbojnik za ograjo tipa N2W5</t>
  </si>
  <si>
    <t>Ograja - Kolesarska letev za ograjo tipa N2W5</t>
  </si>
  <si>
    <t>Ograja - Motoristična letev tipa N2W5</t>
  </si>
  <si>
    <t>Ograja - Palična z vertikalnimi polnili, vijačena na 2m</t>
  </si>
  <si>
    <t>Ograja - Palična z vertikalnimi polnili, vijačena na 4m</t>
  </si>
  <si>
    <t>PE drenažne cevi (kalkulacija)</t>
  </si>
  <si>
    <t>Pokrov jaška - izven vozišča - (kalkulacija)</t>
  </si>
  <si>
    <t>Pokrov jaška - vozišče - (kalkulacija)</t>
  </si>
  <si>
    <t>Ponikovalnica (kalkulacija)</t>
  </si>
  <si>
    <t>Prometni znak - (kalkulacija)</t>
  </si>
  <si>
    <t>Robnik - (kalkulacija)</t>
  </si>
  <si>
    <t>Zapora - Betonska varovalna ograja BVO</t>
  </si>
  <si>
    <t>Zapora - Drog</t>
  </si>
  <si>
    <t>Zapora - Mini guard</t>
  </si>
  <si>
    <t>Zapora - Montažni robnik z odsevnikom</t>
  </si>
  <si>
    <t>Zapora - Prometni znak</t>
  </si>
  <si>
    <t>Zapora - Smerna deska s podstavkom (klemfix…)</t>
  </si>
  <si>
    <t>Zapora - Stožec</t>
  </si>
  <si>
    <t>Zapora - Tabla začasne bočne zapore</t>
  </si>
  <si>
    <t>Zapora - Triopan znaki</t>
  </si>
  <si>
    <t>ZS - Agregat za posipanje s transportom franco baza (povprečje) (4-8 in 8-16mm)</t>
  </si>
  <si>
    <t>ZS - Evaporirana sol</t>
  </si>
  <si>
    <t>ZS - mešanica 1 : 1</t>
  </si>
  <si>
    <t>ZS - mešanica 1 : 2</t>
  </si>
  <si>
    <t>ZS - mešanica 1 : 3</t>
  </si>
  <si>
    <t>ZS - mešanica 1 : 4</t>
  </si>
  <si>
    <t>ZS - MgCl2 - 22% raztopina</t>
  </si>
  <si>
    <t>ZS - NaCl granulacije 0-2 mm za odprta skladišča</t>
  </si>
  <si>
    <t>ZS - NaCl granulacije 0-2 mm za silose</t>
  </si>
  <si>
    <t>ZS - NaCl granulacije 0-4 mm za odprta skladišča</t>
  </si>
  <si>
    <t>ZS - NaCl granulacije 0-4 mm za silose</t>
  </si>
  <si>
    <t>ZS - Skladiščenje posipnih materalov in manipulacija</t>
  </si>
  <si>
    <t>ZS - Snežni kol - (kalkulacija)</t>
  </si>
  <si>
    <t>Semaforji - prometno odvisni prenosni komplet</t>
  </si>
  <si>
    <r>
      <t>Pokrov jaška kovinski 25 t. FI 600 mm</t>
    </r>
    <r>
      <rPr>
        <sz val="10"/>
        <rFont val="Arial"/>
        <family val="2"/>
        <charset val="238"/>
      </rPr>
      <t xml:space="preserve"> (zaklep in protihrup.zaščita)</t>
    </r>
  </si>
  <si>
    <r>
      <t>ZS - CaCl</t>
    </r>
    <r>
      <rPr>
        <vertAlign val="subscript"/>
        <sz val="10"/>
        <rFont val="Arial"/>
        <family val="2"/>
        <charset val="238"/>
      </rPr>
      <t>2</t>
    </r>
    <r>
      <rPr>
        <sz val="10"/>
        <rFont val="Arial"/>
        <family val="2"/>
        <charset val="238"/>
      </rPr>
      <t xml:space="preserve"> - 30% raztopina</t>
    </r>
  </si>
  <si>
    <r>
      <t>ZS - CaCl</t>
    </r>
    <r>
      <rPr>
        <vertAlign val="subscript"/>
        <sz val="10"/>
        <rFont val="Arial"/>
        <family val="2"/>
        <charset val="238"/>
      </rPr>
      <t>2</t>
    </r>
    <r>
      <rPr>
        <sz val="10"/>
        <rFont val="Arial"/>
        <family val="2"/>
        <charset val="238"/>
      </rPr>
      <t xml:space="preserve"> - granulat</t>
    </r>
  </si>
  <si>
    <r>
      <t>ZS - MgCl</t>
    </r>
    <r>
      <rPr>
        <vertAlign val="subscript"/>
        <sz val="10"/>
        <rFont val="Arial"/>
        <family val="2"/>
        <charset val="238"/>
      </rPr>
      <t>2</t>
    </r>
    <r>
      <rPr>
        <sz val="10"/>
        <rFont val="Arial"/>
        <family val="2"/>
        <charset val="238"/>
      </rPr>
      <t xml:space="preserve"> - granulat</t>
    </r>
  </si>
  <si>
    <t>Delez (%)</t>
  </si>
  <si>
    <t>Povprečna cena</t>
  </si>
  <si>
    <t>Vsota delezev</t>
  </si>
  <si>
    <t>Kalkulacijska cena</t>
  </si>
  <si>
    <t>Hramba opuščenega vozila 1 mesec</t>
  </si>
  <si>
    <t>Hramba opuščenega vozila 1 teden</t>
  </si>
  <si>
    <t>Količina</t>
  </si>
  <si>
    <t>Cena/Enoto brez DDV</t>
  </si>
  <si>
    <t>Vrednost brez DDV</t>
  </si>
  <si>
    <t>DDV %</t>
  </si>
  <si>
    <t>Vrednost z DDV</t>
  </si>
  <si>
    <t>Vrednost postavke na enoto v EUR (z materialom)</t>
  </si>
  <si>
    <t>Vrednost postavke na enoto v EUR (brez materiala)</t>
  </si>
  <si>
    <t>180507</t>
  </si>
  <si>
    <t>180508</t>
  </si>
  <si>
    <t>180512</t>
  </si>
  <si>
    <t>Posipanje (sol) - asfaltna vozišča</t>
  </si>
  <si>
    <t>Posipanje (druge javne površine)</t>
  </si>
  <si>
    <t>Pluženje (druge javne površine)</t>
  </si>
  <si>
    <t>Ročno odstranjevanje snega (kidanje)  (druge javne površine)</t>
  </si>
  <si>
    <t>Ročno posipavanje (druge javne površine)</t>
  </si>
  <si>
    <t>Priprava manjših deponij drobljenca za ročno posipanje</t>
  </si>
  <si>
    <t>Postavitev in odstranitev kolov</t>
  </si>
  <si>
    <t>Pluženje - makadamska vozišča</t>
  </si>
  <si>
    <t>Posipanje (mešanica 1:1) - asfaltna vozišča</t>
  </si>
  <si>
    <t>Pluženje  - asfaltna vozišča</t>
  </si>
  <si>
    <t>Pluženje+posipanje (mešanica 1:1) - asfaltna vozišča</t>
  </si>
  <si>
    <t>Pluženje+posipanje (sol) - asfaltna vozišča</t>
  </si>
  <si>
    <t>Cisterna pod pritiskom do 110 kW</t>
  </si>
  <si>
    <t>Cisterna pod pritiskom nad 110 kW</t>
  </si>
  <si>
    <t>Odstranjevanje ledenih sveč z javnih objektov. 
V kalkulaciji naj se upošteva 1 x vzdrževalec ceste.</t>
  </si>
  <si>
    <t>Strojno nalaganje snega z rovokopačem na tovorno vozilo in odvoz na deponijo do 5 km. Odvoz snega iz javnih površin po predhodnem dogovoru z nadzorom.</t>
  </si>
  <si>
    <t>V kalkulaciji se upošteva dobava in dovoz materiala (drobljenca) s tovornim vozilom in odlaganje materiala na deponijo.</t>
  </si>
  <si>
    <t>Opis del: -prevoz na mesto izvajanja, -prevoz znaka na mesto postavitve, -pričvrstitev znaka na drog. 
V primeru, da se znak samo obrne to stori preglednik v okviru pregledniške službe. Znaki so demontirani in jih je potrebno postaviti.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</si>
  <si>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Ročno odstranjevanje snega z drugih javnih površin (pločniki, kolesarske steze, varne šolske poti, parkirišča, druge javne površine). 
V kalkulaciji naj se upošteva 1 x vzdrževalec ceste.</t>
  </si>
  <si>
    <t>Ročno posipanje drugih javnih površin (pločniki, kolesarske steze, varne šolske poti, parkirišča, druge javne površine) mešanico soli (0-4mm) in drobljenca (4-8 mm) (1:1), vključno z dobavo drobljenca in soli. 
V kalkulaciji naj se upošteva 1 x vzdrževalec ceste.</t>
  </si>
  <si>
    <t xml:space="preserve">V kalkulaciji naj se upošteva stroj/vozilo + strojnik/voznik + plug &lt; 3,5 m
Stroji/vozila in pripadajoča oprema morajo zagotavljati hitro in kvalitetno čiščenje snega. Vsi stroji/vozila morajo biti opremljeni s sistemom za sledenje (kot npr. Black Blox ali CVS Mobile). </t>
  </si>
  <si>
    <t xml:space="preserve">V kalkulaciji naj se upošteva stroj/vozilo + strojnik/voznik + posipalec
Posipanje makadamske ceste z drobljencem (8-16 mm), vključno z dobavo drobljenca in nakladanjem na posipalec. Vsi stroji/vozila morajo biti opremljeni s sistemom za sledenje (kot npr. Black Blox ali CVS Mobile). </t>
  </si>
  <si>
    <t xml:space="preserve">V kalkulaciji naj se upošteva stroj/vozilo + strojnik/voznik + plug + posipalec
Hkratno pluženje in posipanje makadamske ceste z drobljencem (8-16 mm), vključno z dobavo drobljenca in nakladanjem na posipalec. Stroji/vozila in pripadajoča oprema morajo zagotavljati hitro in kvalitetno čiščenje snega. Vsi stroji/vozila morajo biti opremljeni s sistemom za sledenje (kot npr. Black Blox ali CVS Mobile). </t>
  </si>
  <si>
    <t>Posipanje drugih javnih površin (pločniki, kolesarske steze, varne šolske poti, parkirišča, druge javne površine) z mešanico soli (0-4mm) in drobljenca (4-8 mm) (1:1), vključno z dobavo drobljenca in soli. V kalkulaciji naj se upošteva manjši robustni štirikolesnik + strojnik + posipalec.
Druge javne površine se posipajo z manjšim robustnim štirikolesnim strojem (štirikolesni pogon) z manjšo maso cca. 2000 kg (brez opreme), z adapterji za priključitev pluga, posipalca ter freze, kot so npr. stroji proizvajalca AVANT (modeli 640 ali 750). Vsi stroji/vozila morajo biti opremljeni s sistemom za sledenje (kot npr. Black Blox ali CVS Mobile).</t>
  </si>
  <si>
    <t xml:space="preserve">V kalkulaciji naj se upošteva stroj/vozilo + strojnik/voznik + plug + posipalec
Hkratno pluženje in posipanje asfaltne ceste s soljo (0-4 mm), vključno z dobavo soli in nakladanjem na posipalec. Stroji/vozila in pripadajoča oprema morajo zagotavljati hitro in kvalitetno čiščenje snega. Vsi stroji/vozila morajo biti opremljeni s sistemom za sledenje (kot npr. Black Blox ali CVS Mobile). </t>
  </si>
  <si>
    <t xml:space="preserve">V kalkulaciji naj se upošteva stroj/vozilo + strojnik/voznik + plug +  posipalec
Hkratno pluženje in posipanje asfaltne ceste z mešanico soli (0-4 mm) in drobljenca (4-8 mm) (1:1), vključno z dobavo soli in drobljenca in nakladanjem na posipalec. Stroji/vozila in pripadajoča oprema morajo zagotavljati hitro in kvalitetno čiščenje snega. Vsi stroji/vozila morajo biti opremljeni s sistemom za sledenje (kot npr. Black Blox ali CVS Mobile). </t>
  </si>
  <si>
    <t>Odstranjevanje snega z drugih javnih površin (pločniki, kolesarske steze, varne šolske poti, parkirišča, druge javne površine). V kalkulaciji naj se upošteva manjši robustni štirikolesnik + strojnik + plug &lt; 1,5 m
Druge javne površine se čistijo z manjšim robustnim štirikolesnim strojem (štirikolesni pogon) z manjšo maso cca. 2000 kg (brez opreme), z adapterji za priključitev pluga, posipalca ter freze, kot so npr. stroji proizvajalca AVANT (modeli 640 ali 750). Vsi stroji/vozila morajo biti opremljeni s sistemom za sledenje (kot npr. Black Blox ali CVS Mobile).</t>
  </si>
  <si>
    <t>Pluženje+posipanje - makadamska vozišča</t>
  </si>
  <si>
    <t>Opis del: -prevoz na mesto izvajanja, -demontiranje zimskih prometnih znakov z drogov, -nakladanje na pregledniško vozilo, -odvoz le-teh na deponijo cestno vzdrževalne baze. 
V primeru, da se znak samo obrne to stori preglednik v okviru pregledniške službe. Znake demontiramo. Čiščenje se obračunava režijsko po ceniku v tej postavki. V primeru potrebe se postavitev zapore obračuna režijsko po dogovoru z nadzorom.</t>
  </si>
  <si>
    <t>180504</t>
  </si>
  <si>
    <t>180509</t>
  </si>
  <si>
    <t>180511</t>
  </si>
  <si>
    <t>180513</t>
  </si>
  <si>
    <t>180515</t>
  </si>
  <si>
    <t>Ograja - Vijačena na 2m - (kalkulacija)</t>
  </si>
  <si>
    <t>Ograja - Vijačena na 4m - (kalkulacija)</t>
  </si>
  <si>
    <t>Ograja - Zabita na bankino - (kalkulacija)</t>
  </si>
  <si>
    <t>Ograja - Zaključnica (kalkulacija)</t>
  </si>
  <si>
    <t>Ograja - Zaključnica fajfa</t>
  </si>
  <si>
    <t>Ograja - Steber (2m)</t>
  </si>
  <si>
    <t>Posipanje mokro (kombinirano) - asfaltna vozišča</t>
  </si>
  <si>
    <t xml:space="preserve">V kalkulaciji naj se upošteva stroj/vozilo + strojnik/voznik + posipalec
Posipanje asfaltne ceste z mešanico soli (0-4 mm) in drobljenca (4-8 mm) (1:1), vključno z dobavo soli in drobljenca in nakladanjem na posipalec. V tem primeru ne gre za preventivno posipanje. Vsi stroji/vozila morajo biti opremljeni s sistemom za sledenje (kot npr. Black Blox ali CVS Mobile). </t>
  </si>
  <si>
    <t>Pokrov jaška kovinski 1,5 t. 600x 600 mm</t>
  </si>
  <si>
    <t>Pokrov jaška kovinski 1,5 t. 350x 350 mm</t>
  </si>
  <si>
    <t>Pokrov jaška kovinski 1,5 t. 350x 450 mm</t>
  </si>
  <si>
    <t>LTŽ rešetka fi 325 mm (nosilnost 1,5 t)</t>
  </si>
  <si>
    <t>Opis del: -prevoz na mesto izvajanja, -postavitev triopan znaka, -predhodni dovoz snežnih kolov z razmeščanjem kolov na mesta vgraditve, -postavitev in utrditev kolov. 
Po koncu zime: -prevoz na mesto izvajanja, -odstranitev snežnih kolov, -odvoz le-teh na deponijo cestno vzdrževalne baze, -čiščenje, špičenje in sortiranje.   
1500 snežnih kolov zagotovi občina. Ostale snežne kole zagotovi vzdrževalec zimskega vzdrževanja. V ceno je tako vključena dobava 1/10 snežnih kolov (300 kolov), ter postavitev in odstranitev 3000 snežnih kolov letno. V primeru potrebe se postavitev zapore obračuna režijsko po dogovoru z nadzorom.</t>
  </si>
  <si>
    <t xml:space="preserve">V kalkulaciji naj se upošteva stroj/vozilo + strojnik/voznik + posipalec
Posipanje asfaltne ceste s soljo (0-4mm), vključno z dobavo soli in nakladanjem na posipalec. Tovrstno posipanje se lahko izvaja do -8 °C in praviloma na mokrem vozišču. Na suhem vozišču se mora preventivno posipanje izvajati mokro (kombinirano). Vsi stroji/vozila morajo biti opremljeni s sistemom za sledenje (kot npr. Black Blox ali CVS Mobile). </t>
  </si>
  <si>
    <t>SKUPAJ (ZIMSKA SLUŽBA)      ZA ENO LETO</t>
  </si>
  <si>
    <t>SKUPAJ (ZIMSKA SLUŽBA)      ZA PET LET</t>
  </si>
  <si>
    <t>Deleže določi občina in jih ni mogoče spreminjati</t>
  </si>
  <si>
    <t>180510</t>
  </si>
  <si>
    <t>230101</t>
  </si>
  <si>
    <t>Ostala dela po naročilu investitorja (zimska) - 2 %</t>
  </si>
  <si>
    <t>180101 - Postavitev in odstranitev kolov</t>
  </si>
  <si>
    <t>180201 - Postavitev zimskih prometnih znakov</t>
  </si>
  <si>
    <t>180202 - Odstranjevanje zimskih prometnih znakov</t>
  </si>
  <si>
    <t>180501 - Posipanje - makadamska vozišča</t>
  </si>
  <si>
    <t>180502 - Pluženje - makadamska vozišča</t>
  </si>
  <si>
    <t>180503 - Pluženje+posipanje - makadamska vozišča</t>
  </si>
  <si>
    <t>180504 - Posipanje (mešanica 1:1) - asfaltna vozišča</t>
  </si>
  <si>
    <t>180505 - Posipanje (sol) - asfaltna vozišča</t>
  </si>
  <si>
    <t>180506 - Posipanje mokro (kombinirano) - asfaltna vozišča</t>
  </si>
  <si>
    <t xml:space="preserve">V kalkulaciji naj se upošteva stroj/vozilo + strojnik/voznik + posipalec
Kombinirano posipanje asfaltnih vozišč:
- (NaCl (0-4mm) + CaCl2 (30 ut.% raztopina)) v razmerju 70:30 (delovanje do -22 °C) ali
- (NaCl (0-4mm) + MgCl2 (23.2 ut.% raztopina)) v razmerju 70:30 (delovanje do -18 °C) vključno z dobavo in nakladanjem na posipalec. 
Vsi stroji/vozila morajo biti opremljeni s sistemom za sledenje (kot npr. Black Blox ali CVS Mobile). </t>
  </si>
  <si>
    <t>180507 - Pluženje  - asfaltna vozišča</t>
  </si>
  <si>
    <t>180508 - Pluženje+posipanje (mešanica 1:1) - asfaltna vozišča</t>
  </si>
  <si>
    <t>180509 - Pluženje+posipanje (sol) - asfaltna vozišča</t>
  </si>
  <si>
    <t>180510 - Posipanje (druge javne površine)</t>
  </si>
  <si>
    <t>180511 - Pluženje (druge javne površine)</t>
  </si>
  <si>
    <t>180512 - Ročno odstranjevanje snega (kidanje)  (druge javne površine)</t>
  </si>
  <si>
    <t>180513 - Ročno posipavanje (druge javne površine)</t>
  </si>
  <si>
    <t>180514 - Odstranjevanje ledenih sveč z objektov</t>
  </si>
  <si>
    <t>180515 - Odvoz snega</t>
  </si>
  <si>
    <t>180601 - Priprava manjših deponij drobljenca za ročno posipanje</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</si>
</sst>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00"/>
    <numFmt numFmtId="166" formatCode="#,##0.00000"/>
    <numFmt numFmtId="167" formatCode="0.0000000"/>
  </numFmts>
  <fonts count="18">
    <font>
      <sz val="10"/>
      <name val="Arial"/>
      <family val="2"/>
      <charset val="238"/>
    </font>
    <font>
      <sz val="10"/>
      <color theme="1"/>
      <name val="Arial"/>
      <family val="2"/>
      <charset val="238"/>
    </font>
    <font>
      <sz val="10"/>
      <name val="Arial"/>
      <family val="2"/>
      <charset val="238"/>
    </font>
    <font>
      <b/>
      <sz val="10"/>
      <name val="Arial"/>
      <family val="2"/>
    </font>
    <font>
      <sz val="10"/>
      <color indexed="8"/>
      <name val="Arial"/>
      <family val="2"/>
      <charset val="238"/>
    </font>
    <font>
      <sz val="10"/>
      <name val="Arial CE"/>
      <charset val="238"/>
    </font>
    <font>
      <sz val="10"/>
      <name val="Arial"/>
      <family val="2"/>
    </font>
    <font>
      <b/>
      <sz val="10"/>
      <color indexed="8"/>
      <name val="Arial"/>
      <family val="2"/>
    </font>
    <font>
      <b/>
      <sz val="10"/>
      <color indexed="8"/>
      <name val="Arial"/>
      <family val="2"/>
      <charset val="238"/>
    </font>
    <font>
      <sz val="12"/>
      <name val="Arial Narrow CE"/>
      <charset val="238"/>
    </font>
    <font>
      <sz val="10"/>
      <color theme="1"/>
      <name val="Arial"/>
      <family val="2"/>
      <charset val="238"/>
    </font>
    <font>
      <u/>
      <sz val="10"/>
      <color indexed="12"/>
      <name val="Arial CE"/>
      <charset val="238"/>
    </font>
    <font>
      <vertAlign val="subscript"/>
      <sz val="10"/>
      <name val="Arial"/>
      <family val="2"/>
      <charset val="238"/>
    </font>
    <font>
      <sz val="10"/>
      <color indexed="8"/>
      <name val="Tahoma"/>
      <family val="2"/>
      <charset val="238"/>
    </font>
    <font>
      <b/>
      <sz val="10"/>
      <name val="Arial"/>
      <family val="2"/>
      <charset val="238"/>
    </font>
    <font>
      <sz val="10"/>
      <color indexed="8"/>
      <name val="Arial"/>
      <family val="2"/>
      <charset val="238"/>
    </font>
    <font>
      <sz val="10"/>
      <color rgb="FFFFFF00"/>
      <name val="Arial"/>
      <family val="2"/>
      <charset val="238"/>
    </font>
    <font>
      <sz val="8"/>
      <name val="Arial"/>
      <family val="2"/>
      <charset val="238"/>
    </font>
  </fonts>
  <fills count="14">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22"/>
        <bgColor indexed="8"/>
      </patternFill>
    </fill>
    <fill>
      <patternFill patternType="solid">
        <fgColor indexed="43"/>
        <bgColor indexed="8"/>
      </patternFill>
    </fill>
    <fill>
      <patternFill patternType="solid">
        <fgColor indexed="43"/>
        <bgColor indexed="64"/>
      </patternFill>
    </fill>
    <fill>
      <patternFill patternType="solid">
        <fgColor theme="3" tint="0.79998168889431442"/>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0000"/>
        <bgColor indexed="64"/>
      </patternFill>
    </fill>
    <fill>
      <patternFill patternType="solid">
        <fgColor theme="0" tint="-0.249977111117893"/>
        <bgColor indexed="64"/>
      </patternFill>
    </fill>
    <fill>
      <patternFill patternType="solid">
        <fgColor rgb="FFFFFF9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medium">
        <color indexed="64"/>
      </bottom>
      <diagonal/>
    </border>
  </borders>
  <cellStyleXfs count="14">
    <xf numFmtId="0" fontId="0" fillId="0" borderId="0"/>
    <xf numFmtId="0" fontId="4" fillId="0" borderId="0"/>
    <xf numFmtId="0" fontId="5" fillId="0" borderId="0"/>
    <xf numFmtId="0" fontId="4" fillId="0" borderId="0"/>
    <xf numFmtId="0" fontId="4" fillId="0" borderId="0"/>
    <xf numFmtId="0" fontId="4" fillId="0" borderId="0"/>
    <xf numFmtId="0" fontId="2" fillId="0" borderId="0"/>
    <xf numFmtId="0" fontId="9" fillId="0" borderId="0"/>
    <xf numFmtId="0" fontId="10" fillId="0" borderId="0"/>
    <xf numFmtId="0" fontId="4" fillId="0" borderId="0"/>
    <xf numFmtId="0" fontId="4" fillId="0" borderId="0"/>
    <xf numFmtId="0" fontId="11" fillId="0" borderId="0" applyNumberFormat="0" applyFill="0" applyBorder="0" applyAlignment="0" applyProtection="0">
      <alignment vertical="top"/>
      <protection locked="0"/>
    </xf>
    <xf numFmtId="0" fontId="2" fillId="0" borderId="0"/>
    <xf numFmtId="0" fontId="15" fillId="0" borderId="0"/>
  </cellStyleXfs>
  <cellXfs count="221">
    <xf numFmtId="0" fontId="0" fillId="0" borderId="0" xfId="0"/>
    <xf numFmtId="0" fontId="3" fillId="0" borderId="0" xfId="0" applyFont="1" applyProtection="1"/>
    <xf numFmtId="0" fontId="0" fillId="0" borderId="0" xfId="0" applyProtection="1"/>
    <xf numFmtId="0" fontId="4" fillId="0" borderId="1" xfId="1" applyFont="1" applyFill="1" applyBorder="1" applyAlignment="1" applyProtection="1">
      <alignment horizontal="left" wrapText="1"/>
    </xf>
    <xf numFmtId="0" fontId="5" fillId="0" borderId="0" xfId="2" applyFont="1" applyFill="1" applyBorder="1" applyProtection="1"/>
    <xf numFmtId="0" fontId="6" fillId="0" borderId="0" xfId="1" applyFont="1" applyFill="1" applyBorder="1" applyAlignment="1" applyProtection="1">
      <alignment horizontal="left" wrapText="1"/>
    </xf>
    <xf numFmtId="0" fontId="3" fillId="0" borderId="0" xfId="0" applyFont="1" applyBorder="1" applyProtection="1"/>
    <xf numFmtId="4" fontId="0" fillId="0" borderId="0" xfId="0" applyNumberFormat="1" applyProtection="1"/>
    <xf numFmtId="0" fontId="7" fillId="0" borderId="0" xfId="1" applyFont="1" applyFill="1" applyBorder="1" applyAlignment="1" applyProtection="1">
      <alignment horizontal="left" wrapText="1"/>
    </xf>
    <xf numFmtId="0" fontId="3"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center" vertical="center"/>
    </xf>
    <xf numFmtId="0" fontId="3" fillId="0" borderId="16" xfId="0" applyFont="1" applyBorder="1" applyProtection="1"/>
    <xf numFmtId="0" fontId="3" fillId="0" borderId="17" xfId="0" applyFont="1" applyBorder="1" applyProtection="1"/>
    <xf numFmtId="0" fontId="3" fillId="0" borderId="17" xfId="0" applyFont="1" applyBorder="1" applyAlignment="1" applyProtection="1">
      <alignment wrapText="1"/>
    </xf>
    <xf numFmtId="0" fontId="3" fillId="0" borderId="18" xfId="0" applyFont="1" applyBorder="1" applyAlignment="1" applyProtection="1">
      <alignment wrapText="1"/>
    </xf>
    <xf numFmtId="0" fontId="0" fillId="0" borderId="19" xfId="0" applyBorder="1" applyProtection="1"/>
    <xf numFmtId="0" fontId="4" fillId="5" borderId="20" xfId="10" applyFont="1" applyFill="1" applyBorder="1" applyAlignment="1" applyProtection="1">
      <alignment horizontal="left" wrapText="1"/>
      <protection locked="0"/>
    </xf>
    <xf numFmtId="4" fontId="4" fillId="0" borderId="20" xfId="10" applyNumberFormat="1" applyFont="1" applyFill="1" applyBorder="1" applyAlignment="1" applyProtection="1">
      <alignment horizontal="right" wrapText="1"/>
      <protection hidden="1"/>
    </xf>
    <xf numFmtId="165" fontId="4" fillId="5" borderId="20" xfId="10" applyNumberFormat="1" applyFont="1" applyFill="1" applyBorder="1" applyAlignment="1" applyProtection="1">
      <alignment horizontal="right" wrapText="1"/>
      <protection locked="0"/>
    </xf>
    <xf numFmtId="166" fontId="0" fillId="0" borderId="21" xfId="0" applyNumberFormat="1" applyFill="1" applyBorder="1" applyProtection="1"/>
    <xf numFmtId="0" fontId="0" fillId="0" borderId="3" xfId="0" applyBorder="1" applyProtection="1"/>
    <xf numFmtId="0" fontId="4" fillId="5" borderId="1" xfId="10" applyFont="1" applyFill="1" applyBorder="1" applyAlignment="1" applyProtection="1">
      <alignment horizontal="left" wrapText="1"/>
      <protection locked="0"/>
    </xf>
    <xf numFmtId="165" fontId="4" fillId="5" borderId="1" xfId="10" applyNumberFormat="1" applyFont="1" applyFill="1" applyBorder="1" applyAlignment="1" applyProtection="1">
      <alignment horizontal="right" wrapText="1"/>
      <protection locked="0"/>
    </xf>
    <xf numFmtId="4" fontId="4" fillId="5" borderId="1" xfId="10" applyNumberFormat="1" applyFont="1" applyFill="1" applyBorder="1" applyAlignment="1" applyProtection="1">
      <alignment horizontal="right" wrapText="1"/>
      <protection locked="0"/>
    </xf>
    <xf numFmtId="0" fontId="0" fillId="0" borderId="4" xfId="0" applyBorder="1" applyProtection="1"/>
    <xf numFmtId="0" fontId="0" fillId="6" borderId="8" xfId="0" applyFill="1" applyBorder="1" applyAlignment="1" applyProtection="1">
      <alignment wrapText="1"/>
      <protection locked="0"/>
    </xf>
    <xf numFmtId="165" fontId="0" fillId="6" borderId="8" xfId="0" applyNumberFormat="1" applyFill="1" applyBorder="1" applyAlignment="1" applyProtection="1">
      <alignment horizontal="right"/>
      <protection locked="0"/>
    </xf>
    <xf numFmtId="166" fontId="0" fillId="0" borderId="21" xfId="0" applyNumberFormat="1" applyBorder="1" applyProtection="1"/>
    <xf numFmtId="0" fontId="0" fillId="6" borderId="1" xfId="0" applyFill="1" applyBorder="1" applyAlignment="1" applyProtection="1">
      <alignment wrapText="1"/>
      <protection locked="0"/>
    </xf>
    <xf numFmtId="165" fontId="0" fillId="6" borderId="1" xfId="0" applyNumberFormat="1" applyFill="1" applyBorder="1" applyAlignment="1" applyProtection="1">
      <alignment horizontal="right"/>
      <protection locked="0"/>
    </xf>
    <xf numFmtId="0" fontId="6" fillId="6" borderId="1" xfId="3" applyFont="1" applyFill="1" applyBorder="1" applyAlignment="1" applyProtection="1">
      <alignment wrapText="1"/>
      <protection locked="0"/>
    </xf>
    <xf numFmtId="4" fontId="0" fillId="6" borderId="1" xfId="0" applyNumberFormat="1" applyFill="1" applyBorder="1" applyAlignment="1" applyProtection="1">
      <alignment horizontal="right"/>
      <protection locked="0"/>
    </xf>
    <xf numFmtId="4" fontId="4" fillId="0" borderId="8" xfId="10" applyNumberFormat="1" applyFont="1" applyFill="1" applyBorder="1" applyAlignment="1" applyProtection="1">
      <alignment horizontal="right" wrapText="1"/>
      <protection hidden="1"/>
    </xf>
    <xf numFmtId="166" fontId="0" fillId="0" borderId="9" xfId="0" applyNumberFormat="1" applyBorder="1" applyProtection="1"/>
    <xf numFmtId="0" fontId="0" fillId="0" borderId="22" xfId="0" applyBorder="1" applyProtection="1"/>
    <xf numFmtId="0" fontId="0" fillId="6" borderId="2" xfId="0" applyFill="1" applyBorder="1" applyAlignment="1" applyProtection="1">
      <alignment wrapText="1"/>
      <protection locked="0"/>
    </xf>
    <xf numFmtId="4" fontId="4" fillId="0" borderId="23" xfId="10" applyNumberFormat="1" applyFont="1" applyFill="1" applyBorder="1" applyAlignment="1" applyProtection="1">
      <alignment horizontal="right" wrapText="1"/>
      <protection hidden="1"/>
    </xf>
    <xf numFmtId="4" fontId="0" fillId="6" borderId="2" xfId="0" applyNumberFormat="1" applyFill="1" applyBorder="1" applyAlignment="1" applyProtection="1">
      <alignment horizontal="right"/>
      <protection locked="0"/>
    </xf>
    <xf numFmtId="166" fontId="0" fillId="0" borderId="24" xfId="0" applyNumberFormat="1" applyBorder="1" applyProtection="1"/>
    <xf numFmtId="0" fontId="0" fillId="0" borderId="17" xfId="0" applyBorder="1" applyProtection="1"/>
    <xf numFmtId="4" fontId="0" fillId="0" borderId="17" xfId="0" applyNumberFormat="1" applyBorder="1" applyProtection="1"/>
    <xf numFmtId="166" fontId="3" fillId="0" borderId="18" xfId="0" applyNumberFormat="1" applyFont="1" applyBorder="1" applyProtection="1"/>
    <xf numFmtId="0" fontId="3" fillId="0" borderId="25" xfId="0" applyFont="1" applyBorder="1" applyProtection="1"/>
    <xf numFmtId="0" fontId="0" fillId="0" borderId="27" xfId="0" applyBorder="1" applyProtection="1"/>
    <xf numFmtId="0" fontId="0" fillId="0" borderId="29" xfId="0" applyBorder="1" applyProtection="1"/>
    <xf numFmtId="0" fontId="4" fillId="0" borderId="3" xfId="1" applyFont="1" applyFill="1" applyBorder="1" applyAlignment="1" applyProtection="1">
      <alignment horizontal="left" vertical="center" wrapText="1"/>
    </xf>
    <xf numFmtId="0" fontId="4" fillId="0" borderId="1" xfId="1" applyFont="1" applyFill="1" applyBorder="1" applyAlignment="1" applyProtection="1">
      <alignment horizontal="center" vertical="center" wrapText="1"/>
    </xf>
    <xf numFmtId="0" fontId="4" fillId="0" borderId="1" xfId="3" applyFont="1" applyFill="1" applyBorder="1" applyAlignment="1" applyProtection="1">
      <alignment horizontal="center" vertical="center"/>
    </xf>
    <xf numFmtId="0" fontId="4" fillId="0" borderId="19" xfId="4" applyFont="1" applyFill="1" applyBorder="1" applyAlignment="1" applyProtection="1">
      <alignment horizontal="left" vertical="center" wrapText="1"/>
    </xf>
    <xf numFmtId="0" fontId="4" fillId="0" borderId="20" xfId="4" applyFont="1" applyFill="1" applyBorder="1" applyAlignment="1" applyProtection="1">
      <alignment horizontal="center" vertical="center" wrapText="1"/>
    </xf>
    <xf numFmtId="0" fontId="4" fillId="0" borderId="3" xfId="4" applyFont="1" applyFill="1" applyBorder="1" applyAlignment="1" applyProtection="1">
      <alignment horizontal="left" vertical="center" wrapText="1"/>
    </xf>
    <xf numFmtId="0" fontId="4" fillId="0" borderId="1" xfId="4" applyFont="1" applyFill="1" applyBorder="1" applyAlignment="1" applyProtection="1">
      <alignment horizontal="center" vertical="center" wrapText="1"/>
    </xf>
    <xf numFmtId="0" fontId="1" fillId="0" borderId="4" xfId="4" applyFont="1" applyFill="1" applyBorder="1" applyAlignment="1" applyProtection="1">
      <alignment wrapText="1"/>
    </xf>
    <xf numFmtId="0" fontId="1" fillId="0" borderId="3" xfId="4" applyFont="1" applyFill="1" applyBorder="1" applyAlignment="1" applyProtection="1">
      <alignment wrapText="1"/>
    </xf>
    <xf numFmtId="0" fontId="1" fillId="0" borderId="3" xfId="12" applyFont="1" applyFill="1" applyBorder="1" applyAlignment="1" applyProtection="1">
      <alignment horizontal="left" vertical="center"/>
    </xf>
    <xf numFmtId="0" fontId="0" fillId="7" borderId="3" xfId="12" applyFont="1" applyFill="1" applyBorder="1" applyProtection="1"/>
    <xf numFmtId="0" fontId="0" fillId="0" borderId="3" xfId="4" applyFont="1" applyFill="1" applyBorder="1" applyAlignment="1" applyProtection="1">
      <alignment horizontal="left" vertical="center" wrapText="1"/>
    </xf>
    <xf numFmtId="0" fontId="4" fillId="13" borderId="1" xfId="13" applyFont="1" applyFill="1" applyBorder="1" applyAlignment="1" applyProtection="1">
      <alignment horizontal="right"/>
      <protection locked="0"/>
    </xf>
    <xf numFmtId="0" fontId="4" fillId="0" borderId="3" xfId="1" applyFont="1" applyFill="1" applyBorder="1" applyAlignment="1" applyProtection="1">
      <alignment horizontal="left" wrapText="1"/>
    </xf>
    <xf numFmtId="0" fontId="5" fillId="0" borderId="3" xfId="2" applyFont="1" applyFill="1" applyBorder="1" applyProtection="1"/>
    <xf numFmtId="0" fontId="6" fillId="0" borderId="3" xfId="3" applyFont="1" applyFill="1" applyBorder="1" applyAlignment="1" applyProtection="1">
      <alignment wrapText="1"/>
    </xf>
    <xf numFmtId="0" fontId="6" fillId="0" borderId="10" xfId="3" applyFont="1" applyFill="1" applyBorder="1" applyAlignment="1" applyProtection="1">
      <alignment wrapText="1"/>
    </xf>
    <xf numFmtId="0" fontId="4" fillId="0" borderId="14" xfId="1" applyFont="1" applyFill="1" applyBorder="1" applyAlignment="1" applyProtection="1">
      <alignment horizontal="left" wrapText="1"/>
    </xf>
    <xf numFmtId="0" fontId="4" fillId="0" borderId="19" xfId="1" applyFont="1" applyFill="1" applyBorder="1" applyAlignment="1" applyProtection="1">
      <alignment horizontal="left" wrapText="1"/>
    </xf>
    <xf numFmtId="0" fontId="4" fillId="0" borderId="20" xfId="1" applyFont="1" applyFill="1" applyBorder="1" applyAlignment="1" applyProtection="1">
      <alignment horizontal="left" wrapText="1"/>
    </xf>
    <xf numFmtId="0" fontId="4" fillId="2" borderId="16" xfId="1" applyFont="1" applyFill="1" applyBorder="1" applyAlignment="1" applyProtection="1">
      <alignment horizontal="center"/>
    </xf>
    <xf numFmtId="0" fontId="4" fillId="2" borderId="17" xfId="1" applyFont="1" applyFill="1" applyBorder="1" applyAlignment="1" applyProtection="1">
      <alignment horizontal="center"/>
    </xf>
    <xf numFmtId="4" fontId="4" fillId="2" borderId="18" xfId="1" applyNumberFormat="1" applyFont="1" applyFill="1" applyBorder="1" applyAlignment="1" applyProtection="1">
      <alignment horizontal="center" wrapText="1"/>
    </xf>
    <xf numFmtId="0" fontId="1" fillId="0" borderId="10" xfId="4" applyFont="1" applyFill="1" applyBorder="1" applyAlignment="1" applyProtection="1">
      <alignment wrapText="1"/>
    </xf>
    <xf numFmtId="0" fontId="4" fillId="0" borderId="19" xfId="1" applyFont="1" applyFill="1" applyBorder="1" applyAlignment="1" applyProtection="1">
      <alignment horizontal="left" vertical="center" wrapText="1"/>
    </xf>
    <xf numFmtId="0" fontId="4" fillId="0" borderId="20" xfId="1" applyFont="1" applyFill="1" applyBorder="1" applyAlignment="1" applyProtection="1">
      <alignment horizontal="center" vertical="center" wrapText="1"/>
    </xf>
    <xf numFmtId="0" fontId="1" fillId="0" borderId="19" xfId="12" applyFont="1" applyFill="1" applyBorder="1" applyAlignment="1" applyProtection="1">
      <alignment horizontal="left" vertical="center"/>
    </xf>
    <xf numFmtId="0" fontId="1" fillId="0" borderId="10" xfId="12" applyFont="1" applyFill="1" applyBorder="1" applyAlignment="1" applyProtection="1">
      <alignment horizontal="left" vertical="center"/>
    </xf>
    <xf numFmtId="0" fontId="4" fillId="0" borderId="14" xfId="1" applyFont="1" applyFill="1" applyBorder="1" applyAlignment="1" applyProtection="1">
      <alignment horizontal="center" vertical="center" wrapText="1"/>
    </xf>
    <xf numFmtId="0" fontId="2" fillId="3" borderId="1" xfId="5" applyFont="1" applyFill="1" applyBorder="1" applyAlignment="1" applyProtection="1">
      <alignment wrapText="1"/>
    </xf>
    <xf numFmtId="0" fontId="0" fillId="0" borderId="0" xfId="0" applyFont="1" applyProtection="1"/>
    <xf numFmtId="164" fontId="0" fillId="0" borderId="0" xfId="0" applyNumberFormat="1" applyFont="1" applyProtection="1"/>
    <xf numFmtId="4" fontId="0" fillId="13" borderId="21" xfId="0" applyNumberFormat="1" applyFont="1" applyFill="1" applyBorder="1" applyProtection="1">
      <protection locked="0"/>
    </xf>
    <xf numFmtId="0" fontId="0" fillId="0" borderId="0" xfId="0" applyFont="1" applyProtection="1">
      <protection hidden="1"/>
    </xf>
    <xf numFmtId="4" fontId="0" fillId="13" borderId="44" xfId="0" applyNumberFormat="1" applyFont="1" applyFill="1" applyBorder="1" applyProtection="1">
      <protection locked="0"/>
    </xf>
    <xf numFmtId="4" fontId="0" fillId="13" borderId="15" xfId="0" applyNumberFormat="1" applyFont="1" applyFill="1" applyBorder="1" applyProtection="1">
      <protection locked="0"/>
    </xf>
    <xf numFmtId="4" fontId="0" fillId="0" borderId="0" xfId="0" applyNumberFormat="1" applyFont="1" applyFill="1" applyBorder="1" applyProtection="1"/>
    <xf numFmtId="4" fontId="0" fillId="0" borderId="0" xfId="0" applyNumberFormat="1" applyFont="1" applyProtection="1"/>
    <xf numFmtId="0" fontId="4" fillId="0" borderId="40" xfId="1" applyFont="1" applyFill="1" applyBorder="1" applyAlignment="1" applyProtection="1">
      <alignment horizontal="left" vertical="center"/>
    </xf>
    <xf numFmtId="0" fontId="0" fillId="0" borderId="41" xfId="0" applyFont="1" applyBorder="1" applyProtection="1"/>
    <xf numFmtId="0" fontId="0" fillId="0" borderId="6" xfId="0" applyFont="1" applyBorder="1" applyProtection="1"/>
    <xf numFmtId="0" fontId="4" fillId="0" borderId="6" xfId="1" applyFont="1" applyFill="1" applyBorder="1" applyAlignment="1" applyProtection="1">
      <alignment horizontal="center" vertical="center"/>
    </xf>
    <xf numFmtId="0" fontId="0" fillId="0" borderId="8" xfId="4" applyFont="1" applyFill="1" applyBorder="1" applyAlignment="1" applyProtection="1">
      <alignment horizontal="center" wrapText="1"/>
    </xf>
    <xf numFmtId="4" fontId="0" fillId="13" borderId="9" xfId="0" applyNumberFormat="1" applyFont="1" applyFill="1" applyBorder="1" applyProtection="1">
      <protection locked="0"/>
    </xf>
    <xf numFmtId="0" fontId="0" fillId="0" borderId="31" xfId="4" applyFont="1" applyFill="1" applyBorder="1" applyAlignment="1" applyProtection="1">
      <alignment horizontal="center" wrapText="1"/>
    </xf>
    <xf numFmtId="0" fontId="0" fillId="0" borderId="0" xfId="12" applyFont="1" applyFill="1" applyBorder="1" applyAlignment="1" applyProtection="1">
      <alignment horizontal="center"/>
    </xf>
    <xf numFmtId="0" fontId="0" fillId="0" borderId="0" xfId="4" applyFont="1" applyFill="1" applyBorder="1" applyAlignment="1" applyProtection="1">
      <alignment horizontal="center" wrapText="1"/>
    </xf>
    <xf numFmtId="0" fontId="0" fillId="0" borderId="1" xfId="4" applyFont="1" applyFill="1" applyBorder="1" applyAlignment="1" applyProtection="1">
      <alignment horizontal="center" wrapText="1"/>
    </xf>
    <xf numFmtId="0" fontId="0" fillId="10" borderId="32" xfId="4" applyFont="1" applyFill="1" applyBorder="1" applyAlignment="1" applyProtection="1">
      <alignment horizontal="center" wrapText="1"/>
    </xf>
    <xf numFmtId="0" fontId="0" fillId="0" borderId="14" xfId="4" applyFont="1" applyFill="1" applyBorder="1" applyAlignment="1" applyProtection="1">
      <alignment horizontal="center" wrapText="1"/>
    </xf>
    <xf numFmtId="167" fontId="0" fillId="0" borderId="32" xfId="4" applyNumberFormat="1" applyFont="1" applyFill="1" applyBorder="1" applyAlignment="1" applyProtection="1">
      <alignment horizontal="center" wrapText="1"/>
    </xf>
    <xf numFmtId="0" fontId="0" fillId="0" borderId="34" xfId="4" applyFont="1" applyFill="1" applyBorder="1" applyAlignment="1" applyProtection="1">
      <alignment horizontal="center" wrapText="1"/>
    </xf>
    <xf numFmtId="0" fontId="0" fillId="0" borderId="35" xfId="4" applyFont="1" applyFill="1" applyBorder="1" applyAlignment="1" applyProtection="1">
      <alignment horizontal="center" wrapText="1"/>
    </xf>
    <xf numFmtId="0" fontId="0" fillId="0" borderId="33" xfId="4" applyFont="1" applyFill="1" applyBorder="1" applyAlignment="1" applyProtection="1">
      <alignment horizontal="center" wrapText="1"/>
    </xf>
    <xf numFmtId="0" fontId="0" fillId="0" borderId="4" xfId="4" applyFont="1" applyFill="1" applyBorder="1" applyAlignment="1" applyProtection="1">
      <alignment wrapText="1"/>
    </xf>
    <xf numFmtId="0" fontId="0" fillId="0" borderId="3" xfId="4" applyFont="1" applyFill="1" applyBorder="1" applyAlignment="1" applyProtection="1">
      <alignment wrapText="1"/>
    </xf>
    <xf numFmtId="0" fontId="0" fillId="0" borderId="8" xfId="12" applyFont="1" applyBorder="1" applyAlignment="1" applyProtection="1">
      <alignment horizontal="center"/>
    </xf>
    <xf numFmtId="0" fontId="0" fillId="0" borderId="1" xfId="12" applyFont="1" applyBorder="1" applyAlignment="1" applyProtection="1">
      <alignment horizontal="center"/>
    </xf>
    <xf numFmtId="0" fontId="0" fillId="0" borderId="4" xfId="12" applyFont="1" applyFill="1" applyBorder="1" applyProtection="1"/>
    <xf numFmtId="0" fontId="0" fillId="0" borderId="3" xfId="12" applyFont="1" applyFill="1" applyBorder="1" applyProtection="1"/>
    <xf numFmtId="0" fontId="0" fillId="0" borderId="0" xfId="12" applyFont="1" applyFill="1" applyBorder="1" applyProtection="1"/>
    <xf numFmtId="0" fontId="16" fillId="0" borderId="0" xfId="12" applyFont="1" applyFill="1" applyBorder="1" applyAlignment="1" applyProtection="1">
      <alignment horizontal="center"/>
    </xf>
    <xf numFmtId="0" fontId="0" fillId="0" borderId="19" xfId="4" applyFont="1" applyFill="1" applyBorder="1" applyAlignment="1" applyProtection="1">
      <alignment wrapText="1"/>
    </xf>
    <xf numFmtId="0" fontId="0" fillId="0" borderId="20" xfId="4" applyFont="1" applyFill="1" applyBorder="1" applyAlignment="1" applyProtection="1">
      <alignment horizontal="center" wrapText="1"/>
    </xf>
    <xf numFmtId="0" fontId="0" fillId="0" borderId="39" xfId="4" applyFont="1" applyFill="1" applyBorder="1" applyAlignment="1" applyProtection="1">
      <alignment horizontal="center" wrapText="1"/>
    </xf>
    <xf numFmtId="0" fontId="0" fillId="0" borderId="1" xfId="12" applyFont="1" applyFill="1" applyBorder="1" applyAlignment="1" applyProtection="1">
      <alignment horizontal="center"/>
    </xf>
    <xf numFmtId="4" fontId="0" fillId="13" borderId="46" xfId="0" applyNumberFormat="1" applyFont="1" applyFill="1" applyBorder="1" applyProtection="1">
      <protection locked="0"/>
    </xf>
    <xf numFmtId="0" fontId="0" fillId="0" borderId="0" xfId="0" applyFont="1" applyBorder="1" applyProtection="1">
      <protection hidden="1"/>
    </xf>
    <xf numFmtId="0" fontId="0" fillId="0" borderId="0" xfId="0" applyFont="1" applyBorder="1" applyProtection="1"/>
    <xf numFmtId="0" fontId="0" fillId="0" borderId="47" xfId="4" applyFont="1" applyFill="1" applyBorder="1" applyAlignment="1" applyProtection="1">
      <alignment horizontal="center" wrapText="1"/>
    </xf>
    <xf numFmtId="0" fontId="0" fillId="10" borderId="47" xfId="4" applyFont="1" applyFill="1" applyBorder="1" applyAlignment="1" applyProtection="1">
      <alignment horizontal="center" wrapText="1"/>
    </xf>
    <xf numFmtId="4" fontId="0" fillId="13" borderId="45" xfId="0" applyNumberFormat="1" applyFont="1" applyFill="1" applyBorder="1" applyProtection="1">
      <protection locked="0"/>
    </xf>
    <xf numFmtId="0" fontId="0" fillId="0" borderId="50" xfId="0" applyFont="1" applyBorder="1" applyProtection="1">
      <protection hidden="1"/>
    </xf>
    <xf numFmtId="0" fontId="0" fillId="0" borderId="51" xfId="0" applyFont="1" applyBorder="1" applyProtection="1"/>
    <xf numFmtId="0" fontId="0" fillId="0" borderId="48" xfId="4" applyFont="1" applyFill="1" applyBorder="1" applyAlignment="1" applyProtection="1">
      <alignment horizontal="center" wrapText="1"/>
    </xf>
    <xf numFmtId="167" fontId="0" fillId="0" borderId="35" xfId="4" applyNumberFormat="1" applyFont="1" applyFill="1" applyBorder="1" applyAlignment="1" applyProtection="1">
      <alignment horizontal="center" wrapText="1"/>
    </xf>
    <xf numFmtId="0" fontId="0" fillId="7" borderId="1" xfId="12" applyFont="1" applyFill="1" applyBorder="1" applyAlignment="1" applyProtection="1">
      <alignment horizontal="center"/>
    </xf>
    <xf numFmtId="0" fontId="0" fillId="10" borderId="0" xfId="12" applyFont="1" applyFill="1" applyBorder="1" applyAlignment="1" applyProtection="1">
      <alignment horizontal="center"/>
    </xf>
    <xf numFmtId="0" fontId="4" fillId="0" borderId="0" xfId="4" applyFont="1" applyFill="1" applyBorder="1" applyAlignment="1" applyProtection="1">
      <alignment horizontal="center" vertical="center" wrapText="1"/>
    </xf>
    <xf numFmtId="0" fontId="0" fillId="3" borderId="3" xfId="4" applyFont="1" applyFill="1" applyBorder="1" applyAlignment="1" applyProtection="1">
      <alignment wrapText="1"/>
    </xf>
    <xf numFmtId="0" fontId="0" fillId="0" borderId="1" xfId="4" applyFont="1" applyFill="1" applyBorder="1" applyAlignment="1" applyProtection="1">
      <alignment horizontal="center" vertical="center" wrapText="1"/>
    </xf>
    <xf numFmtId="0" fontId="0" fillId="0" borderId="1" xfId="4" applyFont="1" applyFill="1" applyBorder="1" applyAlignment="1" applyProtection="1">
      <alignment wrapText="1"/>
    </xf>
    <xf numFmtId="0" fontId="0" fillId="0" borderId="0" xfId="12" applyFont="1" applyFill="1" applyProtection="1"/>
    <xf numFmtId="0" fontId="0" fillId="0" borderId="10" xfId="4" applyFont="1" applyFill="1" applyBorder="1" applyAlignment="1" applyProtection="1">
      <alignment wrapText="1"/>
    </xf>
    <xf numFmtId="0" fontId="0" fillId="0" borderId="3" xfId="2" applyFont="1" applyFill="1" applyBorder="1" applyAlignment="1" applyProtection="1">
      <alignment horizontal="left" vertical="center"/>
    </xf>
    <xf numFmtId="0" fontId="0" fillId="0" borderId="1" xfId="3" applyFont="1" applyFill="1" applyBorder="1" applyAlignment="1" applyProtection="1">
      <alignment horizontal="center" vertical="center" wrapText="1"/>
    </xf>
    <xf numFmtId="0" fontId="0" fillId="0" borderId="3" xfId="1" applyFont="1" applyFill="1" applyBorder="1" applyAlignment="1" applyProtection="1">
      <alignment horizontal="left" vertical="center" wrapText="1"/>
    </xf>
    <xf numFmtId="0" fontId="0" fillId="0" borderId="1" xfId="1" applyFont="1" applyFill="1" applyBorder="1" applyAlignment="1" applyProtection="1">
      <alignment horizontal="center" vertical="center" wrapText="1"/>
    </xf>
    <xf numFmtId="0" fontId="0" fillId="0" borderId="0" xfId="0" applyFont="1" applyFill="1" applyProtection="1"/>
    <xf numFmtId="0" fontId="0" fillId="0" borderId="3" xfId="12" applyFont="1" applyFill="1" applyBorder="1" applyAlignment="1" applyProtection="1">
      <alignment horizontal="left" vertical="center"/>
    </xf>
    <xf numFmtId="0" fontId="0" fillId="0" borderId="3" xfId="1" applyFont="1" applyFill="1" applyBorder="1" applyAlignment="1" applyProtection="1">
      <alignment horizontal="left" wrapText="1"/>
    </xf>
    <xf numFmtId="0" fontId="0" fillId="0" borderId="1" xfId="1" applyFont="1" applyFill="1" applyBorder="1" applyAlignment="1" applyProtection="1">
      <alignment horizontal="center" wrapText="1"/>
    </xf>
    <xf numFmtId="0" fontId="0" fillId="0" borderId="3" xfId="2" applyFont="1" applyFill="1" applyBorder="1" applyProtection="1"/>
    <xf numFmtId="0" fontId="0" fillId="0" borderId="1" xfId="3" applyFont="1" applyFill="1" applyBorder="1" applyAlignment="1" applyProtection="1">
      <alignment horizontal="center" wrapText="1"/>
    </xf>
    <xf numFmtId="0" fontId="0" fillId="0" borderId="3" xfId="12" applyFont="1" applyBorder="1" applyProtection="1"/>
    <xf numFmtId="0" fontId="0" fillId="0" borderId="1" xfId="3" applyFont="1" applyFill="1" applyBorder="1" applyAlignment="1" applyProtection="1">
      <alignment horizontal="center"/>
    </xf>
    <xf numFmtId="0" fontId="0" fillId="0" borderId="3" xfId="12" applyFont="1" applyFill="1" applyBorder="1" applyAlignment="1" applyProtection="1">
      <alignment horizontal="left" vertical="center" wrapText="1"/>
    </xf>
    <xf numFmtId="0" fontId="0" fillId="0" borderId="10" xfId="1" applyFont="1" applyFill="1" applyBorder="1" applyAlignment="1" applyProtection="1">
      <alignment horizontal="left" vertical="center" wrapText="1"/>
    </xf>
    <xf numFmtId="0" fontId="0" fillId="0" borderId="14" xfId="1" applyFont="1" applyFill="1" applyBorder="1" applyAlignment="1" applyProtection="1">
      <alignment horizontal="center" vertical="center" wrapText="1"/>
    </xf>
    <xf numFmtId="0" fontId="0" fillId="0" borderId="0" xfId="0" applyFont="1" applyFill="1" applyBorder="1" applyProtection="1"/>
    <xf numFmtId="4" fontId="2" fillId="0" borderId="1" xfId="0" applyNumberFormat="1" applyFont="1" applyBorder="1" applyAlignment="1" applyProtection="1"/>
    <xf numFmtId="0" fontId="2" fillId="0" borderId="0" xfId="0" applyFont="1" applyProtection="1"/>
    <xf numFmtId="0" fontId="2" fillId="3" borderId="1" xfId="6" applyFont="1" applyFill="1" applyBorder="1" applyAlignment="1" applyProtection="1">
      <alignment horizontal="center" vertical="center"/>
    </xf>
    <xf numFmtId="49" fontId="2" fillId="0" borderId="0" xfId="0" applyNumberFormat="1" applyFont="1" applyProtection="1"/>
    <xf numFmtId="0" fontId="8" fillId="9" borderId="43" xfId="12" applyFont="1" applyFill="1" applyBorder="1" applyAlignment="1" applyProtection="1">
      <alignment horizontal="center" vertical="center" wrapText="1"/>
    </xf>
    <xf numFmtId="0" fontId="0" fillId="0" borderId="19" xfId="7" applyFont="1" applyFill="1" applyBorder="1" applyAlignment="1" applyProtection="1">
      <alignment horizontal="left" wrapText="1"/>
    </xf>
    <xf numFmtId="0" fontId="0" fillId="0" borderId="20" xfId="7" applyFont="1" applyFill="1" applyBorder="1" applyAlignment="1" applyProtection="1">
      <alignment horizontal="center"/>
    </xf>
    <xf numFmtId="0" fontId="0" fillId="0" borderId="3" xfId="7" applyFont="1" applyFill="1" applyBorder="1" applyAlignment="1" applyProtection="1">
      <alignment horizontal="left" wrapText="1"/>
    </xf>
    <xf numFmtId="0" fontId="0" fillId="0" borderId="1" xfId="7" applyFont="1" applyFill="1" applyBorder="1" applyAlignment="1" applyProtection="1">
      <alignment horizontal="center"/>
    </xf>
    <xf numFmtId="0" fontId="0" fillId="0" borderId="4" xfId="7" applyFont="1" applyFill="1" applyBorder="1" applyAlignment="1" applyProtection="1">
      <alignment horizontal="left" wrapText="1"/>
    </xf>
    <xf numFmtId="0" fontId="4" fillId="0" borderId="1" xfId="12" applyFont="1" applyFill="1" applyBorder="1" applyAlignment="1" applyProtection="1">
      <alignment horizontal="center" vertical="center" wrapText="1"/>
    </xf>
    <xf numFmtId="0" fontId="4" fillId="0" borderId="8" xfId="12" applyFont="1" applyFill="1" applyBorder="1" applyAlignment="1" applyProtection="1">
      <alignment horizontal="center" vertical="center" wrapText="1"/>
    </xf>
    <xf numFmtId="0" fontId="4" fillId="0" borderId="22" xfId="12" applyFont="1" applyFill="1" applyBorder="1" applyAlignment="1" applyProtection="1">
      <alignment horizontal="left" wrapText="1"/>
    </xf>
    <xf numFmtId="0" fontId="4" fillId="0" borderId="2" xfId="12" applyFont="1" applyFill="1" applyBorder="1" applyAlignment="1" applyProtection="1">
      <alignment horizontal="center" vertical="center" wrapText="1"/>
    </xf>
    <xf numFmtId="0" fontId="4" fillId="0" borderId="36" xfId="12" applyFont="1" applyFill="1" applyBorder="1" applyAlignment="1" applyProtection="1">
      <alignment horizontal="left" wrapText="1"/>
    </xf>
    <xf numFmtId="0" fontId="4" fillId="0" borderId="37" xfId="12" applyFont="1" applyFill="1" applyBorder="1" applyAlignment="1" applyProtection="1">
      <alignment horizontal="center" vertical="center" wrapText="1"/>
    </xf>
    <xf numFmtId="0" fontId="0" fillId="0" borderId="38" xfId="0" applyFont="1" applyBorder="1" applyProtection="1"/>
    <xf numFmtId="4" fontId="0" fillId="8" borderId="21" xfId="0" applyNumberFormat="1" applyFont="1" applyFill="1" applyBorder="1" applyProtection="1"/>
    <xf numFmtId="0" fontId="0" fillId="0" borderId="1" xfId="7" applyFont="1" applyBorder="1" applyAlignment="1" applyProtection="1">
      <alignment horizontal="center"/>
    </xf>
    <xf numFmtId="0" fontId="0" fillId="0" borderId="0" xfId="7" applyFont="1" applyFill="1" applyBorder="1" applyAlignment="1" applyProtection="1">
      <alignment horizontal="center"/>
    </xf>
    <xf numFmtId="0" fontId="4" fillId="0" borderId="3" xfId="12" applyFont="1" applyFill="1" applyBorder="1" applyAlignment="1" applyProtection="1">
      <alignment horizontal="left" wrapText="1"/>
    </xf>
    <xf numFmtId="0" fontId="0" fillId="0" borderId="3" xfId="12" applyFont="1" applyBorder="1" applyAlignment="1" applyProtection="1">
      <alignment wrapText="1"/>
    </xf>
    <xf numFmtId="0" fontId="13" fillId="0" borderId="1" xfId="12" applyFont="1" applyFill="1" applyBorder="1" applyAlignment="1" applyProtection="1">
      <alignment horizontal="center" vertical="center" wrapText="1"/>
    </xf>
    <xf numFmtId="0" fontId="0" fillId="0" borderId="42" xfId="0" applyFont="1" applyBorder="1" applyProtection="1">
      <protection hidden="1"/>
    </xf>
    <xf numFmtId="0" fontId="4" fillId="0" borderId="26" xfId="1" applyFont="1" applyFill="1" applyBorder="1" applyAlignment="1" applyProtection="1">
      <alignment horizontal="center" vertical="center"/>
      <protection hidden="1"/>
    </xf>
    <xf numFmtId="0" fontId="0" fillId="0" borderId="28" xfId="4" applyFont="1" applyFill="1" applyBorder="1" applyAlignment="1" applyProtection="1">
      <alignment horizontal="center" wrapText="1"/>
      <protection hidden="1"/>
    </xf>
    <xf numFmtId="0" fontId="0" fillId="11" borderId="28" xfId="4" applyFont="1" applyFill="1" applyBorder="1" applyAlignment="1" applyProtection="1">
      <alignment horizontal="center" wrapText="1"/>
      <protection hidden="1"/>
    </xf>
    <xf numFmtId="0" fontId="0" fillId="0" borderId="28" xfId="12" applyFont="1" applyFill="1" applyBorder="1" applyAlignment="1" applyProtection="1">
      <alignment horizontal="center"/>
      <protection hidden="1"/>
    </xf>
    <xf numFmtId="0" fontId="0" fillId="0" borderId="28" xfId="12" applyFont="1" applyFill="1" applyBorder="1" applyProtection="1">
      <protection hidden="1"/>
    </xf>
    <xf numFmtId="0" fontId="16" fillId="0" borderId="28" xfId="12" applyFont="1" applyFill="1" applyBorder="1" applyAlignment="1" applyProtection="1">
      <alignment horizontal="center"/>
      <protection hidden="1"/>
    </xf>
    <xf numFmtId="0" fontId="0" fillId="11" borderId="49" xfId="4" applyFont="1" applyFill="1" applyBorder="1" applyAlignment="1" applyProtection="1">
      <alignment horizontal="center" wrapText="1"/>
      <protection hidden="1"/>
    </xf>
    <xf numFmtId="0" fontId="0" fillId="0" borderId="0" xfId="0" applyFont="1" applyFill="1" applyProtection="1">
      <protection hidden="1"/>
    </xf>
    <xf numFmtId="49" fontId="8" fillId="12" borderId="4" xfId="5" applyNumberFormat="1" applyFont="1" applyFill="1" applyBorder="1" applyAlignment="1" applyProtection="1">
      <alignment horizontal="center" vertical="center" wrapText="1"/>
    </xf>
    <xf numFmtId="0" fontId="8" fillId="12" borderId="8" xfId="5" applyFont="1" applyFill="1" applyBorder="1" applyAlignment="1" applyProtection="1">
      <alignment horizontal="center" vertical="center" wrapText="1"/>
    </xf>
    <xf numFmtId="0" fontId="14" fillId="12" borderId="8" xfId="6" applyFont="1" applyFill="1" applyBorder="1" applyAlignment="1" applyProtection="1">
      <alignment horizontal="center" vertical="center" wrapText="1"/>
    </xf>
    <xf numFmtId="0" fontId="14" fillId="12" borderId="9" xfId="6" applyFont="1" applyFill="1" applyBorder="1" applyAlignment="1" applyProtection="1">
      <alignment horizontal="center" vertical="center" wrapText="1"/>
    </xf>
    <xf numFmtId="49" fontId="2" fillId="3" borderId="3" xfId="6" applyNumberFormat="1" applyFont="1" applyFill="1" applyBorder="1" applyAlignment="1" applyProtection="1"/>
    <xf numFmtId="4" fontId="2" fillId="0" borderId="44" xfId="0" applyNumberFormat="1" applyFont="1" applyBorder="1" applyAlignment="1" applyProtection="1"/>
    <xf numFmtId="0" fontId="2" fillId="12" borderId="14" xfId="6" applyFont="1" applyFill="1" applyBorder="1" applyAlignment="1" applyProtection="1">
      <alignment horizontal="center" vertical="center"/>
    </xf>
    <xf numFmtId="3" fontId="2" fillId="12" borderId="14" xfId="6" applyNumberFormat="1" applyFont="1" applyFill="1" applyBorder="1" applyAlignment="1" applyProtection="1">
      <alignment horizontal="center"/>
    </xf>
    <xf numFmtId="0" fontId="2" fillId="12" borderId="14" xfId="6" applyFont="1" applyFill="1" applyBorder="1" applyAlignment="1" applyProtection="1">
      <alignment horizontal="center"/>
    </xf>
    <xf numFmtId="4" fontId="2" fillId="0" borderId="14" xfId="0" applyNumberFormat="1" applyFont="1" applyBorder="1" applyAlignment="1" applyProtection="1"/>
    <xf numFmtId="0" fontId="4" fillId="13" borderId="14" xfId="13" applyFont="1" applyFill="1" applyBorder="1" applyAlignment="1" applyProtection="1">
      <alignment horizontal="right"/>
      <protection locked="0"/>
    </xf>
    <xf numFmtId="4" fontId="2" fillId="0" borderId="15" xfId="0" applyNumberFormat="1" applyFont="1" applyBorder="1" applyAlignment="1" applyProtection="1"/>
    <xf numFmtId="0" fontId="14" fillId="0" borderId="34" xfId="0" applyFont="1" applyBorder="1" applyAlignment="1" applyProtection="1">
      <alignment wrapText="1"/>
    </xf>
    <xf numFmtId="0" fontId="14" fillId="0" borderId="52" xfId="0" applyFont="1" applyBorder="1" applyAlignment="1" applyProtection="1">
      <alignment wrapText="1"/>
    </xf>
    <xf numFmtId="4" fontId="14" fillId="0" borderId="34" xfId="0" applyNumberFormat="1" applyFont="1" applyBorder="1" applyAlignment="1" applyProtection="1"/>
    <xf numFmtId="4" fontId="14" fillId="0" borderId="35" xfId="0" applyNumberFormat="1" applyFont="1" applyBorder="1" applyAlignment="1" applyProtection="1"/>
    <xf numFmtId="3" fontId="2" fillId="0" borderId="1" xfId="6" applyNumberFormat="1" applyFont="1" applyFill="1" applyBorder="1" applyAlignment="1" applyProtection="1">
      <alignment horizontal="right"/>
      <protection locked="0"/>
    </xf>
    <xf numFmtId="49" fontId="0" fillId="3" borderId="10" xfId="6" applyNumberFormat="1" applyFont="1" applyFill="1" applyBorder="1" applyAlignment="1" applyProtection="1"/>
    <xf numFmtId="0" fontId="0" fillId="3" borderId="14" xfId="5" applyFont="1" applyFill="1" applyBorder="1" applyAlignment="1" applyProtection="1">
      <alignment wrapText="1"/>
    </xf>
    <xf numFmtId="0" fontId="0" fillId="0" borderId="19" xfId="0" applyFont="1" applyBorder="1" applyProtection="1">
      <protection locked="0"/>
    </xf>
    <xf numFmtId="0" fontId="0" fillId="0" borderId="20" xfId="0" applyFont="1" applyBorder="1" applyProtection="1">
      <protection locked="0"/>
    </xf>
    <xf numFmtId="0" fontId="0" fillId="0" borderId="3" xfId="0" applyFont="1" applyBorder="1" applyProtection="1">
      <protection locked="0"/>
    </xf>
    <xf numFmtId="0" fontId="0" fillId="0" borderId="1" xfId="0" applyFont="1" applyBorder="1" applyProtection="1">
      <protection locked="0"/>
    </xf>
    <xf numFmtId="0" fontId="0" fillId="0" borderId="10" xfId="0" applyFont="1" applyBorder="1" applyProtection="1">
      <protection locked="0"/>
    </xf>
    <xf numFmtId="0" fontId="0" fillId="0" borderId="14" xfId="0" applyFont="1" applyBorder="1" applyProtection="1">
      <protection locked="0"/>
    </xf>
    <xf numFmtId="0" fontId="3" fillId="2" borderId="4"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5" xfId="0" applyFont="1" applyFill="1" applyBorder="1" applyAlignment="1" applyProtection="1">
      <alignment horizontal="left" vertical="center" wrapText="1"/>
    </xf>
    <xf numFmtId="0" fontId="3" fillId="2" borderId="6" xfId="0" applyFont="1" applyFill="1" applyBorder="1" applyAlignment="1" applyProtection="1">
      <alignment horizontal="left" vertical="center" wrapText="1"/>
    </xf>
    <xf numFmtId="0" fontId="3" fillId="2" borderId="7" xfId="0" applyFont="1" applyFill="1" applyBorder="1" applyAlignment="1" applyProtection="1">
      <alignment horizontal="left" vertical="center" wrapText="1"/>
    </xf>
    <xf numFmtId="0" fontId="3" fillId="2" borderId="11"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0" fontId="3" fillId="2" borderId="13" xfId="0" applyFont="1" applyFill="1" applyBorder="1" applyAlignment="1" applyProtection="1">
      <alignment horizontal="left" vertical="center" wrapText="1"/>
    </xf>
    <xf numFmtId="0" fontId="3" fillId="2" borderId="8" xfId="0" applyFont="1" applyFill="1" applyBorder="1" applyAlignment="1" applyProtection="1">
      <alignment horizontal="center" vertical="center"/>
    </xf>
    <xf numFmtId="0" fontId="3" fillId="2" borderId="14" xfId="0" applyFont="1" applyFill="1" applyBorder="1" applyAlignment="1" applyProtection="1">
      <alignment horizontal="center" vertical="center"/>
    </xf>
    <xf numFmtId="0" fontId="7" fillId="4" borderId="9" xfId="9" applyFont="1" applyFill="1" applyBorder="1" applyAlignment="1" applyProtection="1">
      <alignment horizontal="center" vertical="center"/>
    </xf>
    <xf numFmtId="0" fontId="7" fillId="4" borderId="15" xfId="9" applyFont="1" applyFill="1" applyBorder="1" applyAlignment="1" applyProtection="1">
      <alignment horizontal="center" vertical="center"/>
    </xf>
    <xf numFmtId="0" fontId="17" fillId="0" borderId="6" xfId="0" applyFont="1" applyFill="1" applyBorder="1" applyAlignment="1" applyProtection="1">
      <alignment horizontal="left" vertical="top" wrapText="1"/>
    </xf>
    <xf numFmtId="0" fontId="17" fillId="0" borderId="26" xfId="0" applyFont="1" applyFill="1" applyBorder="1" applyAlignment="1" applyProtection="1">
      <alignment horizontal="left" vertical="top" wrapText="1"/>
    </xf>
    <xf numFmtId="0" fontId="17" fillId="0" borderId="0" xfId="0" applyFont="1" applyFill="1" applyBorder="1" applyAlignment="1" applyProtection="1">
      <alignment horizontal="left" vertical="top" wrapText="1"/>
    </xf>
    <xf numFmtId="0" fontId="17" fillId="0" borderId="28" xfId="0" applyFont="1" applyFill="1" applyBorder="1" applyAlignment="1" applyProtection="1">
      <alignment horizontal="left" vertical="top" wrapText="1"/>
    </xf>
    <xf numFmtId="0" fontId="17" fillId="0" borderId="12" xfId="0" applyFont="1" applyFill="1" applyBorder="1" applyAlignment="1" applyProtection="1">
      <alignment horizontal="left" vertical="top" wrapText="1"/>
    </xf>
    <xf numFmtId="0" fontId="17" fillId="0" borderId="30" xfId="0" applyFont="1" applyFill="1" applyBorder="1" applyAlignment="1" applyProtection="1">
      <alignment horizontal="left" vertical="top" wrapText="1"/>
    </xf>
  </cellXfs>
  <cellStyles count="14">
    <cellStyle name="Hiperpovezava" xfId="11"/>
    <cellStyle name="Navadno_List2" xfId="3"/>
    <cellStyle name="Normal" xfId="0" builtinId="0"/>
    <cellStyle name="Normal 2" xfId="6"/>
    <cellStyle name="Normal 2 2" xfId="7"/>
    <cellStyle name="Normal 2 3" xfId="12"/>
    <cellStyle name="Normal 4" xfId="8"/>
    <cellStyle name="Normal_Območje 1" xfId="13"/>
    <cellStyle name="Normal_Podatki" xfId="5"/>
    <cellStyle name="Normal_Postavke" xfId="9"/>
    <cellStyle name="Normal_Sheet1" xfId="1"/>
    <cellStyle name="Normal_Sheet1_Cenik" xfId="4"/>
    <cellStyle name="Normal_Sheet2" xfId="10"/>
    <cellStyle name="Normal_ZS2006"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tabSelected="1" workbookViewId="0">
      <selection activeCell="A33" sqref="A33"/>
    </sheetView>
  </sheetViews>
  <sheetFormatPr defaultRowHeight="12.75"/>
  <cols>
    <col min="1" max="1" width="9" style="149" bestFit="1" customWidth="1"/>
    <col min="2" max="2" width="76.140625" style="147" customWidth="1"/>
    <col min="3" max="3" width="6.140625" style="147" bestFit="1" customWidth="1"/>
    <col min="4" max="4" width="10.7109375" style="147" customWidth="1"/>
    <col min="5" max="6" width="14.7109375" style="147" customWidth="1"/>
    <col min="7" max="7" width="9.140625" style="147"/>
    <col min="8" max="8" width="14.7109375" style="147" customWidth="1"/>
    <col min="9" max="16384" width="9.140625" style="147"/>
  </cols>
  <sheetData>
    <row r="1" spans="1:8" ht="25.5">
      <c r="A1" s="178" t="s">
        <v>273</v>
      </c>
      <c r="B1" s="179" t="s">
        <v>1</v>
      </c>
      <c r="C1" s="179" t="s">
        <v>2</v>
      </c>
      <c r="D1" s="180" t="s">
        <v>470</v>
      </c>
      <c r="E1" s="180" t="s">
        <v>471</v>
      </c>
      <c r="F1" s="180" t="s">
        <v>472</v>
      </c>
      <c r="G1" s="180" t="s">
        <v>473</v>
      </c>
      <c r="H1" s="181" t="s">
        <v>474</v>
      </c>
    </row>
    <row r="2" spans="1:8">
      <c r="A2" s="182">
        <v>180101</v>
      </c>
      <c r="B2" s="75" t="s">
        <v>486</v>
      </c>
      <c r="C2" s="148" t="s">
        <v>70</v>
      </c>
      <c r="D2" s="194">
        <v>3000</v>
      </c>
      <c r="E2" s="146">
        <f>'180101'!F46</f>
        <v>0</v>
      </c>
      <c r="F2" s="146">
        <f t="shared" ref="F2" si="0">ROUND(D2*E2,2)</f>
        <v>0</v>
      </c>
      <c r="G2" s="58"/>
      <c r="H2" s="183">
        <f>ROUND(F2*G2/100+F2,2)</f>
        <v>0</v>
      </c>
    </row>
    <row r="3" spans="1:8">
      <c r="A3" s="182" t="s">
        <v>275</v>
      </c>
      <c r="B3" s="75" t="s">
        <v>276</v>
      </c>
      <c r="C3" s="148" t="s">
        <v>70</v>
      </c>
      <c r="D3" s="194">
        <v>10</v>
      </c>
      <c r="E3" s="146">
        <f>'180201'!F46</f>
        <v>0</v>
      </c>
      <c r="F3" s="146">
        <f t="shared" ref="F3:F20" si="1">ROUND(D3*E3,2)</f>
        <v>0</v>
      </c>
      <c r="G3" s="58"/>
      <c r="H3" s="183">
        <f t="shared" ref="H3:H20" si="2">ROUND(F3*G3/100+F3,2)</f>
        <v>0</v>
      </c>
    </row>
    <row r="4" spans="1:8">
      <c r="A4" s="182" t="s">
        <v>277</v>
      </c>
      <c r="B4" s="75" t="s">
        <v>278</v>
      </c>
      <c r="C4" s="148" t="s">
        <v>70</v>
      </c>
      <c r="D4" s="194">
        <v>10</v>
      </c>
      <c r="E4" s="146">
        <f>'180202'!F46</f>
        <v>0</v>
      </c>
      <c r="F4" s="146">
        <f t="shared" si="1"/>
        <v>0</v>
      </c>
      <c r="G4" s="58"/>
      <c r="H4" s="183">
        <f t="shared" si="2"/>
        <v>0</v>
      </c>
    </row>
    <row r="5" spans="1:8">
      <c r="A5" s="182" t="s">
        <v>279</v>
      </c>
      <c r="B5" s="75" t="s">
        <v>299</v>
      </c>
      <c r="C5" s="148" t="s">
        <v>274</v>
      </c>
      <c r="D5" s="194">
        <v>750</v>
      </c>
      <c r="E5" s="146">
        <f>'180501'!F46</f>
        <v>0</v>
      </c>
      <c r="F5" s="146">
        <f t="shared" si="1"/>
        <v>0</v>
      </c>
      <c r="G5" s="58"/>
      <c r="H5" s="183">
        <f t="shared" si="2"/>
        <v>0</v>
      </c>
    </row>
    <row r="6" spans="1:8">
      <c r="A6" s="182" t="s">
        <v>280</v>
      </c>
      <c r="B6" s="75" t="s">
        <v>487</v>
      </c>
      <c r="C6" s="148" t="s">
        <v>274</v>
      </c>
      <c r="D6" s="194">
        <v>1100</v>
      </c>
      <c r="E6" s="146">
        <f>'180502'!F46</f>
        <v>0</v>
      </c>
      <c r="F6" s="146">
        <f t="shared" si="1"/>
        <v>0</v>
      </c>
      <c r="G6" s="58"/>
      <c r="H6" s="183">
        <f t="shared" si="2"/>
        <v>0</v>
      </c>
    </row>
    <row r="7" spans="1:8">
      <c r="A7" s="182" t="s">
        <v>281</v>
      </c>
      <c r="B7" s="75" t="s">
        <v>507</v>
      </c>
      <c r="C7" s="148" t="s">
        <v>274</v>
      </c>
      <c r="D7" s="194">
        <v>1000</v>
      </c>
      <c r="E7" s="146">
        <f>'180503'!F46</f>
        <v>0</v>
      </c>
      <c r="F7" s="146">
        <f t="shared" si="1"/>
        <v>0</v>
      </c>
      <c r="G7" s="58"/>
      <c r="H7" s="183">
        <f t="shared" si="2"/>
        <v>0</v>
      </c>
    </row>
    <row r="8" spans="1:8">
      <c r="A8" s="182" t="s">
        <v>509</v>
      </c>
      <c r="B8" s="75" t="s">
        <v>488</v>
      </c>
      <c r="C8" s="148" t="s">
        <v>274</v>
      </c>
      <c r="D8" s="194">
        <v>1250</v>
      </c>
      <c r="E8" s="146">
        <f>'180504'!F46</f>
        <v>0</v>
      </c>
      <c r="F8" s="146">
        <f t="shared" si="1"/>
        <v>0</v>
      </c>
      <c r="G8" s="58"/>
      <c r="H8" s="183">
        <f t="shared" si="2"/>
        <v>0</v>
      </c>
    </row>
    <row r="9" spans="1:8">
      <c r="A9" s="182" t="s">
        <v>282</v>
      </c>
      <c r="B9" s="75" t="s">
        <v>480</v>
      </c>
      <c r="C9" s="148" t="s">
        <v>274</v>
      </c>
      <c r="D9" s="194">
        <v>520</v>
      </c>
      <c r="E9" s="146">
        <f>'180505'!F46</f>
        <v>0</v>
      </c>
      <c r="F9" s="146">
        <f t="shared" si="1"/>
        <v>0</v>
      </c>
      <c r="G9" s="58"/>
      <c r="H9" s="183">
        <f t="shared" si="2"/>
        <v>0</v>
      </c>
    </row>
    <row r="10" spans="1:8">
      <c r="A10" s="182" t="s">
        <v>283</v>
      </c>
      <c r="B10" s="75" t="s">
        <v>520</v>
      </c>
      <c r="C10" s="148" t="s">
        <v>274</v>
      </c>
      <c r="D10" s="194">
        <v>500</v>
      </c>
      <c r="E10" s="146">
        <f>'180506'!F46</f>
        <v>0</v>
      </c>
      <c r="F10" s="146">
        <f t="shared" si="1"/>
        <v>0</v>
      </c>
      <c r="G10" s="58"/>
      <c r="H10" s="183">
        <f t="shared" si="2"/>
        <v>0</v>
      </c>
    </row>
    <row r="11" spans="1:8">
      <c r="A11" s="182" t="s">
        <v>477</v>
      </c>
      <c r="B11" s="75" t="s">
        <v>489</v>
      </c>
      <c r="C11" s="148" t="s">
        <v>274</v>
      </c>
      <c r="D11" s="194">
        <v>530</v>
      </c>
      <c r="E11" s="146">
        <f>'180507'!F46</f>
        <v>0</v>
      </c>
      <c r="F11" s="146">
        <f t="shared" si="1"/>
        <v>0</v>
      </c>
      <c r="G11" s="58"/>
      <c r="H11" s="183">
        <f t="shared" si="2"/>
        <v>0</v>
      </c>
    </row>
    <row r="12" spans="1:8">
      <c r="A12" s="182" t="s">
        <v>478</v>
      </c>
      <c r="B12" s="75" t="s">
        <v>490</v>
      </c>
      <c r="C12" s="148" t="s">
        <v>274</v>
      </c>
      <c r="D12" s="194">
        <v>2750</v>
      </c>
      <c r="E12" s="146">
        <f>'180508'!F46</f>
        <v>0</v>
      </c>
      <c r="F12" s="146">
        <f t="shared" si="1"/>
        <v>0</v>
      </c>
      <c r="G12" s="58"/>
      <c r="H12" s="183">
        <f t="shared" si="2"/>
        <v>0</v>
      </c>
    </row>
    <row r="13" spans="1:8">
      <c r="A13" s="182" t="s">
        <v>510</v>
      </c>
      <c r="B13" s="75" t="s">
        <v>491</v>
      </c>
      <c r="C13" s="148" t="s">
        <v>274</v>
      </c>
      <c r="D13" s="194">
        <v>1000</v>
      </c>
      <c r="E13" s="146">
        <f>'180509'!F46</f>
        <v>0</v>
      </c>
      <c r="F13" s="146">
        <f t="shared" si="1"/>
        <v>0</v>
      </c>
      <c r="G13" s="58"/>
      <c r="H13" s="183">
        <f t="shared" si="2"/>
        <v>0</v>
      </c>
    </row>
    <row r="14" spans="1:8">
      <c r="A14" s="182" t="s">
        <v>531</v>
      </c>
      <c r="B14" s="75" t="s">
        <v>481</v>
      </c>
      <c r="C14" s="148" t="s">
        <v>132</v>
      </c>
      <c r="D14" s="194">
        <v>75000</v>
      </c>
      <c r="E14" s="146">
        <f>'180510'!F46</f>
        <v>0</v>
      </c>
      <c r="F14" s="146">
        <f t="shared" si="1"/>
        <v>0</v>
      </c>
      <c r="G14" s="58"/>
      <c r="H14" s="183">
        <f t="shared" si="2"/>
        <v>0</v>
      </c>
    </row>
    <row r="15" spans="1:8">
      <c r="A15" s="182" t="s">
        <v>511</v>
      </c>
      <c r="B15" s="75" t="s">
        <v>482</v>
      </c>
      <c r="C15" s="148" t="s">
        <v>132</v>
      </c>
      <c r="D15" s="194">
        <v>75000</v>
      </c>
      <c r="E15" s="146">
        <f>'180511'!F46</f>
        <v>0</v>
      </c>
      <c r="F15" s="146">
        <f t="shared" si="1"/>
        <v>0</v>
      </c>
      <c r="G15" s="58"/>
      <c r="H15" s="183">
        <f t="shared" si="2"/>
        <v>0</v>
      </c>
    </row>
    <row r="16" spans="1:8">
      <c r="A16" s="182" t="s">
        <v>479</v>
      </c>
      <c r="B16" s="75" t="s">
        <v>483</v>
      </c>
      <c r="C16" s="148" t="s">
        <v>132</v>
      </c>
      <c r="D16" s="194">
        <v>25000</v>
      </c>
      <c r="E16" s="146">
        <f>'180512'!F46</f>
        <v>0</v>
      </c>
      <c r="F16" s="146">
        <f t="shared" si="1"/>
        <v>0</v>
      </c>
      <c r="G16" s="58"/>
      <c r="H16" s="183">
        <f t="shared" si="2"/>
        <v>0</v>
      </c>
    </row>
    <row r="17" spans="1:8">
      <c r="A17" s="182" t="s">
        <v>512</v>
      </c>
      <c r="B17" s="75" t="s">
        <v>484</v>
      </c>
      <c r="C17" s="148" t="s">
        <v>132</v>
      </c>
      <c r="D17" s="194">
        <v>25000</v>
      </c>
      <c r="E17" s="146">
        <f>'180513'!F46</f>
        <v>0</v>
      </c>
      <c r="F17" s="146">
        <f t="shared" si="1"/>
        <v>0</v>
      </c>
      <c r="G17" s="58"/>
      <c r="H17" s="183">
        <f t="shared" si="2"/>
        <v>0</v>
      </c>
    </row>
    <row r="18" spans="1:8">
      <c r="A18" s="182" t="s">
        <v>284</v>
      </c>
      <c r="B18" s="75" t="s">
        <v>285</v>
      </c>
      <c r="C18" s="148" t="s">
        <v>5</v>
      </c>
      <c r="D18" s="194">
        <v>20</v>
      </c>
      <c r="E18" s="146">
        <f>'180514'!F46</f>
        <v>0</v>
      </c>
      <c r="F18" s="146">
        <f t="shared" si="1"/>
        <v>0</v>
      </c>
      <c r="G18" s="58"/>
      <c r="H18" s="183">
        <f t="shared" si="2"/>
        <v>0</v>
      </c>
    </row>
    <row r="19" spans="1:8">
      <c r="A19" s="182" t="s">
        <v>513</v>
      </c>
      <c r="B19" s="75" t="s">
        <v>286</v>
      </c>
      <c r="C19" s="148" t="s">
        <v>55</v>
      </c>
      <c r="D19" s="194">
        <v>200</v>
      </c>
      <c r="E19" s="146">
        <f>'180515'!F46</f>
        <v>0</v>
      </c>
      <c r="F19" s="146">
        <f t="shared" si="1"/>
        <v>0</v>
      </c>
      <c r="G19" s="58"/>
      <c r="H19" s="183">
        <f t="shared" si="2"/>
        <v>0</v>
      </c>
    </row>
    <row r="20" spans="1:8">
      <c r="A20" s="182" t="s">
        <v>287</v>
      </c>
      <c r="B20" s="75" t="s">
        <v>485</v>
      </c>
      <c r="C20" s="148" t="s">
        <v>55</v>
      </c>
      <c r="D20" s="194">
        <v>20</v>
      </c>
      <c r="E20" s="146">
        <f>'180601'!F46</f>
        <v>0</v>
      </c>
      <c r="F20" s="146">
        <f t="shared" si="1"/>
        <v>0</v>
      </c>
      <c r="G20" s="58"/>
      <c r="H20" s="183">
        <f t="shared" si="2"/>
        <v>0</v>
      </c>
    </row>
    <row r="21" spans="1:8" ht="13.5" thickBot="1">
      <c r="A21" s="195" t="s">
        <v>532</v>
      </c>
      <c r="B21" s="196" t="s">
        <v>533</v>
      </c>
      <c r="C21" s="184"/>
      <c r="D21" s="185"/>
      <c r="E21" s="186"/>
      <c r="F21" s="187">
        <f>ROUND(SUM(F2:F20)*0.02,2)</f>
        <v>0</v>
      </c>
      <c r="G21" s="188"/>
      <c r="H21" s="189">
        <f>ROUND(F21*G21/100+F21,2)</f>
        <v>0</v>
      </c>
    </row>
    <row r="22" spans="1:8">
      <c r="B22" s="190" t="s">
        <v>528</v>
      </c>
      <c r="F22" s="192">
        <f>SUM(F2:F21)</f>
        <v>0</v>
      </c>
      <c r="H22" s="192">
        <f>SUM(H2:H21)</f>
        <v>0</v>
      </c>
    </row>
    <row r="23" spans="1:8" ht="13.5" thickBot="1">
      <c r="B23" s="191" t="s">
        <v>529</v>
      </c>
      <c r="F23" s="193">
        <f>+F22*5</f>
        <v>0</v>
      </c>
      <c r="H23" s="193">
        <f>+H22*5</f>
        <v>0</v>
      </c>
    </row>
  </sheetData>
  <sheetProtection password="E9F6" sheet="1" objects="1" scenarios="1"/>
  <pageMargins left="0.75" right="0.75" top="0.56000000000000005" bottom="0.53" header="0.5" footer="0.5"/>
  <pageSetup paperSize="9" scale="85" fitToHeight="2"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541</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IF(B5="",0,VLOOKUP('180505'!B5,Cenik!$A$3:$C$468,2,FALSE))</f>
        <v>0</v>
      </c>
      <c r="D5" s="18">
        <f>IF(B5="",0,VLOOKUP('180505'!B5,Cenik!$A$3:$C$468,3,FALSE))</f>
        <v>0</v>
      </c>
      <c r="E5" s="19"/>
      <c r="F5" s="20">
        <f t="shared" ref="F5:F14" si="0">D5*E5</f>
        <v>0</v>
      </c>
    </row>
    <row r="6" spans="1:6">
      <c r="A6" s="21"/>
      <c r="B6" s="22"/>
      <c r="C6" s="18">
        <f>IF(B6="",0,VLOOKUP('180505'!B6,Cenik!$A$3:$C$468,2,FALSE))</f>
        <v>0</v>
      </c>
      <c r="D6" s="18">
        <f>IF(B6="",0,VLOOKUP('180505'!B6,Cenik!$A$3:$C$468,3,FALSE))</f>
        <v>0</v>
      </c>
      <c r="E6" s="23"/>
      <c r="F6" s="20">
        <f t="shared" si="0"/>
        <v>0</v>
      </c>
    </row>
    <row r="7" spans="1:6">
      <c r="A7" s="21"/>
      <c r="B7" s="22"/>
      <c r="C7" s="18">
        <f>IF(B7="",0,VLOOKUP('180505'!B7,Cenik!$A$3:$C$468,2,FALSE))</f>
        <v>0</v>
      </c>
      <c r="D7" s="18">
        <f>IF(B7="",0,VLOOKUP('180505'!B7,Cenik!$A$3:$C$468,3,FALSE))</f>
        <v>0</v>
      </c>
      <c r="E7" s="23"/>
      <c r="F7" s="20">
        <f t="shared" si="0"/>
        <v>0</v>
      </c>
    </row>
    <row r="8" spans="1:6">
      <c r="A8" s="21"/>
      <c r="B8" s="22"/>
      <c r="C8" s="18">
        <f>IF(B8="",0,VLOOKUP('180505'!B8,Cenik!$A$3:$C$468,2,FALSE))</f>
        <v>0</v>
      </c>
      <c r="D8" s="18">
        <f>IF(B8="",0,VLOOKUP('180505'!B8,Cenik!$A$3:$C$468,3,FALSE))</f>
        <v>0</v>
      </c>
      <c r="E8" s="23"/>
      <c r="F8" s="20">
        <f t="shared" si="0"/>
        <v>0</v>
      </c>
    </row>
    <row r="9" spans="1:6">
      <c r="A9" s="21"/>
      <c r="B9" s="22"/>
      <c r="C9" s="18">
        <f>IF(B9="",0,VLOOKUP('180505'!B9,Cenik!$A$3:$C$468,2,FALSE))</f>
        <v>0</v>
      </c>
      <c r="D9" s="18">
        <f>IF(B9="",0,VLOOKUP('180505'!B9,Cenik!$A$3:$C$468,3,FALSE))</f>
        <v>0</v>
      </c>
      <c r="E9" s="23"/>
      <c r="F9" s="20">
        <f t="shared" si="0"/>
        <v>0</v>
      </c>
    </row>
    <row r="10" spans="1:6">
      <c r="A10" s="21"/>
      <c r="B10" s="22"/>
      <c r="C10" s="18">
        <f>IF(B10="",0,VLOOKUP('180505'!B10,Cenik!$A$3:$C$468,2,FALSE))</f>
        <v>0</v>
      </c>
      <c r="D10" s="18">
        <f>IF(B10="",0,VLOOKUP('180505'!B10,Cenik!$A$3:$C$468,3,FALSE))</f>
        <v>0</v>
      </c>
      <c r="E10" s="23"/>
      <c r="F10" s="20">
        <f t="shared" si="0"/>
        <v>0</v>
      </c>
    </row>
    <row r="11" spans="1:6">
      <c r="A11" s="21"/>
      <c r="B11" s="22"/>
      <c r="C11" s="18">
        <f>IF(B11="",0,VLOOKUP('180505'!B11,Cenik!$A$3:$C$468,2,FALSE))</f>
        <v>0</v>
      </c>
      <c r="D11" s="18">
        <f>IF(B11="",0,VLOOKUP('180505'!B11,Cenik!$A$3:$C$468,3,FALSE))</f>
        <v>0</v>
      </c>
      <c r="E11" s="23"/>
      <c r="F11" s="20">
        <f t="shared" si="0"/>
        <v>0</v>
      </c>
    </row>
    <row r="12" spans="1:6">
      <c r="A12" s="21"/>
      <c r="B12" s="22"/>
      <c r="C12" s="18">
        <f>IF(B12="",0,VLOOKUP('180505'!B12,Cenik!$A$3:$C$468,2,FALSE))</f>
        <v>0</v>
      </c>
      <c r="D12" s="18">
        <f>IF(B12="",0,VLOOKUP('180505'!B12,Cenik!$A$3:$C$468,3,FALSE))</f>
        <v>0</v>
      </c>
      <c r="E12" s="23"/>
      <c r="F12" s="20">
        <f t="shared" si="0"/>
        <v>0</v>
      </c>
    </row>
    <row r="13" spans="1:6">
      <c r="A13" s="21"/>
      <c r="B13" s="22"/>
      <c r="C13" s="18">
        <f>IF(B13="",0,VLOOKUP('180505'!B13,Cenik!$A$3:$C$468,2,FALSE))</f>
        <v>0</v>
      </c>
      <c r="D13" s="18">
        <f>IF(B13="",0,VLOOKUP('180505'!B13,Cenik!$A$3:$C$468,3,FALSE))</f>
        <v>0</v>
      </c>
      <c r="E13" s="23"/>
      <c r="F13" s="20">
        <f t="shared" si="0"/>
        <v>0</v>
      </c>
    </row>
    <row r="14" spans="1:6" ht="13.5" thickBot="1">
      <c r="A14" s="21"/>
      <c r="B14" s="22"/>
      <c r="C14" s="18">
        <f>IF(B14="",0,VLOOKUP('180505'!B14,Cenik!$A$3:$C$468,2,FALSE))</f>
        <v>0</v>
      </c>
      <c r="D14" s="18">
        <f>IF(B14="",0,VLOOKUP('180505'!B14,Cenik!$A$3:$C$468,3,FALSE))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IF(B16="",0,VLOOKUP('180505'!B16,Cenik!$A$3:$C$468,2,FALSE))</f>
        <v>0</v>
      </c>
      <c r="D16" s="18">
        <f>IF(B16="",0,VLOOKUP('180505'!B16,Cenik!$A$3:$C$468,3,FALSE))</f>
        <v>0</v>
      </c>
      <c r="E16" s="27"/>
      <c r="F16" s="28">
        <f t="shared" ref="F16:F29" si="1">D16*E16</f>
        <v>0</v>
      </c>
    </row>
    <row r="17" spans="1:9">
      <c r="A17" s="21"/>
      <c r="B17" s="29"/>
      <c r="C17" s="18">
        <f>IF(B17="",0,VLOOKUP('180505'!B17,Cenik!$A$3:$C$468,2,FALSE))</f>
        <v>0</v>
      </c>
      <c r="D17" s="18">
        <f>IF(B17="",0,VLOOKUP('180505'!B17,Cenik!$A$3:$C$468,3,FALSE))</f>
        <v>0</v>
      </c>
      <c r="E17" s="30"/>
      <c r="F17" s="28">
        <f t="shared" si="1"/>
        <v>0</v>
      </c>
    </row>
    <row r="18" spans="1:9">
      <c r="A18" s="21"/>
      <c r="B18" s="31"/>
      <c r="C18" s="18">
        <f>IF(B18="",0,VLOOKUP('180505'!B18,Cenik!$A$3:$C$468,2,FALSE))</f>
        <v>0</v>
      </c>
      <c r="D18" s="18">
        <f>IF(B18="",0,VLOOKUP('180505'!B18,Cenik!$A$3:$C$468,3,FALSE))</f>
        <v>0</v>
      </c>
      <c r="E18" s="30"/>
      <c r="F18" s="28">
        <f t="shared" si="1"/>
        <v>0</v>
      </c>
    </row>
    <row r="19" spans="1:9">
      <c r="A19" s="21"/>
      <c r="B19" s="29"/>
      <c r="C19" s="18">
        <f>IF(B19="",0,VLOOKUP('180505'!B19,Cenik!$A$3:$C$468,2,FALSE))</f>
        <v>0</v>
      </c>
      <c r="D19" s="18">
        <f>IF(B19="",0,VLOOKUP('180505'!B19,Cenik!$A$3:$C$468,3,FALSE))</f>
        <v>0</v>
      </c>
      <c r="E19" s="30"/>
      <c r="F19" s="28">
        <f t="shared" si="1"/>
        <v>0</v>
      </c>
    </row>
    <row r="20" spans="1:9">
      <c r="A20" s="21"/>
      <c r="B20" s="29"/>
      <c r="C20" s="18">
        <f>IF(B20="",0,VLOOKUP('180505'!B20,Cenik!$A$3:$C$468,2,FALSE))</f>
        <v>0</v>
      </c>
      <c r="D20" s="18">
        <f>IF(B20="",0,VLOOKUP('180505'!B20,Cenik!$A$3:$C$468,3,FALSE))</f>
        <v>0</v>
      </c>
      <c r="E20" s="30"/>
      <c r="F20" s="28">
        <f t="shared" si="1"/>
        <v>0</v>
      </c>
    </row>
    <row r="21" spans="1:9">
      <c r="A21" s="21"/>
      <c r="B21" s="29"/>
      <c r="C21" s="18">
        <f>IF(B21="",0,VLOOKUP('180505'!B21,Cenik!$A$3:$C$468,2,FALSE))</f>
        <v>0</v>
      </c>
      <c r="D21" s="18">
        <f>IF(B21="",0,VLOOKUP('180505'!B21,Cenik!$A$3:$C$468,3,FALSE))</f>
        <v>0</v>
      </c>
      <c r="E21" s="30"/>
      <c r="F21" s="28">
        <f t="shared" si="1"/>
        <v>0</v>
      </c>
    </row>
    <row r="22" spans="1:9">
      <c r="A22" s="21"/>
      <c r="B22" s="29"/>
      <c r="C22" s="18">
        <f>IF(B22="",0,VLOOKUP('180505'!B22,Cenik!$A$3:$C$468,2,FALSE))</f>
        <v>0</v>
      </c>
      <c r="D22" s="18">
        <f>IF(B22="",0,VLOOKUP('180505'!B22,Cenik!$A$3:$C$468,3,FALSE))</f>
        <v>0</v>
      </c>
      <c r="E22" s="30"/>
      <c r="F22" s="28">
        <f t="shared" si="1"/>
        <v>0</v>
      </c>
    </row>
    <row r="23" spans="1:9">
      <c r="A23" s="21"/>
      <c r="B23" s="29"/>
      <c r="C23" s="18">
        <f>IF(B23="",0,VLOOKUP('180505'!B23,Cenik!$A$3:$C$468,2,FALSE))</f>
        <v>0</v>
      </c>
      <c r="D23" s="18">
        <f>IF(B23="",0,VLOOKUP('180505'!B23,Cenik!$A$3:$C$468,3,FALSE))</f>
        <v>0</v>
      </c>
      <c r="E23" s="30"/>
      <c r="F23" s="28">
        <f t="shared" si="1"/>
        <v>0</v>
      </c>
    </row>
    <row r="24" spans="1:9">
      <c r="A24" s="21"/>
      <c r="B24" s="29"/>
      <c r="C24" s="18">
        <f>IF(B24="",0,VLOOKUP('180505'!B24,Cenik!$A$3:$C$468,2,FALSE))</f>
        <v>0</v>
      </c>
      <c r="D24" s="18">
        <f>IF(B24="",0,VLOOKUP('180505'!B24,Cenik!$A$3:$C$468,3,FALSE))</f>
        <v>0</v>
      </c>
      <c r="E24" s="30"/>
      <c r="F24" s="28">
        <f t="shared" si="1"/>
        <v>0</v>
      </c>
    </row>
    <row r="25" spans="1:9">
      <c r="A25" s="21"/>
      <c r="B25" s="29"/>
      <c r="C25" s="18">
        <f>IF(B25="",0,VLOOKUP('180505'!B25,Cenik!$A$3:$C$468,2,FALSE))</f>
        <v>0</v>
      </c>
      <c r="D25" s="18">
        <f>IF(B25="",0,VLOOKUP('180505'!B25,Cenik!$A$3:$C$468,3,FALSE))</f>
        <v>0</v>
      </c>
      <c r="E25" s="30"/>
      <c r="F25" s="28">
        <f t="shared" si="1"/>
        <v>0</v>
      </c>
    </row>
    <row r="26" spans="1:9">
      <c r="A26" s="21"/>
      <c r="B26" s="29"/>
      <c r="C26" s="18">
        <f>IF(B26="",0,VLOOKUP('180505'!B26,Cenik!$A$3:$C$468,2,FALSE))</f>
        <v>0</v>
      </c>
      <c r="D26" s="18">
        <f>IF(B26="",0,VLOOKUP('180505'!B26,Cenik!$A$3:$C$468,3,FALSE))</f>
        <v>0</v>
      </c>
      <c r="E26" s="30"/>
      <c r="F26" s="28">
        <f t="shared" si="1"/>
        <v>0</v>
      </c>
    </row>
    <row r="27" spans="1:9">
      <c r="A27" s="21"/>
      <c r="B27" s="29"/>
      <c r="C27" s="18">
        <f>IF(B27="",0,VLOOKUP('180505'!B27,Cenik!$A$3:$C$468,2,FALSE))</f>
        <v>0</v>
      </c>
      <c r="D27" s="18">
        <f>IF(B27="",0,VLOOKUP('180505'!B27,Cenik!$A$3:$C$468,3,FALSE))</f>
        <v>0</v>
      </c>
      <c r="E27" s="30"/>
      <c r="F27" s="28">
        <f t="shared" si="1"/>
        <v>0</v>
      </c>
    </row>
    <row r="28" spans="1:9">
      <c r="A28" s="21"/>
      <c r="B28" s="29"/>
      <c r="C28" s="18">
        <f>IF(B28="",0,VLOOKUP('180505'!B28,Cenik!$A$3:$C$468,2,FALSE))</f>
        <v>0</v>
      </c>
      <c r="D28" s="18">
        <f>IF(B28="",0,VLOOKUP('180505'!B28,Cenik!$A$3:$C$468,3,FALSE))</f>
        <v>0</v>
      </c>
      <c r="E28" s="30"/>
      <c r="F28" s="28">
        <f t="shared" si="1"/>
        <v>0</v>
      </c>
    </row>
    <row r="29" spans="1:9" ht="13.5" thickBot="1">
      <c r="A29" s="21"/>
      <c r="B29" s="29"/>
      <c r="C29" s="18">
        <f>IF(B29="",0,VLOOKUP('180505'!B29,Cenik!$A$3:$C$468,2,FALSE))</f>
        <v>0</v>
      </c>
      <c r="D29" s="18">
        <f>IF(B29="",0,VLOOKUP('180505'!B29,Cenik!$A$3:$C$468,3,FALSE))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IF(B31="",0,VLOOKUP('180505'!B31,Cenik!$A$3:$C$468,2,FALSE))</f>
        <v>0</v>
      </c>
      <c r="D31" s="33">
        <f>IF(B31="",0,VLOOKUP('180505'!B31,Cenik!$A$3:$C$468,3,FALSE))</f>
        <v>0</v>
      </c>
      <c r="E31" s="27"/>
      <c r="F31" s="34">
        <f t="shared" ref="F31:F44" si="2">D31*E31</f>
        <v>0</v>
      </c>
      <c r="I31" s="7"/>
    </row>
    <row r="32" spans="1:9">
      <c r="A32" s="21"/>
      <c r="B32" s="29"/>
      <c r="C32" s="18">
        <f>IF(B32="",0,VLOOKUP('180505'!B32,Cenik!$A$3:$C$468,2,FALSE))</f>
        <v>0</v>
      </c>
      <c r="D32" s="18">
        <f>IF(B32="",0,VLOOKUP('180505'!B32,Cenik!$A$3:$C$468,3,FALSE))</f>
        <v>0</v>
      </c>
      <c r="E32" s="30"/>
      <c r="F32" s="28">
        <f t="shared" si="2"/>
        <v>0</v>
      </c>
      <c r="I32" s="7"/>
    </row>
    <row r="33" spans="1:6">
      <c r="A33" s="21"/>
      <c r="B33" s="29"/>
      <c r="C33" s="18">
        <f>IF(B33="",0,VLOOKUP('180505'!B33,Cenik!$A$3:$C$468,2,FALSE))</f>
        <v>0</v>
      </c>
      <c r="D33" s="18">
        <f>IF(B33="",0,VLOOKUP('180505'!B33,Cenik!$A$3:$C$468,3,FALSE))</f>
        <v>0</v>
      </c>
      <c r="E33" s="30"/>
      <c r="F33" s="28">
        <f t="shared" si="2"/>
        <v>0</v>
      </c>
    </row>
    <row r="34" spans="1:6">
      <c r="A34" s="21"/>
      <c r="B34" s="29"/>
      <c r="C34" s="18">
        <f>IF(B34="",0,VLOOKUP('180505'!B34,Cenik!$A$3:$C$468,2,FALSE))</f>
        <v>0</v>
      </c>
      <c r="D34" s="18">
        <f>IF(B34="",0,VLOOKUP('180505'!B34,Cenik!$A$3:$C$468,3,FALSE))</f>
        <v>0</v>
      </c>
      <c r="E34" s="30"/>
      <c r="F34" s="28">
        <f t="shared" si="2"/>
        <v>0</v>
      </c>
    </row>
    <row r="35" spans="1:6">
      <c r="A35" s="21"/>
      <c r="B35" s="29"/>
      <c r="C35" s="18">
        <f>IF(B35="",0,VLOOKUP('180505'!B35,Cenik!$A$3:$C$468,2,FALSE))</f>
        <v>0</v>
      </c>
      <c r="D35" s="18">
        <f>IF(B35="",0,VLOOKUP('180505'!B35,Cenik!$A$3:$C$468,3,FALSE))</f>
        <v>0</v>
      </c>
      <c r="E35" s="30"/>
      <c r="F35" s="28">
        <f t="shared" si="2"/>
        <v>0</v>
      </c>
    </row>
    <row r="36" spans="1:6">
      <c r="A36" s="21"/>
      <c r="B36" s="29"/>
      <c r="C36" s="18">
        <f>IF(B36="",0,VLOOKUP('180505'!B36,Cenik!$A$3:$C$468,2,FALSE))</f>
        <v>0</v>
      </c>
      <c r="D36" s="18">
        <f>IF(B36="",0,VLOOKUP('180505'!B36,Cenik!$A$3:$C$468,3,FALSE))</f>
        <v>0</v>
      </c>
      <c r="E36" s="30"/>
      <c r="F36" s="28">
        <f t="shared" si="2"/>
        <v>0</v>
      </c>
    </row>
    <row r="37" spans="1:6">
      <c r="A37" s="21"/>
      <c r="B37" s="29"/>
      <c r="C37" s="18">
        <f>IF(B37="",0,VLOOKUP('180505'!B37,Cenik!$A$3:$C$468,2,FALSE))</f>
        <v>0</v>
      </c>
      <c r="D37" s="18">
        <f>IF(B37="",0,VLOOKUP('180505'!B37,Cenik!$A$3:$C$468,3,FALSE))</f>
        <v>0</v>
      </c>
      <c r="E37" s="30"/>
      <c r="F37" s="28">
        <f t="shared" si="2"/>
        <v>0</v>
      </c>
    </row>
    <row r="38" spans="1:6">
      <c r="A38" s="21"/>
      <c r="B38" s="29"/>
      <c r="C38" s="18">
        <f>IF(B38="",0,VLOOKUP('180505'!B38,Cenik!$A$3:$C$468,2,FALSE))</f>
        <v>0</v>
      </c>
      <c r="D38" s="18">
        <f>IF(B38="",0,VLOOKUP('180505'!B38,Cenik!$A$3:$C$468,3,FALSE))</f>
        <v>0</v>
      </c>
      <c r="E38" s="30"/>
      <c r="F38" s="28">
        <f t="shared" si="2"/>
        <v>0</v>
      </c>
    </row>
    <row r="39" spans="1:6">
      <c r="A39" s="21"/>
      <c r="B39" s="29"/>
      <c r="C39" s="18">
        <f>IF(B39="",0,VLOOKUP('180505'!B39,Cenik!$A$3:$C$468,2,FALSE))</f>
        <v>0</v>
      </c>
      <c r="D39" s="18">
        <f>IF(B39="",0,VLOOKUP('180505'!B39,Cenik!$A$3:$C$468,3,FALSE))</f>
        <v>0</v>
      </c>
      <c r="E39" s="30"/>
      <c r="F39" s="28">
        <f t="shared" si="2"/>
        <v>0</v>
      </c>
    </row>
    <row r="40" spans="1:6">
      <c r="A40" s="21"/>
      <c r="B40" s="29"/>
      <c r="C40" s="18">
        <f>IF(B40="",0,VLOOKUP('180505'!B40,Cenik!$A$3:$C$468,2,FALSE))</f>
        <v>0</v>
      </c>
      <c r="D40" s="18">
        <f>IF(B40="",0,VLOOKUP('180505'!B40,Cenik!$A$3:$C$468,3,FALSE))</f>
        <v>0</v>
      </c>
      <c r="E40" s="30"/>
      <c r="F40" s="28">
        <f t="shared" si="2"/>
        <v>0</v>
      </c>
    </row>
    <row r="41" spans="1:6">
      <c r="A41" s="21"/>
      <c r="B41" s="29"/>
      <c r="C41" s="18">
        <f>IF(B41="",0,VLOOKUP('180505'!B41,Cenik!$A$3:$C$468,2,FALSE))</f>
        <v>0</v>
      </c>
      <c r="D41" s="18">
        <f>IF(B41="",0,VLOOKUP('180505'!B41,Cenik!$A$3:$C$468,3,FALSE))</f>
        <v>0</v>
      </c>
      <c r="E41" s="30"/>
      <c r="F41" s="28">
        <f t="shared" si="2"/>
        <v>0</v>
      </c>
    </row>
    <row r="42" spans="1:6">
      <c r="A42" s="21"/>
      <c r="B42" s="29"/>
      <c r="C42" s="18">
        <f>IF(B42="",0,VLOOKUP('180505'!B42,Cenik!$A$3:$C$468,2,FALSE))</f>
        <v>0</v>
      </c>
      <c r="D42" s="18">
        <f>IF(B42="",0,VLOOKUP('180505'!B42,Cenik!$A$3:$C$468,3,FALSE))</f>
        <v>0</v>
      </c>
      <c r="E42" s="30"/>
      <c r="F42" s="28">
        <f t="shared" si="2"/>
        <v>0</v>
      </c>
    </row>
    <row r="43" spans="1:6">
      <c r="A43" s="21"/>
      <c r="B43" s="29"/>
      <c r="C43" s="18">
        <f>IF(B43="",0,VLOOKUP('180505'!B43,Cenik!$A$3:$C$468,2,FALSE))</f>
        <v>0</v>
      </c>
      <c r="D43" s="18">
        <f>IF(B43="",0,VLOOKUP('180505'!B43,Cenik!$A$3:$C$468,3,FALSE))</f>
        <v>0</v>
      </c>
      <c r="E43" s="30"/>
      <c r="F43" s="28">
        <f t="shared" si="2"/>
        <v>0</v>
      </c>
    </row>
    <row r="44" spans="1:6" ht="13.5" thickBot="1">
      <c r="A44" s="35"/>
      <c r="B44" s="36"/>
      <c r="C44" s="37">
        <f>IF(B44="",0,VLOOKUP('180505'!B44,Cenik!$A$3:$C$468,2,FALSE))</f>
        <v>0</v>
      </c>
      <c r="D44" s="37">
        <f>IF(B44="",0,VLOOKUP('180505'!B44,Cenik!$A$3:$C$468,3,FALSE))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527</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542</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IF(B5="",0,VLOOKUP('180506'!B5,Cenik!$A$3:$C$468,2,FALSE))</f>
        <v>0</v>
      </c>
      <c r="D5" s="18">
        <f>IF(B5="",0,VLOOKUP('180506'!B5,Cenik!$A$3:$C$468,3,FALSE))</f>
        <v>0</v>
      </c>
      <c r="E5" s="19"/>
      <c r="F5" s="20">
        <f t="shared" ref="F5:F14" si="0">D5*E5</f>
        <v>0</v>
      </c>
    </row>
    <row r="6" spans="1:6">
      <c r="A6" s="21"/>
      <c r="B6" s="22"/>
      <c r="C6" s="18">
        <f>IF(B6="",0,VLOOKUP('180506'!B6,Cenik!$A$3:$C$468,2,FALSE))</f>
        <v>0</v>
      </c>
      <c r="D6" s="18">
        <f>IF(B6="",0,VLOOKUP('180506'!B6,Cenik!$A$3:$C$468,3,FALSE))</f>
        <v>0</v>
      </c>
      <c r="E6" s="23"/>
      <c r="F6" s="20">
        <f t="shared" si="0"/>
        <v>0</v>
      </c>
    </row>
    <row r="7" spans="1:6">
      <c r="A7" s="21"/>
      <c r="B7" s="22"/>
      <c r="C7" s="18">
        <f>IF(B7="",0,VLOOKUP('180506'!B7,Cenik!$A$3:$C$468,2,FALSE))</f>
        <v>0</v>
      </c>
      <c r="D7" s="18">
        <f>IF(B7="",0,VLOOKUP('180506'!B7,Cenik!$A$3:$C$468,3,FALSE))</f>
        <v>0</v>
      </c>
      <c r="E7" s="23"/>
      <c r="F7" s="20">
        <f t="shared" si="0"/>
        <v>0</v>
      </c>
    </row>
    <row r="8" spans="1:6">
      <c r="A8" s="21"/>
      <c r="B8" s="22"/>
      <c r="C8" s="18">
        <f>IF(B8="",0,VLOOKUP('180506'!B8,Cenik!$A$3:$C$468,2,FALSE))</f>
        <v>0</v>
      </c>
      <c r="D8" s="18">
        <f>IF(B8="",0,VLOOKUP('180506'!B8,Cenik!$A$3:$C$468,3,FALSE))</f>
        <v>0</v>
      </c>
      <c r="E8" s="23"/>
      <c r="F8" s="20">
        <f t="shared" si="0"/>
        <v>0</v>
      </c>
    </row>
    <row r="9" spans="1:6">
      <c r="A9" s="21"/>
      <c r="B9" s="22"/>
      <c r="C9" s="18">
        <f>IF(B9="",0,VLOOKUP('180506'!B9,Cenik!$A$3:$C$468,2,FALSE))</f>
        <v>0</v>
      </c>
      <c r="D9" s="18">
        <f>IF(B9="",0,VLOOKUP('180506'!B9,Cenik!$A$3:$C$468,3,FALSE))</f>
        <v>0</v>
      </c>
      <c r="E9" s="23"/>
      <c r="F9" s="20">
        <f t="shared" si="0"/>
        <v>0</v>
      </c>
    </row>
    <row r="10" spans="1:6">
      <c r="A10" s="21"/>
      <c r="B10" s="22"/>
      <c r="C10" s="18">
        <f>IF(B10="",0,VLOOKUP('180506'!B10,Cenik!$A$3:$C$468,2,FALSE))</f>
        <v>0</v>
      </c>
      <c r="D10" s="18">
        <f>IF(B10="",0,VLOOKUP('180506'!B10,Cenik!$A$3:$C$468,3,FALSE))</f>
        <v>0</v>
      </c>
      <c r="E10" s="23"/>
      <c r="F10" s="20">
        <f t="shared" si="0"/>
        <v>0</v>
      </c>
    </row>
    <row r="11" spans="1:6">
      <c r="A11" s="21"/>
      <c r="B11" s="22"/>
      <c r="C11" s="18">
        <f>IF(B11="",0,VLOOKUP('180506'!B11,Cenik!$A$3:$C$468,2,FALSE))</f>
        <v>0</v>
      </c>
      <c r="D11" s="18">
        <f>IF(B11="",0,VLOOKUP('180506'!B11,Cenik!$A$3:$C$468,3,FALSE))</f>
        <v>0</v>
      </c>
      <c r="E11" s="23"/>
      <c r="F11" s="20">
        <f t="shared" si="0"/>
        <v>0</v>
      </c>
    </row>
    <row r="12" spans="1:6">
      <c r="A12" s="21"/>
      <c r="B12" s="22"/>
      <c r="C12" s="18">
        <f>IF(B12="",0,VLOOKUP('180506'!B12,Cenik!$A$3:$C$468,2,FALSE))</f>
        <v>0</v>
      </c>
      <c r="D12" s="18">
        <f>IF(B12="",0,VLOOKUP('180506'!B12,Cenik!$A$3:$C$468,3,FALSE))</f>
        <v>0</v>
      </c>
      <c r="E12" s="23"/>
      <c r="F12" s="20">
        <f t="shared" si="0"/>
        <v>0</v>
      </c>
    </row>
    <row r="13" spans="1:6">
      <c r="A13" s="21"/>
      <c r="B13" s="22"/>
      <c r="C13" s="18">
        <f>IF(B13="",0,VLOOKUP('180506'!B13,Cenik!$A$3:$C$468,2,FALSE))</f>
        <v>0</v>
      </c>
      <c r="D13" s="18">
        <f>IF(B13="",0,VLOOKUP('180506'!B13,Cenik!$A$3:$C$468,3,FALSE))</f>
        <v>0</v>
      </c>
      <c r="E13" s="23"/>
      <c r="F13" s="20">
        <f t="shared" si="0"/>
        <v>0</v>
      </c>
    </row>
    <row r="14" spans="1:6" ht="13.5" thickBot="1">
      <c r="A14" s="21"/>
      <c r="B14" s="22"/>
      <c r="C14" s="18">
        <f>IF(B14="",0,VLOOKUP('180506'!B14,Cenik!$A$3:$C$468,2,FALSE))</f>
        <v>0</v>
      </c>
      <c r="D14" s="18">
        <f>IF(B14="",0,VLOOKUP('180506'!B14,Cenik!$A$3:$C$468,3,FALSE))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IF(B16="",0,VLOOKUP('180506'!B16,Cenik!$A$3:$C$468,2,FALSE))</f>
        <v>0</v>
      </c>
      <c r="D16" s="18">
        <f>IF(B16="",0,VLOOKUP('180506'!B16,Cenik!$A$3:$C$468,3,FALSE))</f>
        <v>0</v>
      </c>
      <c r="E16" s="27"/>
      <c r="F16" s="28">
        <f t="shared" ref="F16:F29" si="1">D16*E16</f>
        <v>0</v>
      </c>
    </row>
    <row r="17" spans="1:9">
      <c r="A17" s="21"/>
      <c r="B17" s="29"/>
      <c r="C17" s="18">
        <f>IF(B17="",0,VLOOKUP('180506'!B17,Cenik!$A$3:$C$468,2,FALSE))</f>
        <v>0</v>
      </c>
      <c r="D17" s="18">
        <f>IF(B17="",0,VLOOKUP('180506'!B17,Cenik!$A$3:$C$468,3,FALSE))</f>
        <v>0</v>
      </c>
      <c r="E17" s="30"/>
      <c r="F17" s="28">
        <f t="shared" si="1"/>
        <v>0</v>
      </c>
    </row>
    <row r="18" spans="1:9">
      <c r="A18" s="21"/>
      <c r="B18" s="31"/>
      <c r="C18" s="18">
        <f>IF(B18="",0,VLOOKUP('180506'!B18,Cenik!$A$3:$C$468,2,FALSE))</f>
        <v>0</v>
      </c>
      <c r="D18" s="18">
        <f>IF(B18="",0,VLOOKUP('180506'!B18,Cenik!$A$3:$C$468,3,FALSE))</f>
        <v>0</v>
      </c>
      <c r="E18" s="30"/>
      <c r="F18" s="28">
        <f t="shared" si="1"/>
        <v>0</v>
      </c>
    </row>
    <row r="19" spans="1:9">
      <c r="A19" s="21"/>
      <c r="B19" s="29"/>
      <c r="C19" s="18">
        <f>IF(B19="",0,VLOOKUP('180506'!B19,Cenik!$A$3:$C$468,2,FALSE))</f>
        <v>0</v>
      </c>
      <c r="D19" s="18">
        <f>IF(B19="",0,VLOOKUP('180506'!B19,Cenik!$A$3:$C$468,3,FALSE))</f>
        <v>0</v>
      </c>
      <c r="E19" s="30"/>
      <c r="F19" s="28">
        <f t="shared" si="1"/>
        <v>0</v>
      </c>
    </row>
    <row r="20" spans="1:9">
      <c r="A20" s="21"/>
      <c r="B20" s="29"/>
      <c r="C20" s="18">
        <f>IF(B20="",0,VLOOKUP('180506'!B20,Cenik!$A$3:$C$468,2,FALSE))</f>
        <v>0</v>
      </c>
      <c r="D20" s="18">
        <f>IF(B20="",0,VLOOKUP('180506'!B20,Cenik!$A$3:$C$468,3,FALSE))</f>
        <v>0</v>
      </c>
      <c r="E20" s="30"/>
      <c r="F20" s="28">
        <f t="shared" si="1"/>
        <v>0</v>
      </c>
    </row>
    <row r="21" spans="1:9">
      <c r="A21" s="21"/>
      <c r="B21" s="29"/>
      <c r="C21" s="18">
        <f>IF(B21="",0,VLOOKUP('180506'!B21,Cenik!$A$3:$C$468,2,FALSE))</f>
        <v>0</v>
      </c>
      <c r="D21" s="18">
        <f>IF(B21="",0,VLOOKUP('180506'!B21,Cenik!$A$3:$C$468,3,FALSE))</f>
        <v>0</v>
      </c>
      <c r="E21" s="30"/>
      <c r="F21" s="28">
        <f t="shared" si="1"/>
        <v>0</v>
      </c>
    </row>
    <row r="22" spans="1:9">
      <c r="A22" s="21"/>
      <c r="B22" s="29"/>
      <c r="C22" s="18">
        <f>IF(B22="",0,VLOOKUP('180506'!B22,Cenik!$A$3:$C$468,2,FALSE))</f>
        <v>0</v>
      </c>
      <c r="D22" s="18">
        <f>IF(B22="",0,VLOOKUP('180506'!B22,Cenik!$A$3:$C$468,3,FALSE))</f>
        <v>0</v>
      </c>
      <c r="E22" s="30"/>
      <c r="F22" s="28">
        <f t="shared" si="1"/>
        <v>0</v>
      </c>
    </row>
    <row r="23" spans="1:9">
      <c r="A23" s="21"/>
      <c r="B23" s="29"/>
      <c r="C23" s="18">
        <f>IF(B23="",0,VLOOKUP('180506'!B23,Cenik!$A$3:$C$468,2,FALSE))</f>
        <v>0</v>
      </c>
      <c r="D23" s="18">
        <f>IF(B23="",0,VLOOKUP('180506'!B23,Cenik!$A$3:$C$468,3,FALSE))</f>
        <v>0</v>
      </c>
      <c r="E23" s="30"/>
      <c r="F23" s="28">
        <f t="shared" si="1"/>
        <v>0</v>
      </c>
    </row>
    <row r="24" spans="1:9">
      <c r="A24" s="21"/>
      <c r="B24" s="29"/>
      <c r="C24" s="18">
        <f>IF(B24="",0,VLOOKUP('180506'!B24,Cenik!$A$3:$C$468,2,FALSE))</f>
        <v>0</v>
      </c>
      <c r="D24" s="18">
        <f>IF(B24="",0,VLOOKUP('180506'!B24,Cenik!$A$3:$C$468,3,FALSE))</f>
        <v>0</v>
      </c>
      <c r="E24" s="30"/>
      <c r="F24" s="28">
        <f t="shared" si="1"/>
        <v>0</v>
      </c>
    </row>
    <row r="25" spans="1:9">
      <c r="A25" s="21"/>
      <c r="B25" s="29"/>
      <c r="C25" s="18">
        <f>IF(B25="",0,VLOOKUP('180506'!B25,Cenik!$A$3:$C$468,2,FALSE))</f>
        <v>0</v>
      </c>
      <c r="D25" s="18">
        <f>IF(B25="",0,VLOOKUP('180506'!B25,Cenik!$A$3:$C$468,3,FALSE))</f>
        <v>0</v>
      </c>
      <c r="E25" s="30"/>
      <c r="F25" s="28">
        <f t="shared" si="1"/>
        <v>0</v>
      </c>
    </row>
    <row r="26" spans="1:9">
      <c r="A26" s="21"/>
      <c r="B26" s="29"/>
      <c r="C26" s="18">
        <f>IF(B26="",0,VLOOKUP('180506'!B26,Cenik!$A$3:$C$468,2,FALSE))</f>
        <v>0</v>
      </c>
      <c r="D26" s="18">
        <f>IF(B26="",0,VLOOKUP('180506'!B26,Cenik!$A$3:$C$468,3,FALSE))</f>
        <v>0</v>
      </c>
      <c r="E26" s="30"/>
      <c r="F26" s="28">
        <f t="shared" si="1"/>
        <v>0</v>
      </c>
    </row>
    <row r="27" spans="1:9">
      <c r="A27" s="21"/>
      <c r="B27" s="29"/>
      <c r="C27" s="18">
        <f>IF(B27="",0,VLOOKUP('180506'!B27,Cenik!$A$3:$C$468,2,FALSE))</f>
        <v>0</v>
      </c>
      <c r="D27" s="18">
        <f>IF(B27="",0,VLOOKUP('180506'!B27,Cenik!$A$3:$C$468,3,FALSE))</f>
        <v>0</v>
      </c>
      <c r="E27" s="30"/>
      <c r="F27" s="28">
        <f t="shared" si="1"/>
        <v>0</v>
      </c>
    </row>
    <row r="28" spans="1:9">
      <c r="A28" s="21"/>
      <c r="B28" s="29"/>
      <c r="C28" s="18">
        <f>IF(B28="",0,VLOOKUP('180506'!B28,Cenik!$A$3:$C$468,2,FALSE))</f>
        <v>0</v>
      </c>
      <c r="D28" s="18">
        <f>IF(B28="",0,VLOOKUP('180506'!B28,Cenik!$A$3:$C$468,3,FALSE))</f>
        <v>0</v>
      </c>
      <c r="E28" s="30"/>
      <c r="F28" s="28">
        <f t="shared" si="1"/>
        <v>0</v>
      </c>
    </row>
    <row r="29" spans="1:9" ht="13.5" thickBot="1">
      <c r="A29" s="21"/>
      <c r="B29" s="29"/>
      <c r="C29" s="18">
        <f>IF(B29="",0,VLOOKUP('180506'!B29,Cenik!$A$3:$C$468,2,FALSE))</f>
        <v>0</v>
      </c>
      <c r="D29" s="18">
        <f>IF(B29="",0,VLOOKUP('180506'!B29,Cenik!$A$3:$C$468,3,FALSE))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IF(B31="",0,VLOOKUP('180506'!B31,Cenik!$A$3:$C$468,2,FALSE))</f>
        <v>0</v>
      </c>
      <c r="D31" s="33">
        <f>IF(B31="",0,VLOOKUP('180506'!B31,Cenik!$A$3:$C$468,3,FALSE))</f>
        <v>0</v>
      </c>
      <c r="E31" s="27"/>
      <c r="F31" s="34">
        <f t="shared" ref="F31:F44" si="2">D31*E31</f>
        <v>0</v>
      </c>
      <c r="I31" s="7"/>
    </row>
    <row r="32" spans="1:9">
      <c r="A32" s="21"/>
      <c r="B32" s="29"/>
      <c r="C32" s="18">
        <f>IF(B32="",0,VLOOKUP('180506'!B32,Cenik!$A$3:$C$468,2,FALSE))</f>
        <v>0</v>
      </c>
      <c r="D32" s="18">
        <f>IF(B32="",0,VLOOKUP('180506'!B32,Cenik!$A$3:$C$468,3,FALSE))</f>
        <v>0</v>
      </c>
      <c r="E32" s="30"/>
      <c r="F32" s="28">
        <f t="shared" si="2"/>
        <v>0</v>
      </c>
      <c r="I32" s="7"/>
    </row>
    <row r="33" spans="1:6">
      <c r="A33" s="21"/>
      <c r="B33" s="29"/>
      <c r="C33" s="18">
        <f>IF(B33="",0,VLOOKUP('180506'!B33,Cenik!$A$3:$C$468,2,FALSE))</f>
        <v>0</v>
      </c>
      <c r="D33" s="18">
        <f>IF(B33="",0,VLOOKUP('180506'!B33,Cenik!$A$3:$C$468,3,FALSE))</f>
        <v>0</v>
      </c>
      <c r="E33" s="30"/>
      <c r="F33" s="28">
        <f t="shared" si="2"/>
        <v>0</v>
      </c>
    </row>
    <row r="34" spans="1:6">
      <c r="A34" s="21"/>
      <c r="B34" s="29"/>
      <c r="C34" s="18">
        <f>IF(B34="",0,VLOOKUP('180506'!B34,Cenik!$A$3:$C$468,2,FALSE))</f>
        <v>0</v>
      </c>
      <c r="D34" s="18">
        <f>IF(B34="",0,VLOOKUP('180506'!B34,Cenik!$A$3:$C$468,3,FALSE))</f>
        <v>0</v>
      </c>
      <c r="E34" s="30"/>
      <c r="F34" s="28">
        <f t="shared" si="2"/>
        <v>0</v>
      </c>
    </row>
    <row r="35" spans="1:6">
      <c r="A35" s="21"/>
      <c r="B35" s="29"/>
      <c r="C35" s="18">
        <f>IF(B35="",0,VLOOKUP('180506'!B35,Cenik!$A$3:$C$468,2,FALSE))</f>
        <v>0</v>
      </c>
      <c r="D35" s="18">
        <f>IF(B35="",0,VLOOKUP('180506'!B35,Cenik!$A$3:$C$468,3,FALSE))</f>
        <v>0</v>
      </c>
      <c r="E35" s="30"/>
      <c r="F35" s="28">
        <f t="shared" si="2"/>
        <v>0</v>
      </c>
    </row>
    <row r="36" spans="1:6">
      <c r="A36" s="21"/>
      <c r="B36" s="29"/>
      <c r="C36" s="18">
        <f>IF(B36="",0,VLOOKUP('180506'!B36,Cenik!$A$3:$C$468,2,FALSE))</f>
        <v>0</v>
      </c>
      <c r="D36" s="18">
        <f>IF(B36="",0,VLOOKUP('180506'!B36,Cenik!$A$3:$C$468,3,FALSE))</f>
        <v>0</v>
      </c>
      <c r="E36" s="30"/>
      <c r="F36" s="28">
        <f t="shared" si="2"/>
        <v>0</v>
      </c>
    </row>
    <row r="37" spans="1:6">
      <c r="A37" s="21"/>
      <c r="B37" s="29"/>
      <c r="C37" s="18">
        <f>IF(B37="",0,VLOOKUP('180506'!B37,Cenik!$A$3:$C$468,2,FALSE))</f>
        <v>0</v>
      </c>
      <c r="D37" s="18">
        <f>IF(B37="",0,VLOOKUP('180506'!B37,Cenik!$A$3:$C$468,3,FALSE))</f>
        <v>0</v>
      </c>
      <c r="E37" s="30"/>
      <c r="F37" s="28">
        <f t="shared" si="2"/>
        <v>0</v>
      </c>
    </row>
    <row r="38" spans="1:6">
      <c r="A38" s="21"/>
      <c r="B38" s="29"/>
      <c r="C38" s="18">
        <f>IF(B38="",0,VLOOKUP('180506'!B38,Cenik!$A$3:$C$468,2,FALSE))</f>
        <v>0</v>
      </c>
      <c r="D38" s="18">
        <f>IF(B38="",0,VLOOKUP('180506'!B38,Cenik!$A$3:$C$468,3,FALSE))</f>
        <v>0</v>
      </c>
      <c r="E38" s="30"/>
      <c r="F38" s="28">
        <f t="shared" si="2"/>
        <v>0</v>
      </c>
    </row>
    <row r="39" spans="1:6">
      <c r="A39" s="21"/>
      <c r="B39" s="29"/>
      <c r="C39" s="18">
        <f>IF(B39="",0,VLOOKUP('180506'!B39,Cenik!$A$3:$C$468,2,FALSE))</f>
        <v>0</v>
      </c>
      <c r="D39" s="18">
        <f>IF(B39="",0,VLOOKUP('180506'!B39,Cenik!$A$3:$C$468,3,FALSE))</f>
        <v>0</v>
      </c>
      <c r="E39" s="30"/>
      <c r="F39" s="28">
        <f t="shared" si="2"/>
        <v>0</v>
      </c>
    </row>
    <row r="40" spans="1:6">
      <c r="A40" s="21"/>
      <c r="B40" s="29"/>
      <c r="C40" s="18">
        <f>IF(B40="",0,VLOOKUP('180506'!B40,Cenik!$A$3:$C$468,2,FALSE))</f>
        <v>0</v>
      </c>
      <c r="D40" s="18">
        <f>IF(B40="",0,VLOOKUP('180506'!B40,Cenik!$A$3:$C$468,3,FALSE))</f>
        <v>0</v>
      </c>
      <c r="E40" s="30"/>
      <c r="F40" s="28">
        <f t="shared" si="2"/>
        <v>0</v>
      </c>
    </row>
    <row r="41" spans="1:6">
      <c r="A41" s="21"/>
      <c r="B41" s="29"/>
      <c r="C41" s="18">
        <f>IF(B41="",0,VLOOKUP('180506'!B41,Cenik!$A$3:$C$468,2,FALSE))</f>
        <v>0</v>
      </c>
      <c r="D41" s="18">
        <f>IF(B41="",0,VLOOKUP('180506'!B41,Cenik!$A$3:$C$468,3,FALSE))</f>
        <v>0</v>
      </c>
      <c r="E41" s="30"/>
      <c r="F41" s="28">
        <f t="shared" si="2"/>
        <v>0</v>
      </c>
    </row>
    <row r="42" spans="1:6">
      <c r="A42" s="21"/>
      <c r="B42" s="29"/>
      <c r="C42" s="18">
        <f>IF(B42="",0,VLOOKUP('180506'!B42,Cenik!$A$3:$C$468,2,FALSE))</f>
        <v>0</v>
      </c>
      <c r="D42" s="18">
        <f>IF(B42="",0,VLOOKUP('180506'!B42,Cenik!$A$3:$C$468,3,FALSE))</f>
        <v>0</v>
      </c>
      <c r="E42" s="30"/>
      <c r="F42" s="28">
        <f t="shared" si="2"/>
        <v>0</v>
      </c>
    </row>
    <row r="43" spans="1:6">
      <c r="A43" s="21"/>
      <c r="B43" s="29"/>
      <c r="C43" s="18">
        <f>IF(B43="",0,VLOOKUP('180506'!B43,Cenik!$A$3:$C$468,2,FALSE))</f>
        <v>0</v>
      </c>
      <c r="D43" s="18">
        <f>IF(B43="",0,VLOOKUP('180506'!B43,Cenik!$A$3:$C$468,3,FALSE))</f>
        <v>0</v>
      </c>
      <c r="E43" s="30"/>
      <c r="F43" s="28">
        <f t="shared" si="2"/>
        <v>0</v>
      </c>
    </row>
    <row r="44" spans="1:6" ht="13.5" thickBot="1">
      <c r="A44" s="35"/>
      <c r="B44" s="36"/>
      <c r="C44" s="37">
        <f>IF(B44="",0,VLOOKUP('180506'!B44,Cenik!$A$3:$C$468,2,FALSE))</f>
        <v>0</v>
      </c>
      <c r="D44" s="37">
        <f>IF(B44="",0,VLOOKUP('180506'!B44,Cenik!$A$3:$C$468,3,FALSE))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543</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544</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IF(B5="",0,VLOOKUP('180507'!B5,Cenik!$A$3:$C$468,2,FALSE))</f>
        <v>0</v>
      </c>
      <c r="D5" s="18">
        <f>IF(B5="",0,VLOOKUP('180507'!B5,Cenik!$A$3:$C$468,3,FALSE))</f>
        <v>0</v>
      </c>
      <c r="E5" s="19"/>
      <c r="F5" s="20">
        <f t="shared" ref="F5:F14" si="0">D5*E5</f>
        <v>0</v>
      </c>
    </row>
    <row r="6" spans="1:6">
      <c r="A6" s="21"/>
      <c r="B6" s="22"/>
      <c r="C6" s="18">
        <f>IF(B6="",0,VLOOKUP('180507'!B6,Cenik!$A$3:$C$468,2,FALSE))</f>
        <v>0</v>
      </c>
      <c r="D6" s="18">
        <f>IF(B6="",0,VLOOKUP('180507'!B6,Cenik!$A$3:$C$468,3,FALSE))</f>
        <v>0</v>
      </c>
      <c r="E6" s="23"/>
      <c r="F6" s="20">
        <f t="shared" si="0"/>
        <v>0</v>
      </c>
    </row>
    <row r="7" spans="1:6">
      <c r="A7" s="21"/>
      <c r="B7" s="22"/>
      <c r="C7" s="18">
        <f>IF(B7="",0,VLOOKUP('180507'!B7,Cenik!$A$3:$C$468,2,FALSE))</f>
        <v>0</v>
      </c>
      <c r="D7" s="18">
        <f>IF(B7="",0,VLOOKUP('180507'!B7,Cenik!$A$3:$C$468,3,FALSE))</f>
        <v>0</v>
      </c>
      <c r="E7" s="23"/>
      <c r="F7" s="20">
        <f t="shared" si="0"/>
        <v>0</v>
      </c>
    </row>
    <row r="8" spans="1:6">
      <c r="A8" s="21"/>
      <c r="B8" s="22"/>
      <c r="C8" s="18">
        <f>IF(B8="",0,VLOOKUP('180507'!B8,Cenik!$A$3:$C$468,2,FALSE))</f>
        <v>0</v>
      </c>
      <c r="D8" s="18">
        <f>IF(B8="",0,VLOOKUP('180507'!B8,Cenik!$A$3:$C$468,3,FALSE))</f>
        <v>0</v>
      </c>
      <c r="E8" s="23"/>
      <c r="F8" s="20">
        <f t="shared" si="0"/>
        <v>0</v>
      </c>
    </row>
    <row r="9" spans="1:6">
      <c r="A9" s="21"/>
      <c r="B9" s="22"/>
      <c r="C9" s="18">
        <f>IF(B9="",0,VLOOKUP('180507'!B9,Cenik!$A$3:$C$468,2,FALSE))</f>
        <v>0</v>
      </c>
      <c r="D9" s="18">
        <f>IF(B9="",0,VLOOKUP('180507'!B9,Cenik!$A$3:$C$468,3,FALSE))</f>
        <v>0</v>
      </c>
      <c r="E9" s="23"/>
      <c r="F9" s="20">
        <f t="shared" si="0"/>
        <v>0</v>
      </c>
    </row>
    <row r="10" spans="1:6">
      <c r="A10" s="21"/>
      <c r="B10" s="22"/>
      <c r="C10" s="18">
        <f>IF(B10="",0,VLOOKUP('180507'!B10,Cenik!$A$3:$C$468,2,FALSE))</f>
        <v>0</v>
      </c>
      <c r="D10" s="18">
        <f>IF(B10="",0,VLOOKUP('180507'!B10,Cenik!$A$3:$C$468,3,FALSE))</f>
        <v>0</v>
      </c>
      <c r="E10" s="23"/>
      <c r="F10" s="20">
        <f t="shared" si="0"/>
        <v>0</v>
      </c>
    </row>
    <row r="11" spans="1:6">
      <c r="A11" s="21"/>
      <c r="B11" s="22"/>
      <c r="C11" s="18">
        <f>IF(B11="",0,VLOOKUP('180507'!B11,Cenik!$A$3:$C$468,2,FALSE))</f>
        <v>0</v>
      </c>
      <c r="D11" s="18">
        <f>IF(B11="",0,VLOOKUP('180507'!B11,Cenik!$A$3:$C$468,3,FALSE))</f>
        <v>0</v>
      </c>
      <c r="E11" s="23"/>
      <c r="F11" s="20">
        <f t="shared" si="0"/>
        <v>0</v>
      </c>
    </row>
    <row r="12" spans="1:6">
      <c r="A12" s="21"/>
      <c r="B12" s="22"/>
      <c r="C12" s="18">
        <f>IF(B12="",0,VLOOKUP('180507'!B12,Cenik!$A$3:$C$468,2,FALSE))</f>
        <v>0</v>
      </c>
      <c r="D12" s="18">
        <f>IF(B12="",0,VLOOKUP('180507'!B12,Cenik!$A$3:$C$468,3,FALSE))</f>
        <v>0</v>
      </c>
      <c r="E12" s="23"/>
      <c r="F12" s="20">
        <f t="shared" si="0"/>
        <v>0</v>
      </c>
    </row>
    <row r="13" spans="1:6">
      <c r="A13" s="21"/>
      <c r="B13" s="22"/>
      <c r="C13" s="18">
        <f>IF(B13="",0,VLOOKUP('180507'!B13,Cenik!$A$3:$C$468,2,FALSE))</f>
        <v>0</v>
      </c>
      <c r="D13" s="18">
        <f>IF(B13="",0,VLOOKUP('180507'!B13,Cenik!$A$3:$C$468,3,FALSE))</f>
        <v>0</v>
      </c>
      <c r="E13" s="23"/>
      <c r="F13" s="20">
        <f t="shared" si="0"/>
        <v>0</v>
      </c>
    </row>
    <row r="14" spans="1:6" ht="13.5" thickBot="1">
      <c r="A14" s="21"/>
      <c r="B14" s="22"/>
      <c r="C14" s="18">
        <f>IF(B14="",0,VLOOKUP('180507'!B14,Cenik!$A$3:$C$468,2,FALSE))</f>
        <v>0</v>
      </c>
      <c r="D14" s="18">
        <f>IF(B14="",0,VLOOKUP('180507'!B14,Cenik!$A$3:$C$468,3,FALSE))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IF(B16="",0,VLOOKUP('180507'!B16,Cenik!$A$3:$C$468,2,FALSE))</f>
        <v>0</v>
      </c>
      <c r="D16" s="18">
        <f>IF(B16="",0,VLOOKUP('180507'!B16,Cenik!$A$3:$C$468,3,FALSE))</f>
        <v>0</v>
      </c>
      <c r="E16" s="27"/>
      <c r="F16" s="28">
        <f t="shared" ref="F16:F29" si="1">D16*E16</f>
        <v>0</v>
      </c>
    </row>
    <row r="17" spans="1:9">
      <c r="A17" s="21"/>
      <c r="B17" s="29"/>
      <c r="C17" s="18">
        <f>IF(B17="",0,VLOOKUP('180507'!B17,Cenik!$A$3:$C$468,2,FALSE))</f>
        <v>0</v>
      </c>
      <c r="D17" s="18">
        <f>IF(B17="",0,VLOOKUP('180507'!B17,Cenik!$A$3:$C$468,3,FALSE))</f>
        <v>0</v>
      </c>
      <c r="E17" s="30"/>
      <c r="F17" s="28">
        <f t="shared" si="1"/>
        <v>0</v>
      </c>
    </row>
    <row r="18" spans="1:9">
      <c r="A18" s="21"/>
      <c r="B18" s="31"/>
      <c r="C18" s="18">
        <f>IF(B18="",0,VLOOKUP('180507'!B18,Cenik!$A$3:$C$468,2,FALSE))</f>
        <v>0</v>
      </c>
      <c r="D18" s="18">
        <f>IF(B18="",0,VLOOKUP('180507'!B18,Cenik!$A$3:$C$468,3,FALSE))</f>
        <v>0</v>
      </c>
      <c r="E18" s="30"/>
      <c r="F18" s="28">
        <f t="shared" si="1"/>
        <v>0</v>
      </c>
    </row>
    <row r="19" spans="1:9">
      <c r="A19" s="21"/>
      <c r="B19" s="29"/>
      <c r="C19" s="18">
        <f>IF(B19="",0,VLOOKUP('180507'!B19,Cenik!$A$3:$C$468,2,FALSE))</f>
        <v>0</v>
      </c>
      <c r="D19" s="18">
        <f>IF(B19="",0,VLOOKUP('180507'!B19,Cenik!$A$3:$C$468,3,FALSE))</f>
        <v>0</v>
      </c>
      <c r="E19" s="30"/>
      <c r="F19" s="28">
        <f t="shared" si="1"/>
        <v>0</v>
      </c>
    </row>
    <row r="20" spans="1:9">
      <c r="A20" s="21"/>
      <c r="B20" s="29"/>
      <c r="C20" s="18">
        <f>IF(B20="",0,VLOOKUP('180507'!B20,Cenik!$A$3:$C$468,2,FALSE))</f>
        <v>0</v>
      </c>
      <c r="D20" s="18">
        <f>IF(B20="",0,VLOOKUP('180507'!B20,Cenik!$A$3:$C$468,3,FALSE))</f>
        <v>0</v>
      </c>
      <c r="E20" s="30"/>
      <c r="F20" s="28">
        <f t="shared" si="1"/>
        <v>0</v>
      </c>
    </row>
    <row r="21" spans="1:9">
      <c r="A21" s="21"/>
      <c r="B21" s="29"/>
      <c r="C21" s="18">
        <f>IF(B21="",0,VLOOKUP('180507'!B21,Cenik!$A$3:$C$468,2,FALSE))</f>
        <v>0</v>
      </c>
      <c r="D21" s="18">
        <f>IF(B21="",0,VLOOKUP('180507'!B21,Cenik!$A$3:$C$468,3,FALSE))</f>
        <v>0</v>
      </c>
      <c r="E21" s="30"/>
      <c r="F21" s="28">
        <f t="shared" si="1"/>
        <v>0</v>
      </c>
    </row>
    <row r="22" spans="1:9">
      <c r="A22" s="21"/>
      <c r="B22" s="29"/>
      <c r="C22" s="18">
        <f>IF(B22="",0,VLOOKUP('180507'!B22,Cenik!$A$3:$C$468,2,FALSE))</f>
        <v>0</v>
      </c>
      <c r="D22" s="18">
        <f>IF(B22="",0,VLOOKUP('180507'!B22,Cenik!$A$3:$C$468,3,FALSE))</f>
        <v>0</v>
      </c>
      <c r="E22" s="30"/>
      <c r="F22" s="28">
        <f t="shared" si="1"/>
        <v>0</v>
      </c>
    </row>
    <row r="23" spans="1:9">
      <c r="A23" s="21"/>
      <c r="B23" s="29"/>
      <c r="C23" s="18">
        <f>IF(B23="",0,VLOOKUP('180507'!B23,Cenik!$A$3:$C$468,2,FALSE))</f>
        <v>0</v>
      </c>
      <c r="D23" s="18">
        <f>IF(B23="",0,VLOOKUP('180507'!B23,Cenik!$A$3:$C$468,3,FALSE))</f>
        <v>0</v>
      </c>
      <c r="E23" s="30"/>
      <c r="F23" s="28">
        <f t="shared" si="1"/>
        <v>0</v>
      </c>
    </row>
    <row r="24" spans="1:9">
      <c r="A24" s="21"/>
      <c r="B24" s="29"/>
      <c r="C24" s="18">
        <f>IF(B24="",0,VLOOKUP('180507'!B24,Cenik!$A$3:$C$468,2,FALSE))</f>
        <v>0</v>
      </c>
      <c r="D24" s="18">
        <f>IF(B24="",0,VLOOKUP('180507'!B24,Cenik!$A$3:$C$468,3,FALSE))</f>
        <v>0</v>
      </c>
      <c r="E24" s="30"/>
      <c r="F24" s="28">
        <f t="shared" si="1"/>
        <v>0</v>
      </c>
    </row>
    <row r="25" spans="1:9">
      <c r="A25" s="21"/>
      <c r="B25" s="29"/>
      <c r="C25" s="18">
        <f>IF(B25="",0,VLOOKUP('180507'!B25,Cenik!$A$3:$C$468,2,FALSE))</f>
        <v>0</v>
      </c>
      <c r="D25" s="18">
        <f>IF(B25="",0,VLOOKUP('180507'!B25,Cenik!$A$3:$C$468,3,FALSE))</f>
        <v>0</v>
      </c>
      <c r="E25" s="30"/>
      <c r="F25" s="28">
        <f t="shared" si="1"/>
        <v>0</v>
      </c>
    </row>
    <row r="26" spans="1:9">
      <c r="A26" s="21"/>
      <c r="B26" s="29"/>
      <c r="C26" s="18">
        <f>IF(B26="",0,VLOOKUP('180507'!B26,Cenik!$A$3:$C$468,2,FALSE))</f>
        <v>0</v>
      </c>
      <c r="D26" s="18">
        <f>IF(B26="",0,VLOOKUP('180507'!B26,Cenik!$A$3:$C$468,3,FALSE))</f>
        <v>0</v>
      </c>
      <c r="E26" s="30"/>
      <c r="F26" s="28">
        <f t="shared" si="1"/>
        <v>0</v>
      </c>
    </row>
    <row r="27" spans="1:9">
      <c r="A27" s="21"/>
      <c r="B27" s="29"/>
      <c r="C27" s="18">
        <f>IF(B27="",0,VLOOKUP('180507'!B27,Cenik!$A$3:$C$468,2,FALSE))</f>
        <v>0</v>
      </c>
      <c r="D27" s="18">
        <f>IF(B27="",0,VLOOKUP('180507'!B27,Cenik!$A$3:$C$468,3,FALSE))</f>
        <v>0</v>
      </c>
      <c r="E27" s="30"/>
      <c r="F27" s="28">
        <f t="shared" si="1"/>
        <v>0</v>
      </c>
    </row>
    <row r="28" spans="1:9">
      <c r="A28" s="21"/>
      <c r="B28" s="29"/>
      <c r="C28" s="18">
        <f>IF(B28="",0,VLOOKUP('180507'!B28,Cenik!$A$3:$C$468,2,FALSE))</f>
        <v>0</v>
      </c>
      <c r="D28" s="18">
        <f>IF(B28="",0,VLOOKUP('180507'!B28,Cenik!$A$3:$C$468,3,FALSE))</f>
        <v>0</v>
      </c>
      <c r="E28" s="30"/>
      <c r="F28" s="28">
        <f t="shared" si="1"/>
        <v>0</v>
      </c>
    </row>
    <row r="29" spans="1:9" ht="13.5" thickBot="1">
      <c r="A29" s="21"/>
      <c r="B29" s="29"/>
      <c r="C29" s="18">
        <f>IF(B29="",0,VLOOKUP('180507'!B29,Cenik!$A$3:$C$468,2,FALSE))</f>
        <v>0</v>
      </c>
      <c r="D29" s="18">
        <f>IF(B29="",0,VLOOKUP('180507'!B29,Cenik!$A$3:$C$468,3,FALSE))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IF(B31="",0,VLOOKUP('180507'!B31,Cenik!$A$3:$C$468,2,FALSE))</f>
        <v>0</v>
      </c>
      <c r="D31" s="33">
        <f>IF(B31="",0,VLOOKUP('180507'!B31,Cenik!$A$3:$C$468,3,FALSE))</f>
        <v>0</v>
      </c>
      <c r="E31" s="27"/>
      <c r="F31" s="34">
        <f t="shared" ref="F31:F44" si="2">D31*E31</f>
        <v>0</v>
      </c>
      <c r="I31" s="7"/>
    </row>
    <row r="32" spans="1:9">
      <c r="A32" s="21"/>
      <c r="B32" s="29"/>
      <c r="C32" s="18">
        <f>IF(B32="",0,VLOOKUP('180507'!B32,Cenik!$A$3:$C$468,2,FALSE))</f>
        <v>0</v>
      </c>
      <c r="D32" s="18">
        <f>IF(B32="",0,VLOOKUP('180507'!B32,Cenik!$A$3:$C$468,3,FALSE))</f>
        <v>0</v>
      </c>
      <c r="E32" s="30"/>
      <c r="F32" s="28">
        <f t="shared" si="2"/>
        <v>0</v>
      </c>
      <c r="I32" s="7"/>
    </row>
    <row r="33" spans="1:6">
      <c r="A33" s="21"/>
      <c r="B33" s="29"/>
      <c r="C33" s="18">
        <f>IF(B33="",0,VLOOKUP('180507'!B33,Cenik!$A$3:$C$468,2,FALSE))</f>
        <v>0</v>
      </c>
      <c r="D33" s="18">
        <f>IF(B33="",0,VLOOKUP('180507'!B33,Cenik!$A$3:$C$468,3,FALSE))</f>
        <v>0</v>
      </c>
      <c r="E33" s="30"/>
      <c r="F33" s="28">
        <f t="shared" si="2"/>
        <v>0</v>
      </c>
    </row>
    <row r="34" spans="1:6">
      <c r="A34" s="21"/>
      <c r="B34" s="29"/>
      <c r="C34" s="18">
        <f>IF(B34="",0,VLOOKUP('180507'!B34,Cenik!$A$3:$C$468,2,FALSE))</f>
        <v>0</v>
      </c>
      <c r="D34" s="18">
        <f>IF(B34="",0,VLOOKUP('180507'!B34,Cenik!$A$3:$C$468,3,FALSE))</f>
        <v>0</v>
      </c>
      <c r="E34" s="30"/>
      <c r="F34" s="28">
        <f t="shared" si="2"/>
        <v>0</v>
      </c>
    </row>
    <row r="35" spans="1:6">
      <c r="A35" s="21"/>
      <c r="B35" s="29"/>
      <c r="C35" s="18">
        <f>IF(B35="",0,VLOOKUP('180507'!B35,Cenik!$A$3:$C$468,2,FALSE))</f>
        <v>0</v>
      </c>
      <c r="D35" s="18">
        <f>IF(B35="",0,VLOOKUP('180507'!B35,Cenik!$A$3:$C$468,3,FALSE))</f>
        <v>0</v>
      </c>
      <c r="E35" s="30"/>
      <c r="F35" s="28">
        <f t="shared" si="2"/>
        <v>0</v>
      </c>
    </row>
    <row r="36" spans="1:6">
      <c r="A36" s="21"/>
      <c r="B36" s="29"/>
      <c r="C36" s="18">
        <f>IF(B36="",0,VLOOKUP('180507'!B36,Cenik!$A$3:$C$468,2,FALSE))</f>
        <v>0</v>
      </c>
      <c r="D36" s="18">
        <f>IF(B36="",0,VLOOKUP('180507'!B36,Cenik!$A$3:$C$468,3,FALSE))</f>
        <v>0</v>
      </c>
      <c r="E36" s="30"/>
      <c r="F36" s="28">
        <f t="shared" si="2"/>
        <v>0</v>
      </c>
    </row>
    <row r="37" spans="1:6">
      <c r="A37" s="21"/>
      <c r="B37" s="29"/>
      <c r="C37" s="18">
        <f>IF(B37="",0,VLOOKUP('180507'!B37,Cenik!$A$3:$C$468,2,FALSE))</f>
        <v>0</v>
      </c>
      <c r="D37" s="18">
        <f>IF(B37="",0,VLOOKUP('180507'!B37,Cenik!$A$3:$C$468,3,FALSE))</f>
        <v>0</v>
      </c>
      <c r="E37" s="30"/>
      <c r="F37" s="28">
        <f t="shared" si="2"/>
        <v>0</v>
      </c>
    </row>
    <row r="38" spans="1:6">
      <c r="A38" s="21"/>
      <c r="B38" s="29"/>
      <c r="C38" s="18">
        <f>IF(B38="",0,VLOOKUP('180507'!B38,Cenik!$A$3:$C$468,2,FALSE))</f>
        <v>0</v>
      </c>
      <c r="D38" s="18">
        <f>IF(B38="",0,VLOOKUP('180507'!B38,Cenik!$A$3:$C$468,3,FALSE))</f>
        <v>0</v>
      </c>
      <c r="E38" s="30"/>
      <c r="F38" s="28">
        <f t="shared" si="2"/>
        <v>0</v>
      </c>
    </row>
    <row r="39" spans="1:6">
      <c r="A39" s="21"/>
      <c r="B39" s="29"/>
      <c r="C39" s="18">
        <f>IF(B39="",0,VLOOKUP('180507'!B39,Cenik!$A$3:$C$468,2,FALSE))</f>
        <v>0</v>
      </c>
      <c r="D39" s="18">
        <f>IF(B39="",0,VLOOKUP('180507'!B39,Cenik!$A$3:$C$468,3,FALSE))</f>
        <v>0</v>
      </c>
      <c r="E39" s="30"/>
      <c r="F39" s="28">
        <f t="shared" si="2"/>
        <v>0</v>
      </c>
    </row>
    <row r="40" spans="1:6">
      <c r="A40" s="21"/>
      <c r="B40" s="29"/>
      <c r="C40" s="18">
        <f>IF(B40="",0,VLOOKUP('180507'!B40,Cenik!$A$3:$C$468,2,FALSE))</f>
        <v>0</v>
      </c>
      <c r="D40" s="18">
        <f>IF(B40="",0,VLOOKUP('180507'!B40,Cenik!$A$3:$C$468,3,FALSE))</f>
        <v>0</v>
      </c>
      <c r="E40" s="30"/>
      <c r="F40" s="28">
        <f t="shared" si="2"/>
        <v>0</v>
      </c>
    </row>
    <row r="41" spans="1:6">
      <c r="A41" s="21"/>
      <c r="B41" s="29"/>
      <c r="C41" s="18">
        <f>IF(B41="",0,VLOOKUP('180507'!B41,Cenik!$A$3:$C$468,2,FALSE))</f>
        <v>0</v>
      </c>
      <c r="D41" s="18">
        <f>IF(B41="",0,VLOOKUP('180507'!B41,Cenik!$A$3:$C$468,3,FALSE))</f>
        <v>0</v>
      </c>
      <c r="E41" s="30"/>
      <c r="F41" s="28">
        <f t="shared" si="2"/>
        <v>0</v>
      </c>
    </row>
    <row r="42" spans="1:6">
      <c r="A42" s="21"/>
      <c r="B42" s="29"/>
      <c r="C42" s="18">
        <f>IF(B42="",0,VLOOKUP('180507'!B42,Cenik!$A$3:$C$468,2,FALSE))</f>
        <v>0</v>
      </c>
      <c r="D42" s="18">
        <f>IF(B42="",0,VLOOKUP('180507'!B42,Cenik!$A$3:$C$468,3,FALSE))</f>
        <v>0</v>
      </c>
      <c r="E42" s="30"/>
      <c r="F42" s="28">
        <f t="shared" si="2"/>
        <v>0</v>
      </c>
    </row>
    <row r="43" spans="1:6">
      <c r="A43" s="21"/>
      <c r="B43" s="29"/>
      <c r="C43" s="18">
        <f>IF(B43="",0,VLOOKUP('180507'!B43,Cenik!$A$3:$C$468,2,FALSE))</f>
        <v>0</v>
      </c>
      <c r="D43" s="18">
        <f>IF(B43="",0,VLOOKUP('180507'!B43,Cenik!$A$3:$C$468,3,FALSE))</f>
        <v>0</v>
      </c>
      <c r="E43" s="30"/>
      <c r="F43" s="28">
        <f t="shared" si="2"/>
        <v>0</v>
      </c>
    </row>
    <row r="44" spans="1:6" ht="13.5" thickBot="1">
      <c r="A44" s="35"/>
      <c r="B44" s="36"/>
      <c r="C44" s="37">
        <f>IF(B44="",0,VLOOKUP('180507'!B44,Cenik!$A$3:$C$468,2,FALSE))</f>
        <v>0</v>
      </c>
      <c r="D44" s="37">
        <f>IF(B44="",0,VLOOKUP('180507'!B44,Cenik!$A$3:$C$468,3,FALSE))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500</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545</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IF(B5="",0,VLOOKUP('180508'!B5,Cenik!$A$3:$C$468,2,FALSE))</f>
        <v>0</v>
      </c>
      <c r="D5" s="18">
        <f>IF(B5="",0,VLOOKUP('180508'!B5,Cenik!$A$3:$C$468,3,FALSE))</f>
        <v>0</v>
      </c>
      <c r="E5" s="19"/>
      <c r="F5" s="20">
        <f t="shared" ref="F5:F14" si="0">D5*E5</f>
        <v>0</v>
      </c>
    </row>
    <row r="6" spans="1:6">
      <c r="A6" s="21"/>
      <c r="B6" s="22"/>
      <c r="C6" s="18">
        <f>IF(B6="",0,VLOOKUP('180508'!B6,Cenik!$A$3:$C$468,2,FALSE))</f>
        <v>0</v>
      </c>
      <c r="D6" s="18">
        <f>IF(B6="",0,VLOOKUP('180508'!B6,Cenik!$A$3:$C$468,3,FALSE))</f>
        <v>0</v>
      </c>
      <c r="E6" s="23"/>
      <c r="F6" s="20">
        <f t="shared" si="0"/>
        <v>0</v>
      </c>
    </row>
    <row r="7" spans="1:6">
      <c r="A7" s="21"/>
      <c r="B7" s="22"/>
      <c r="C7" s="18">
        <f>IF(B7="",0,VLOOKUP('180508'!B7,Cenik!$A$3:$C$468,2,FALSE))</f>
        <v>0</v>
      </c>
      <c r="D7" s="18">
        <f>IF(B7="",0,VLOOKUP('180508'!B7,Cenik!$A$3:$C$468,3,FALSE))</f>
        <v>0</v>
      </c>
      <c r="E7" s="23"/>
      <c r="F7" s="20">
        <f t="shared" si="0"/>
        <v>0</v>
      </c>
    </row>
    <row r="8" spans="1:6">
      <c r="A8" s="21"/>
      <c r="B8" s="22"/>
      <c r="C8" s="18">
        <f>IF(B8="",0,VLOOKUP('180508'!B8,Cenik!$A$3:$C$468,2,FALSE))</f>
        <v>0</v>
      </c>
      <c r="D8" s="18">
        <f>IF(B8="",0,VLOOKUP('180508'!B8,Cenik!$A$3:$C$468,3,FALSE))</f>
        <v>0</v>
      </c>
      <c r="E8" s="23"/>
      <c r="F8" s="20">
        <f t="shared" si="0"/>
        <v>0</v>
      </c>
    </row>
    <row r="9" spans="1:6">
      <c r="A9" s="21"/>
      <c r="B9" s="22"/>
      <c r="C9" s="18">
        <f>IF(B9="",0,VLOOKUP('180508'!B9,Cenik!$A$3:$C$468,2,FALSE))</f>
        <v>0</v>
      </c>
      <c r="D9" s="18">
        <f>IF(B9="",0,VLOOKUP('180508'!B9,Cenik!$A$3:$C$468,3,FALSE))</f>
        <v>0</v>
      </c>
      <c r="E9" s="23"/>
      <c r="F9" s="20">
        <f t="shared" si="0"/>
        <v>0</v>
      </c>
    </row>
    <row r="10" spans="1:6">
      <c r="A10" s="21"/>
      <c r="B10" s="22"/>
      <c r="C10" s="18">
        <f>IF(B10="",0,VLOOKUP('180508'!B10,Cenik!$A$3:$C$468,2,FALSE))</f>
        <v>0</v>
      </c>
      <c r="D10" s="18">
        <f>IF(B10="",0,VLOOKUP('180508'!B10,Cenik!$A$3:$C$468,3,FALSE))</f>
        <v>0</v>
      </c>
      <c r="E10" s="23"/>
      <c r="F10" s="20">
        <f t="shared" si="0"/>
        <v>0</v>
      </c>
    </row>
    <row r="11" spans="1:6">
      <c r="A11" s="21"/>
      <c r="B11" s="22"/>
      <c r="C11" s="18">
        <f>IF(B11="",0,VLOOKUP('180508'!B11,Cenik!$A$3:$C$468,2,FALSE))</f>
        <v>0</v>
      </c>
      <c r="D11" s="18">
        <f>IF(B11="",0,VLOOKUP('180508'!B11,Cenik!$A$3:$C$468,3,FALSE))</f>
        <v>0</v>
      </c>
      <c r="E11" s="23"/>
      <c r="F11" s="20">
        <f t="shared" si="0"/>
        <v>0</v>
      </c>
    </row>
    <row r="12" spans="1:6">
      <c r="A12" s="21"/>
      <c r="B12" s="22"/>
      <c r="C12" s="18">
        <f>IF(B12="",0,VLOOKUP('180508'!B12,Cenik!$A$3:$C$468,2,FALSE))</f>
        <v>0</v>
      </c>
      <c r="D12" s="18">
        <f>IF(B12="",0,VLOOKUP('180508'!B12,Cenik!$A$3:$C$468,3,FALSE))</f>
        <v>0</v>
      </c>
      <c r="E12" s="23"/>
      <c r="F12" s="20">
        <f t="shared" si="0"/>
        <v>0</v>
      </c>
    </row>
    <row r="13" spans="1:6">
      <c r="A13" s="21"/>
      <c r="B13" s="22"/>
      <c r="C13" s="18">
        <f>IF(B13="",0,VLOOKUP('180508'!B13,Cenik!$A$3:$C$468,2,FALSE))</f>
        <v>0</v>
      </c>
      <c r="D13" s="18">
        <f>IF(B13="",0,VLOOKUP('180508'!B13,Cenik!$A$3:$C$468,3,FALSE))</f>
        <v>0</v>
      </c>
      <c r="E13" s="23"/>
      <c r="F13" s="20">
        <f t="shared" si="0"/>
        <v>0</v>
      </c>
    </row>
    <row r="14" spans="1:6" ht="13.5" thickBot="1">
      <c r="A14" s="21"/>
      <c r="B14" s="22"/>
      <c r="C14" s="18">
        <f>IF(B14="",0,VLOOKUP('180508'!B14,Cenik!$A$3:$C$468,2,FALSE))</f>
        <v>0</v>
      </c>
      <c r="D14" s="18">
        <f>IF(B14="",0,VLOOKUP('180508'!B14,Cenik!$A$3:$C$468,3,FALSE))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IF(B16="",0,VLOOKUP('180508'!B16,Cenik!$A$3:$C$468,2,FALSE))</f>
        <v>0</v>
      </c>
      <c r="D16" s="18">
        <f>IF(B16="",0,VLOOKUP('180508'!B16,Cenik!$A$3:$C$468,3,FALSE))</f>
        <v>0</v>
      </c>
      <c r="E16" s="27"/>
      <c r="F16" s="28">
        <f t="shared" ref="F16:F29" si="1">D16*E16</f>
        <v>0</v>
      </c>
    </row>
    <row r="17" spans="1:9">
      <c r="A17" s="21"/>
      <c r="B17" s="29"/>
      <c r="C17" s="18">
        <f>IF(B17="",0,VLOOKUP('180508'!B17,Cenik!$A$3:$C$468,2,FALSE))</f>
        <v>0</v>
      </c>
      <c r="D17" s="18">
        <f>IF(B17="",0,VLOOKUP('180508'!B17,Cenik!$A$3:$C$468,3,FALSE))</f>
        <v>0</v>
      </c>
      <c r="E17" s="30"/>
      <c r="F17" s="28">
        <f t="shared" si="1"/>
        <v>0</v>
      </c>
    </row>
    <row r="18" spans="1:9">
      <c r="A18" s="21"/>
      <c r="B18" s="31"/>
      <c r="C18" s="18">
        <f>IF(B18="",0,VLOOKUP('180508'!B18,Cenik!$A$3:$C$468,2,FALSE))</f>
        <v>0</v>
      </c>
      <c r="D18" s="18">
        <f>IF(B18="",0,VLOOKUP('180508'!B18,Cenik!$A$3:$C$468,3,FALSE))</f>
        <v>0</v>
      </c>
      <c r="E18" s="30"/>
      <c r="F18" s="28">
        <f t="shared" si="1"/>
        <v>0</v>
      </c>
    </row>
    <row r="19" spans="1:9">
      <c r="A19" s="21"/>
      <c r="B19" s="29"/>
      <c r="C19" s="18">
        <f>IF(B19="",0,VLOOKUP('180508'!B19,Cenik!$A$3:$C$468,2,FALSE))</f>
        <v>0</v>
      </c>
      <c r="D19" s="18">
        <f>IF(B19="",0,VLOOKUP('180508'!B19,Cenik!$A$3:$C$468,3,FALSE))</f>
        <v>0</v>
      </c>
      <c r="E19" s="30"/>
      <c r="F19" s="28">
        <f t="shared" si="1"/>
        <v>0</v>
      </c>
    </row>
    <row r="20" spans="1:9">
      <c r="A20" s="21"/>
      <c r="B20" s="29"/>
      <c r="C20" s="18">
        <f>IF(B20="",0,VLOOKUP('180508'!B20,Cenik!$A$3:$C$468,2,FALSE))</f>
        <v>0</v>
      </c>
      <c r="D20" s="18">
        <f>IF(B20="",0,VLOOKUP('180508'!B20,Cenik!$A$3:$C$468,3,FALSE))</f>
        <v>0</v>
      </c>
      <c r="E20" s="30"/>
      <c r="F20" s="28">
        <f t="shared" si="1"/>
        <v>0</v>
      </c>
    </row>
    <row r="21" spans="1:9">
      <c r="A21" s="21"/>
      <c r="B21" s="29"/>
      <c r="C21" s="18">
        <f>IF(B21="",0,VLOOKUP('180508'!B21,Cenik!$A$3:$C$468,2,FALSE))</f>
        <v>0</v>
      </c>
      <c r="D21" s="18">
        <f>IF(B21="",0,VLOOKUP('180508'!B21,Cenik!$A$3:$C$468,3,FALSE))</f>
        <v>0</v>
      </c>
      <c r="E21" s="30"/>
      <c r="F21" s="28">
        <f t="shared" si="1"/>
        <v>0</v>
      </c>
    </row>
    <row r="22" spans="1:9">
      <c r="A22" s="21"/>
      <c r="B22" s="29"/>
      <c r="C22" s="18">
        <f>IF(B22="",0,VLOOKUP('180508'!B22,Cenik!$A$3:$C$468,2,FALSE))</f>
        <v>0</v>
      </c>
      <c r="D22" s="18">
        <f>IF(B22="",0,VLOOKUP('180508'!B22,Cenik!$A$3:$C$468,3,FALSE))</f>
        <v>0</v>
      </c>
      <c r="E22" s="30"/>
      <c r="F22" s="28">
        <f t="shared" si="1"/>
        <v>0</v>
      </c>
    </row>
    <row r="23" spans="1:9">
      <c r="A23" s="21"/>
      <c r="B23" s="29"/>
      <c r="C23" s="18">
        <f>IF(B23="",0,VLOOKUP('180508'!B23,Cenik!$A$3:$C$468,2,FALSE))</f>
        <v>0</v>
      </c>
      <c r="D23" s="18">
        <f>IF(B23="",0,VLOOKUP('180508'!B23,Cenik!$A$3:$C$468,3,FALSE))</f>
        <v>0</v>
      </c>
      <c r="E23" s="30"/>
      <c r="F23" s="28">
        <f t="shared" si="1"/>
        <v>0</v>
      </c>
    </row>
    <row r="24" spans="1:9">
      <c r="A24" s="21"/>
      <c r="B24" s="29"/>
      <c r="C24" s="18">
        <f>IF(B24="",0,VLOOKUP('180508'!B24,Cenik!$A$3:$C$468,2,FALSE))</f>
        <v>0</v>
      </c>
      <c r="D24" s="18">
        <f>IF(B24="",0,VLOOKUP('180508'!B24,Cenik!$A$3:$C$468,3,FALSE))</f>
        <v>0</v>
      </c>
      <c r="E24" s="30"/>
      <c r="F24" s="28">
        <f t="shared" si="1"/>
        <v>0</v>
      </c>
    </row>
    <row r="25" spans="1:9">
      <c r="A25" s="21"/>
      <c r="B25" s="29"/>
      <c r="C25" s="18">
        <f>IF(B25="",0,VLOOKUP('180508'!B25,Cenik!$A$3:$C$468,2,FALSE))</f>
        <v>0</v>
      </c>
      <c r="D25" s="18">
        <f>IF(B25="",0,VLOOKUP('180508'!B25,Cenik!$A$3:$C$468,3,FALSE))</f>
        <v>0</v>
      </c>
      <c r="E25" s="30"/>
      <c r="F25" s="28">
        <f t="shared" si="1"/>
        <v>0</v>
      </c>
    </row>
    <row r="26" spans="1:9">
      <c r="A26" s="21"/>
      <c r="B26" s="29"/>
      <c r="C26" s="18">
        <f>IF(B26="",0,VLOOKUP('180508'!B26,Cenik!$A$3:$C$468,2,FALSE))</f>
        <v>0</v>
      </c>
      <c r="D26" s="18">
        <f>IF(B26="",0,VLOOKUP('180508'!B26,Cenik!$A$3:$C$468,3,FALSE))</f>
        <v>0</v>
      </c>
      <c r="E26" s="30"/>
      <c r="F26" s="28">
        <f t="shared" si="1"/>
        <v>0</v>
      </c>
    </row>
    <row r="27" spans="1:9">
      <c r="A27" s="21"/>
      <c r="B27" s="29"/>
      <c r="C27" s="18">
        <f>IF(B27="",0,VLOOKUP('180508'!B27,Cenik!$A$3:$C$468,2,FALSE))</f>
        <v>0</v>
      </c>
      <c r="D27" s="18">
        <f>IF(B27="",0,VLOOKUP('180508'!B27,Cenik!$A$3:$C$468,3,FALSE))</f>
        <v>0</v>
      </c>
      <c r="E27" s="30"/>
      <c r="F27" s="28">
        <f t="shared" si="1"/>
        <v>0</v>
      </c>
    </row>
    <row r="28" spans="1:9">
      <c r="A28" s="21"/>
      <c r="B28" s="29"/>
      <c r="C28" s="18">
        <f>IF(B28="",0,VLOOKUP('180508'!B28,Cenik!$A$3:$C$468,2,FALSE))</f>
        <v>0</v>
      </c>
      <c r="D28" s="18">
        <f>IF(B28="",0,VLOOKUP('180508'!B28,Cenik!$A$3:$C$468,3,FALSE))</f>
        <v>0</v>
      </c>
      <c r="E28" s="30"/>
      <c r="F28" s="28">
        <f t="shared" si="1"/>
        <v>0</v>
      </c>
    </row>
    <row r="29" spans="1:9" ht="13.5" thickBot="1">
      <c r="A29" s="21"/>
      <c r="B29" s="29"/>
      <c r="C29" s="18">
        <f>IF(B29="",0,VLOOKUP('180508'!B29,Cenik!$A$3:$C$468,2,FALSE))</f>
        <v>0</v>
      </c>
      <c r="D29" s="18">
        <f>IF(B29="",0,VLOOKUP('180508'!B29,Cenik!$A$3:$C$468,3,FALSE))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IF(B31="",0,VLOOKUP('180508'!B31,Cenik!$A$3:$C$468,2,FALSE))</f>
        <v>0</v>
      </c>
      <c r="D31" s="33">
        <f>IF(B31="",0,VLOOKUP('180508'!B31,Cenik!$A$3:$C$468,3,FALSE))</f>
        <v>0</v>
      </c>
      <c r="E31" s="27"/>
      <c r="F31" s="34">
        <f t="shared" ref="F31:F44" si="2">D31*E31</f>
        <v>0</v>
      </c>
      <c r="I31" s="7"/>
    </row>
    <row r="32" spans="1:9">
      <c r="A32" s="21"/>
      <c r="B32" s="29"/>
      <c r="C32" s="18">
        <f>IF(B32="",0,VLOOKUP('180508'!B32,Cenik!$A$3:$C$468,2,FALSE))</f>
        <v>0</v>
      </c>
      <c r="D32" s="18">
        <f>IF(B32="",0,VLOOKUP('180508'!B32,Cenik!$A$3:$C$468,3,FALSE))</f>
        <v>0</v>
      </c>
      <c r="E32" s="30"/>
      <c r="F32" s="28">
        <f t="shared" si="2"/>
        <v>0</v>
      </c>
      <c r="I32" s="7"/>
    </row>
    <row r="33" spans="1:6">
      <c r="A33" s="21"/>
      <c r="B33" s="29"/>
      <c r="C33" s="18">
        <f>IF(B33="",0,VLOOKUP('180508'!B33,Cenik!$A$3:$C$468,2,FALSE))</f>
        <v>0</v>
      </c>
      <c r="D33" s="18">
        <f>IF(B33="",0,VLOOKUP('180508'!B33,Cenik!$A$3:$C$468,3,FALSE))</f>
        <v>0</v>
      </c>
      <c r="E33" s="30"/>
      <c r="F33" s="28">
        <f t="shared" si="2"/>
        <v>0</v>
      </c>
    </row>
    <row r="34" spans="1:6">
      <c r="A34" s="21"/>
      <c r="B34" s="29"/>
      <c r="C34" s="18">
        <f>IF(B34="",0,VLOOKUP('180508'!B34,Cenik!$A$3:$C$468,2,FALSE))</f>
        <v>0</v>
      </c>
      <c r="D34" s="18">
        <f>IF(B34="",0,VLOOKUP('180508'!B34,Cenik!$A$3:$C$468,3,FALSE))</f>
        <v>0</v>
      </c>
      <c r="E34" s="30"/>
      <c r="F34" s="28">
        <f t="shared" si="2"/>
        <v>0</v>
      </c>
    </row>
    <row r="35" spans="1:6">
      <c r="A35" s="21"/>
      <c r="B35" s="29"/>
      <c r="C35" s="18">
        <f>IF(B35="",0,VLOOKUP('180508'!B35,Cenik!$A$3:$C$468,2,FALSE))</f>
        <v>0</v>
      </c>
      <c r="D35" s="18">
        <f>IF(B35="",0,VLOOKUP('180508'!B35,Cenik!$A$3:$C$468,3,FALSE))</f>
        <v>0</v>
      </c>
      <c r="E35" s="30"/>
      <c r="F35" s="28">
        <f t="shared" si="2"/>
        <v>0</v>
      </c>
    </row>
    <row r="36" spans="1:6">
      <c r="A36" s="21"/>
      <c r="B36" s="29"/>
      <c r="C36" s="18">
        <f>IF(B36="",0,VLOOKUP('180508'!B36,Cenik!$A$3:$C$468,2,FALSE))</f>
        <v>0</v>
      </c>
      <c r="D36" s="18">
        <f>IF(B36="",0,VLOOKUP('180508'!B36,Cenik!$A$3:$C$468,3,FALSE))</f>
        <v>0</v>
      </c>
      <c r="E36" s="30"/>
      <c r="F36" s="28">
        <f t="shared" si="2"/>
        <v>0</v>
      </c>
    </row>
    <row r="37" spans="1:6">
      <c r="A37" s="21"/>
      <c r="B37" s="29"/>
      <c r="C37" s="18">
        <f>IF(B37="",0,VLOOKUP('180508'!B37,Cenik!$A$3:$C$468,2,FALSE))</f>
        <v>0</v>
      </c>
      <c r="D37" s="18">
        <f>IF(B37="",0,VLOOKUP('180508'!B37,Cenik!$A$3:$C$468,3,FALSE))</f>
        <v>0</v>
      </c>
      <c r="E37" s="30"/>
      <c r="F37" s="28">
        <f t="shared" si="2"/>
        <v>0</v>
      </c>
    </row>
    <row r="38" spans="1:6">
      <c r="A38" s="21"/>
      <c r="B38" s="29"/>
      <c r="C38" s="18">
        <f>IF(B38="",0,VLOOKUP('180508'!B38,Cenik!$A$3:$C$468,2,FALSE))</f>
        <v>0</v>
      </c>
      <c r="D38" s="18">
        <f>IF(B38="",0,VLOOKUP('180508'!B38,Cenik!$A$3:$C$468,3,FALSE))</f>
        <v>0</v>
      </c>
      <c r="E38" s="30"/>
      <c r="F38" s="28">
        <f t="shared" si="2"/>
        <v>0</v>
      </c>
    </row>
    <row r="39" spans="1:6">
      <c r="A39" s="21"/>
      <c r="B39" s="29"/>
      <c r="C39" s="18">
        <f>IF(B39="",0,VLOOKUP('180508'!B39,Cenik!$A$3:$C$468,2,FALSE))</f>
        <v>0</v>
      </c>
      <c r="D39" s="18">
        <f>IF(B39="",0,VLOOKUP('180508'!B39,Cenik!$A$3:$C$468,3,FALSE))</f>
        <v>0</v>
      </c>
      <c r="E39" s="30"/>
      <c r="F39" s="28">
        <f t="shared" si="2"/>
        <v>0</v>
      </c>
    </row>
    <row r="40" spans="1:6">
      <c r="A40" s="21"/>
      <c r="B40" s="29"/>
      <c r="C40" s="18">
        <f>IF(B40="",0,VLOOKUP('180508'!B40,Cenik!$A$3:$C$468,2,FALSE))</f>
        <v>0</v>
      </c>
      <c r="D40" s="18">
        <f>IF(B40="",0,VLOOKUP('180508'!B40,Cenik!$A$3:$C$468,3,FALSE))</f>
        <v>0</v>
      </c>
      <c r="E40" s="30"/>
      <c r="F40" s="28">
        <f t="shared" si="2"/>
        <v>0</v>
      </c>
    </row>
    <row r="41" spans="1:6">
      <c r="A41" s="21"/>
      <c r="B41" s="29"/>
      <c r="C41" s="18">
        <f>IF(B41="",0,VLOOKUP('180508'!B41,Cenik!$A$3:$C$468,2,FALSE))</f>
        <v>0</v>
      </c>
      <c r="D41" s="18">
        <f>IF(B41="",0,VLOOKUP('180508'!B41,Cenik!$A$3:$C$468,3,FALSE))</f>
        <v>0</v>
      </c>
      <c r="E41" s="30"/>
      <c r="F41" s="28">
        <f t="shared" si="2"/>
        <v>0</v>
      </c>
    </row>
    <row r="42" spans="1:6">
      <c r="A42" s="21"/>
      <c r="B42" s="29"/>
      <c r="C42" s="18">
        <f>IF(B42="",0,VLOOKUP('180508'!B42,Cenik!$A$3:$C$468,2,FALSE))</f>
        <v>0</v>
      </c>
      <c r="D42" s="18">
        <f>IF(B42="",0,VLOOKUP('180508'!B42,Cenik!$A$3:$C$468,3,FALSE))</f>
        <v>0</v>
      </c>
      <c r="E42" s="30"/>
      <c r="F42" s="28">
        <f t="shared" si="2"/>
        <v>0</v>
      </c>
    </row>
    <row r="43" spans="1:6">
      <c r="A43" s="21"/>
      <c r="B43" s="29"/>
      <c r="C43" s="18">
        <f>IF(B43="",0,VLOOKUP('180508'!B43,Cenik!$A$3:$C$468,2,FALSE))</f>
        <v>0</v>
      </c>
      <c r="D43" s="18">
        <f>IF(B43="",0,VLOOKUP('180508'!B43,Cenik!$A$3:$C$468,3,FALSE))</f>
        <v>0</v>
      </c>
      <c r="E43" s="30"/>
      <c r="F43" s="28">
        <f t="shared" si="2"/>
        <v>0</v>
      </c>
    </row>
    <row r="44" spans="1:6" ht="13.5" thickBot="1">
      <c r="A44" s="35"/>
      <c r="B44" s="36"/>
      <c r="C44" s="37">
        <f>IF(B44="",0,VLOOKUP('180508'!B44,Cenik!$A$3:$C$468,2,FALSE))</f>
        <v>0</v>
      </c>
      <c r="D44" s="37">
        <f>IF(B44="",0,VLOOKUP('180508'!B44,Cenik!$A$3:$C$468,3,FALSE))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505</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546</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IF(B5="",0,VLOOKUP('180509'!B5,Cenik!$A$3:$C$468,2,FALSE))</f>
        <v>0</v>
      </c>
      <c r="D5" s="18">
        <f>IF(B5="",0,VLOOKUP('180509'!B5,Cenik!$A$3:$C$468,3,FALSE))</f>
        <v>0</v>
      </c>
      <c r="E5" s="19"/>
      <c r="F5" s="20">
        <f t="shared" ref="F5:F14" si="0">D5*E5</f>
        <v>0</v>
      </c>
    </row>
    <row r="6" spans="1:6">
      <c r="A6" s="21"/>
      <c r="B6" s="22"/>
      <c r="C6" s="18">
        <f>IF(B6="",0,VLOOKUP('180509'!B6,Cenik!$A$3:$C$468,2,FALSE))</f>
        <v>0</v>
      </c>
      <c r="D6" s="18">
        <f>IF(B6="",0,VLOOKUP('180509'!B6,Cenik!$A$3:$C$468,3,FALSE))</f>
        <v>0</v>
      </c>
      <c r="E6" s="23"/>
      <c r="F6" s="20">
        <f t="shared" si="0"/>
        <v>0</v>
      </c>
    </row>
    <row r="7" spans="1:6">
      <c r="A7" s="21"/>
      <c r="B7" s="22"/>
      <c r="C7" s="18">
        <f>IF(B7="",0,VLOOKUP('180509'!B7,Cenik!$A$3:$C$468,2,FALSE))</f>
        <v>0</v>
      </c>
      <c r="D7" s="18">
        <f>IF(B7="",0,VLOOKUP('180509'!B7,Cenik!$A$3:$C$468,3,FALSE))</f>
        <v>0</v>
      </c>
      <c r="E7" s="23"/>
      <c r="F7" s="20">
        <f t="shared" si="0"/>
        <v>0</v>
      </c>
    </row>
    <row r="8" spans="1:6">
      <c r="A8" s="21"/>
      <c r="B8" s="22"/>
      <c r="C8" s="18">
        <f>IF(B8="",0,VLOOKUP('180509'!B8,Cenik!$A$3:$C$468,2,FALSE))</f>
        <v>0</v>
      </c>
      <c r="D8" s="18">
        <f>IF(B8="",0,VLOOKUP('180509'!B8,Cenik!$A$3:$C$468,3,FALSE))</f>
        <v>0</v>
      </c>
      <c r="E8" s="23"/>
      <c r="F8" s="20">
        <f t="shared" si="0"/>
        <v>0</v>
      </c>
    </row>
    <row r="9" spans="1:6">
      <c r="A9" s="21"/>
      <c r="B9" s="22"/>
      <c r="C9" s="18">
        <f>IF(B9="",0,VLOOKUP('180509'!B9,Cenik!$A$3:$C$468,2,FALSE))</f>
        <v>0</v>
      </c>
      <c r="D9" s="18">
        <f>IF(B9="",0,VLOOKUP('180509'!B9,Cenik!$A$3:$C$468,3,FALSE))</f>
        <v>0</v>
      </c>
      <c r="E9" s="23"/>
      <c r="F9" s="20">
        <f t="shared" si="0"/>
        <v>0</v>
      </c>
    </row>
    <row r="10" spans="1:6">
      <c r="A10" s="21"/>
      <c r="B10" s="22"/>
      <c r="C10" s="18">
        <f>IF(B10="",0,VLOOKUP('180509'!B10,Cenik!$A$3:$C$468,2,FALSE))</f>
        <v>0</v>
      </c>
      <c r="D10" s="18">
        <f>IF(B10="",0,VLOOKUP('180509'!B10,Cenik!$A$3:$C$468,3,FALSE))</f>
        <v>0</v>
      </c>
      <c r="E10" s="23"/>
      <c r="F10" s="20">
        <f t="shared" si="0"/>
        <v>0</v>
      </c>
    </row>
    <row r="11" spans="1:6">
      <c r="A11" s="21"/>
      <c r="B11" s="22"/>
      <c r="C11" s="18">
        <f>IF(B11="",0,VLOOKUP('180509'!B11,Cenik!$A$3:$C$468,2,FALSE))</f>
        <v>0</v>
      </c>
      <c r="D11" s="18">
        <f>IF(B11="",0,VLOOKUP('180509'!B11,Cenik!$A$3:$C$468,3,FALSE))</f>
        <v>0</v>
      </c>
      <c r="E11" s="23"/>
      <c r="F11" s="20">
        <f t="shared" si="0"/>
        <v>0</v>
      </c>
    </row>
    <row r="12" spans="1:6">
      <c r="A12" s="21"/>
      <c r="B12" s="22"/>
      <c r="C12" s="18">
        <f>IF(B12="",0,VLOOKUP('180509'!B12,Cenik!$A$3:$C$468,2,FALSE))</f>
        <v>0</v>
      </c>
      <c r="D12" s="18">
        <f>IF(B12="",0,VLOOKUP('180509'!B12,Cenik!$A$3:$C$468,3,FALSE))</f>
        <v>0</v>
      </c>
      <c r="E12" s="23"/>
      <c r="F12" s="20">
        <f t="shared" si="0"/>
        <v>0</v>
      </c>
    </row>
    <row r="13" spans="1:6">
      <c r="A13" s="21"/>
      <c r="B13" s="22"/>
      <c r="C13" s="18">
        <f>IF(B13="",0,VLOOKUP('180509'!B13,Cenik!$A$3:$C$468,2,FALSE))</f>
        <v>0</v>
      </c>
      <c r="D13" s="18">
        <f>IF(B13="",0,VLOOKUP('180509'!B13,Cenik!$A$3:$C$468,3,FALSE))</f>
        <v>0</v>
      </c>
      <c r="E13" s="23"/>
      <c r="F13" s="20">
        <f t="shared" si="0"/>
        <v>0</v>
      </c>
    </row>
    <row r="14" spans="1:6" ht="13.5" thickBot="1">
      <c r="A14" s="21"/>
      <c r="B14" s="22"/>
      <c r="C14" s="18">
        <f>IF(B14="",0,VLOOKUP('180509'!B14,Cenik!$A$3:$C$468,2,FALSE))</f>
        <v>0</v>
      </c>
      <c r="D14" s="18">
        <f>IF(B14="",0,VLOOKUP('180509'!B14,Cenik!$A$3:$C$468,3,FALSE))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IF(B16="",0,VLOOKUP('180509'!B16,Cenik!$A$3:$C$468,2,FALSE))</f>
        <v>0</v>
      </c>
      <c r="D16" s="18">
        <f>IF(B16="",0,VLOOKUP('180509'!B16,Cenik!$A$3:$C$468,3,FALSE))</f>
        <v>0</v>
      </c>
      <c r="E16" s="27"/>
      <c r="F16" s="28">
        <f t="shared" ref="F16:F29" si="1">D16*E16</f>
        <v>0</v>
      </c>
    </row>
    <row r="17" spans="1:9">
      <c r="A17" s="21"/>
      <c r="B17" s="29"/>
      <c r="C17" s="18">
        <f>IF(B17="",0,VLOOKUP('180509'!B17,Cenik!$A$3:$C$468,2,FALSE))</f>
        <v>0</v>
      </c>
      <c r="D17" s="18">
        <f>IF(B17="",0,VLOOKUP('180509'!B17,Cenik!$A$3:$C$468,3,FALSE))</f>
        <v>0</v>
      </c>
      <c r="E17" s="30"/>
      <c r="F17" s="28">
        <f t="shared" si="1"/>
        <v>0</v>
      </c>
    </row>
    <row r="18" spans="1:9">
      <c r="A18" s="21"/>
      <c r="B18" s="31"/>
      <c r="C18" s="18">
        <f>IF(B18="",0,VLOOKUP('180509'!B18,Cenik!$A$3:$C$468,2,FALSE))</f>
        <v>0</v>
      </c>
      <c r="D18" s="18">
        <f>IF(B18="",0,VLOOKUP('180509'!B18,Cenik!$A$3:$C$468,3,FALSE))</f>
        <v>0</v>
      </c>
      <c r="E18" s="30"/>
      <c r="F18" s="28">
        <f t="shared" si="1"/>
        <v>0</v>
      </c>
    </row>
    <row r="19" spans="1:9">
      <c r="A19" s="21"/>
      <c r="B19" s="29"/>
      <c r="C19" s="18">
        <f>IF(B19="",0,VLOOKUP('180509'!B19,Cenik!$A$3:$C$468,2,FALSE))</f>
        <v>0</v>
      </c>
      <c r="D19" s="18">
        <f>IF(B19="",0,VLOOKUP('180509'!B19,Cenik!$A$3:$C$468,3,FALSE))</f>
        <v>0</v>
      </c>
      <c r="E19" s="30"/>
      <c r="F19" s="28">
        <f t="shared" si="1"/>
        <v>0</v>
      </c>
    </row>
    <row r="20" spans="1:9">
      <c r="A20" s="21"/>
      <c r="B20" s="29"/>
      <c r="C20" s="18">
        <f>IF(B20="",0,VLOOKUP('180509'!B20,Cenik!$A$3:$C$468,2,FALSE))</f>
        <v>0</v>
      </c>
      <c r="D20" s="18">
        <f>IF(B20="",0,VLOOKUP('180509'!B20,Cenik!$A$3:$C$468,3,FALSE))</f>
        <v>0</v>
      </c>
      <c r="E20" s="30"/>
      <c r="F20" s="28">
        <f t="shared" si="1"/>
        <v>0</v>
      </c>
    </row>
    <row r="21" spans="1:9">
      <c r="A21" s="21"/>
      <c r="B21" s="29"/>
      <c r="C21" s="18">
        <f>IF(B21="",0,VLOOKUP('180509'!B21,Cenik!$A$3:$C$468,2,FALSE))</f>
        <v>0</v>
      </c>
      <c r="D21" s="18">
        <f>IF(B21="",0,VLOOKUP('180509'!B21,Cenik!$A$3:$C$468,3,FALSE))</f>
        <v>0</v>
      </c>
      <c r="E21" s="30"/>
      <c r="F21" s="28">
        <f t="shared" si="1"/>
        <v>0</v>
      </c>
    </row>
    <row r="22" spans="1:9">
      <c r="A22" s="21"/>
      <c r="B22" s="29"/>
      <c r="C22" s="18">
        <f>IF(B22="",0,VLOOKUP('180509'!B22,Cenik!$A$3:$C$468,2,FALSE))</f>
        <v>0</v>
      </c>
      <c r="D22" s="18">
        <f>IF(B22="",0,VLOOKUP('180509'!B22,Cenik!$A$3:$C$468,3,FALSE))</f>
        <v>0</v>
      </c>
      <c r="E22" s="30"/>
      <c r="F22" s="28">
        <f t="shared" si="1"/>
        <v>0</v>
      </c>
    </row>
    <row r="23" spans="1:9">
      <c r="A23" s="21"/>
      <c r="B23" s="29"/>
      <c r="C23" s="18">
        <f>IF(B23="",0,VLOOKUP('180509'!B23,Cenik!$A$3:$C$468,2,FALSE))</f>
        <v>0</v>
      </c>
      <c r="D23" s="18">
        <f>IF(B23="",0,VLOOKUP('180509'!B23,Cenik!$A$3:$C$468,3,FALSE))</f>
        <v>0</v>
      </c>
      <c r="E23" s="30"/>
      <c r="F23" s="28">
        <f t="shared" si="1"/>
        <v>0</v>
      </c>
    </row>
    <row r="24" spans="1:9">
      <c r="A24" s="21"/>
      <c r="B24" s="29"/>
      <c r="C24" s="18">
        <f>IF(B24="",0,VLOOKUP('180509'!B24,Cenik!$A$3:$C$468,2,FALSE))</f>
        <v>0</v>
      </c>
      <c r="D24" s="18">
        <f>IF(B24="",0,VLOOKUP('180509'!B24,Cenik!$A$3:$C$468,3,FALSE))</f>
        <v>0</v>
      </c>
      <c r="E24" s="30"/>
      <c r="F24" s="28">
        <f t="shared" si="1"/>
        <v>0</v>
      </c>
    </row>
    <row r="25" spans="1:9">
      <c r="A25" s="21"/>
      <c r="B25" s="29"/>
      <c r="C25" s="18">
        <f>IF(B25="",0,VLOOKUP('180509'!B25,Cenik!$A$3:$C$468,2,FALSE))</f>
        <v>0</v>
      </c>
      <c r="D25" s="18">
        <f>IF(B25="",0,VLOOKUP('180509'!B25,Cenik!$A$3:$C$468,3,FALSE))</f>
        <v>0</v>
      </c>
      <c r="E25" s="30"/>
      <c r="F25" s="28">
        <f t="shared" si="1"/>
        <v>0</v>
      </c>
    </row>
    <row r="26" spans="1:9">
      <c r="A26" s="21"/>
      <c r="B26" s="29"/>
      <c r="C26" s="18">
        <f>IF(B26="",0,VLOOKUP('180509'!B26,Cenik!$A$3:$C$468,2,FALSE))</f>
        <v>0</v>
      </c>
      <c r="D26" s="18">
        <f>IF(B26="",0,VLOOKUP('180509'!B26,Cenik!$A$3:$C$468,3,FALSE))</f>
        <v>0</v>
      </c>
      <c r="E26" s="30"/>
      <c r="F26" s="28">
        <f t="shared" si="1"/>
        <v>0</v>
      </c>
    </row>
    <row r="27" spans="1:9">
      <c r="A27" s="21"/>
      <c r="B27" s="29"/>
      <c r="C27" s="18">
        <f>IF(B27="",0,VLOOKUP('180509'!B27,Cenik!$A$3:$C$468,2,FALSE))</f>
        <v>0</v>
      </c>
      <c r="D27" s="18">
        <f>IF(B27="",0,VLOOKUP('180509'!B27,Cenik!$A$3:$C$468,3,FALSE))</f>
        <v>0</v>
      </c>
      <c r="E27" s="30"/>
      <c r="F27" s="28">
        <f t="shared" si="1"/>
        <v>0</v>
      </c>
    </row>
    <row r="28" spans="1:9">
      <c r="A28" s="21"/>
      <c r="B28" s="29"/>
      <c r="C28" s="18">
        <f>IF(B28="",0,VLOOKUP('180509'!B28,Cenik!$A$3:$C$468,2,FALSE))</f>
        <v>0</v>
      </c>
      <c r="D28" s="18">
        <f>IF(B28="",0,VLOOKUP('180509'!B28,Cenik!$A$3:$C$468,3,FALSE))</f>
        <v>0</v>
      </c>
      <c r="E28" s="30"/>
      <c r="F28" s="28">
        <f t="shared" si="1"/>
        <v>0</v>
      </c>
    </row>
    <row r="29" spans="1:9" ht="13.5" thickBot="1">
      <c r="A29" s="21"/>
      <c r="B29" s="29"/>
      <c r="C29" s="18">
        <f>IF(B29="",0,VLOOKUP('180509'!B29,Cenik!$A$3:$C$468,2,FALSE))</f>
        <v>0</v>
      </c>
      <c r="D29" s="18">
        <f>IF(B29="",0,VLOOKUP('180509'!B29,Cenik!$A$3:$C$468,3,FALSE))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IF(B31="",0,VLOOKUP('180509'!B31,Cenik!$A$3:$C$468,2,FALSE))</f>
        <v>0</v>
      </c>
      <c r="D31" s="33">
        <f>IF(B31="",0,VLOOKUP('180509'!B31,Cenik!$A$3:$C$468,3,FALSE))</f>
        <v>0</v>
      </c>
      <c r="E31" s="27"/>
      <c r="F31" s="34">
        <f t="shared" ref="F31:F44" si="2">D31*E31</f>
        <v>0</v>
      </c>
      <c r="I31" s="7"/>
    </row>
    <row r="32" spans="1:9">
      <c r="A32" s="21"/>
      <c r="B32" s="29"/>
      <c r="C32" s="18">
        <f>IF(B32="",0,VLOOKUP('180509'!B32,Cenik!$A$3:$C$468,2,FALSE))</f>
        <v>0</v>
      </c>
      <c r="D32" s="18">
        <f>IF(B32="",0,VLOOKUP('180509'!B32,Cenik!$A$3:$C$468,3,FALSE))</f>
        <v>0</v>
      </c>
      <c r="E32" s="30"/>
      <c r="F32" s="28">
        <f t="shared" si="2"/>
        <v>0</v>
      </c>
      <c r="I32" s="7"/>
    </row>
    <row r="33" spans="1:6">
      <c r="A33" s="21"/>
      <c r="B33" s="29"/>
      <c r="C33" s="18">
        <f>IF(B33="",0,VLOOKUP('180509'!B33,Cenik!$A$3:$C$468,2,FALSE))</f>
        <v>0</v>
      </c>
      <c r="D33" s="18">
        <f>IF(B33="",0,VLOOKUP('180509'!B33,Cenik!$A$3:$C$468,3,FALSE))</f>
        <v>0</v>
      </c>
      <c r="E33" s="30"/>
      <c r="F33" s="28">
        <f t="shared" si="2"/>
        <v>0</v>
      </c>
    </row>
    <row r="34" spans="1:6">
      <c r="A34" s="21"/>
      <c r="B34" s="29"/>
      <c r="C34" s="18">
        <f>IF(B34="",0,VLOOKUP('180509'!B34,Cenik!$A$3:$C$468,2,FALSE))</f>
        <v>0</v>
      </c>
      <c r="D34" s="18">
        <f>IF(B34="",0,VLOOKUP('180509'!B34,Cenik!$A$3:$C$468,3,FALSE))</f>
        <v>0</v>
      </c>
      <c r="E34" s="30"/>
      <c r="F34" s="28">
        <f t="shared" si="2"/>
        <v>0</v>
      </c>
    </row>
    <row r="35" spans="1:6">
      <c r="A35" s="21"/>
      <c r="B35" s="29"/>
      <c r="C35" s="18">
        <f>IF(B35="",0,VLOOKUP('180509'!B35,Cenik!$A$3:$C$468,2,FALSE))</f>
        <v>0</v>
      </c>
      <c r="D35" s="18">
        <f>IF(B35="",0,VLOOKUP('180509'!B35,Cenik!$A$3:$C$468,3,FALSE))</f>
        <v>0</v>
      </c>
      <c r="E35" s="30"/>
      <c r="F35" s="28">
        <f t="shared" si="2"/>
        <v>0</v>
      </c>
    </row>
    <row r="36" spans="1:6">
      <c r="A36" s="21"/>
      <c r="B36" s="29"/>
      <c r="C36" s="18">
        <f>IF(B36="",0,VLOOKUP('180509'!B36,Cenik!$A$3:$C$468,2,FALSE))</f>
        <v>0</v>
      </c>
      <c r="D36" s="18">
        <f>IF(B36="",0,VLOOKUP('180509'!B36,Cenik!$A$3:$C$468,3,FALSE))</f>
        <v>0</v>
      </c>
      <c r="E36" s="30"/>
      <c r="F36" s="28">
        <f t="shared" si="2"/>
        <v>0</v>
      </c>
    </row>
    <row r="37" spans="1:6">
      <c r="A37" s="21"/>
      <c r="B37" s="29"/>
      <c r="C37" s="18">
        <f>IF(B37="",0,VLOOKUP('180509'!B37,Cenik!$A$3:$C$468,2,FALSE))</f>
        <v>0</v>
      </c>
      <c r="D37" s="18">
        <f>IF(B37="",0,VLOOKUP('180509'!B37,Cenik!$A$3:$C$468,3,FALSE))</f>
        <v>0</v>
      </c>
      <c r="E37" s="30"/>
      <c r="F37" s="28">
        <f t="shared" si="2"/>
        <v>0</v>
      </c>
    </row>
    <row r="38" spans="1:6">
      <c r="A38" s="21"/>
      <c r="B38" s="29"/>
      <c r="C38" s="18">
        <f>IF(B38="",0,VLOOKUP('180509'!B38,Cenik!$A$3:$C$468,2,FALSE))</f>
        <v>0</v>
      </c>
      <c r="D38" s="18">
        <f>IF(B38="",0,VLOOKUP('180509'!B38,Cenik!$A$3:$C$468,3,FALSE))</f>
        <v>0</v>
      </c>
      <c r="E38" s="30"/>
      <c r="F38" s="28">
        <f t="shared" si="2"/>
        <v>0</v>
      </c>
    </row>
    <row r="39" spans="1:6">
      <c r="A39" s="21"/>
      <c r="B39" s="29"/>
      <c r="C39" s="18">
        <f>IF(B39="",0,VLOOKUP('180509'!B39,Cenik!$A$3:$C$468,2,FALSE))</f>
        <v>0</v>
      </c>
      <c r="D39" s="18">
        <f>IF(B39="",0,VLOOKUP('180509'!B39,Cenik!$A$3:$C$468,3,FALSE))</f>
        <v>0</v>
      </c>
      <c r="E39" s="30"/>
      <c r="F39" s="28">
        <f t="shared" si="2"/>
        <v>0</v>
      </c>
    </row>
    <row r="40" spans="1:6">
      <c r="A40" s="21"/>
      <c r="B40" s="29"/>
      <c r="C40" s="18">
        <f>IF(B40="",0,VLOOKUP('180509'!B40,Cenik!$A$3:$C$468,2,FALSE))</f>
        <v>0</v>
      </c>
      <c r="D40" s="18">
        <f>IF(B40="",0,VLOOKUP('180509'!B40,Cenik!$A$3:$C$468,3,FALSE))</f>
        <v>0</v>
      </c>
      <c r="E40" s="30"/>
      <c r="F40" s="28">
        <f t="shared" si="2"/>
        <v>0</v>
      </c>
    </row>
    <row r="41" spans="1:6">
      <c r="A41" s="21"/>
      <c r="B41" s="29"/>
      <c r="C41" s="18">
        <f>IF(B41="",0,VLOOKUP('180509'!B41,Cenik!$A$3:$C$468,2,FALSE))</f>
        <v>0</v>
      </c>
      <c r="D41" s="18">
        <f>IF(B41="",0,VLOOKUP('180509'!B41,Cenik!$A$3:$C$468,3,FALSE))</f>
        <v>0</v>
      </c>
      <c r="E41" s="30"/>
      <c r="F41" s="28">
        <f t="shared" si="2"/>
        <v>0</v>
      </c>
    </row>
    <row r="42" spans="1:6">
      <c r="A42" s="21"/>
      <c r="B42" s="29"/>
      <c r="C42" s="18">
        <f>IF(B42="",0,VLOOKUP('180509'!B42,Cenik!$A$3:$C$468,2,FALSE))</f>
        <v>0</v>
      </c>
      <c r="D42" s="18">
        <f>IF(B42="",0,VLOOKUP('180509'!B42,Cenik!$A$3:$C$468,3,FALSE))</f>
        <v>0</v>
      </c>
      <c r="E42" s="30"/>
      <c r="F42" s="28">
        <f t="shared" si="2"/>
        <v>0</v>
      </c>
    </row>
    <row r="43" spans="1:6">
      <c r="A43" s="21"/>
      <c r="B43" s="29"/>
      <c r="C43" s="18">
        <f>IF(B43="",0,VLOOKUP('180509'!B43,Cenik!$A$3:$C$468,2,FALSE))</f>
        <v>0</v>
      </c>
      <c r="D43" s="18">
        <f>IF(B43="",0,VLOOKUP('180509'!B43,Cenik!$A$3:$C$468,3,FALSE))</f>
        <v>0</v>
      </c>
      <c r="E43" s="30"/>
      <c r="F43" s="28">
        <f t="shared" si="2"/>
        <v>0</v>
      </c>
    </row>
    <row r="44" spans="1:6" ht="13.5" thickBot="1">
      <c r="A44" s="35"/>
      <c r="B44" s="36"/>
      <c r="C44" s="37">
        <f>IF(B44="",0,VLOOKUP('180509'!B44,Cenik!$A$3:$C$468,2,FALSE))</f>
        <v>0</v>
      </c>
      <c r="D44" s="37">
        <f>IF(B44="",0,VLOOKUP('180509'!B44,Cenik!$A$3:$C$468,3,FALSE))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504</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547</v>
      </c>
      <c r="C1" s="206"/>
      <c r="D1" s="207"/>
      <c r="E1" s="211" t="s">
        <v>289</v>
      </c>
      <c r="F1" s="213" t="s">
        <v>132</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IF(B5="",0,VLOOKUP('180510'!B5,Cenik!$A$3:$C$468,2,FALSE))</f>
        <v>0</v>
      </c>
      <c r="D5" s="18">
        <f>IF(B5="",0,VLOOKUP('180510'!B5,Cenik!$A$3:$C$468,3,FALSE))</f>
        <v>0</v>
      </c>
      <c r="E5" s="19"/>
      <c r="F5" s="20">
        <f t="shared" ref="F5:F14" si="0">D5*E5</f>
        <v>0</v>
      </c>
    </row>
    <row r="6" spans="1:6">
      <c r="A6" s="21"/>
      <c r="B6" s="22"/>
      <c r="C6" s="18">
        <f>IF(B6="",0,VLOOKUP('180510'!B6,Cenik!$A$3:$C$468,2,FALSE))</f>
        <v>0</v>
      </c>
      <c r="D6" s="18">
        <f>IF(B6="",0,VLOOKUP('180510'!B6,Cenik!$A$3:$C$468,3,FALSE))</f>
        <v>0</v>
      </c>
      <c r="E6" s="23"/>
      <c r="F6" s="20">
        <f t="shared" si="0"/>
        <v>0</v>
      </c>
    </row>
    <row r="7" spans="1:6">
      <c r="A7" s="21"/>
      <c r="B7" s="22"/>
      <c r="C7" s="18">
        <f>IF(B7="",0,VLOOKUP('180510'!B7,Cenik!$A$3:$C$468,2,FALSE))</f>
        <v>0</v>
      </c>
      <c r="D7" s="18">
        <f>IF(B7="",0,VLOOKUP('180510'!B7,Cenik!$A$3:$C$468,3,FALSE))</f>
        <v>0</v>
      </c>
      <c r="E7" s="23"/>
      <c r="F7" s="20">
        <f t="shared" si="0"/>
        <v>0</v>
      </c>
    </row>
    <row r="8" spans="1:6">
      <c r="A8" s="21"/>
      <c r="B8" s="22"/>
      <c r="C8" s="18">
        <f>IF(B8="",0,VLOOKUP('180510'!B8,Cenik!$A$3:$C$468,2,FALSE))</f>
        <v>0</v>
      </c>
      <c r="D8" s="18">
        <f>IF(B8="",0,VLOOKUP('180510'!B8,Cenik!$A$3:$C$468,3,FALSE))</f>
        <v>0</v>
      </c>
      <c r="E8" s="23"/>
      <c r="F8" s="20">
        <f t="shared" si="0"/>
        <v>0</v>
      </c>
    </row>
    <row r="9" spans="1:6">
      <c r="A9" s="21"/>
      <c r="B9" s="22"/>
      <c r="C9" s="18">
        <f>IF(B9="",0,VLOOKUP('180510'!B9,Cenik!$A$3:$C$468,2,FALSE))</f>
        <v>0</v>
      </c>
      <c r="D9" s="18">
        <f>IF(B9="",0,VLOOKUP('180510'!B9,Cenik!$A$3:$C$468,3,FALSE))</f>
        <v>0</v>
      </c>
      <c r="E9" s="23"/>
      <c r="F9" s="20">
        <f t="shared" si="0"/>
        <v>0</v>
      </c>
    </row>
    <row r="10" spans="1:6">
      <c r="A10" s="21"/>
      <c r="B10" s="22"/>
      <c r="C10" s="18">
        <f>IF(B10="",0,VLOOKUP('180510'!B10,Cenik!$A$3:$C$468,2,FALSE))</f>
        <v>0</v>
      </c>
      <c r="D10" s="18">
        <f>IF(B10="",0,VLOOKUP('180510'!B10,Cenik!$A$3:$C$468,3,FALSE))</f>
        <v>0</v>
      </c>
      <c r="E10" s="23"/>
      <c r="F10" s="20">
        <f t="shared" si="0"/>
        <v>0</v>
      </c>
    </row>
    <row r="11" spans="1:6">
      <c r="A11" s="21"/>
      <c r="B11" s="22"/>
      <c r="C11" s="18">
        <f>IF(B11="",0,VLOOKUP('180510'!B11,Cenik!$A$3:$C$468,2,FALSE))</f>
        <v>0</v>
      </c>
      <c r="D11" s="18">
        <f>IF(B11="",0,VLOOKUP('180510'!B11,Cenik!$A$3:$C$468,3,FALSE))</f>
        <v>0</v>
      </c>
      <c r="E11" s="23"/>
      <c r="F11" s="20">
        <f t="shared" si="0"/>
        <v>0</v>
      </c>
    </row>
    <row r="12" spans="1:6">
      <c r="A12" s="21"/>
      <c r="B12" s="22"/>
      <c r="C12" s="18">
        <f>IF(B12="",0,VLOOKUP('180510'!B12,Cenik!$A$3:$C$468,2,FALSE))</f>
        <v>0</v>
      </c>
      <c r="D12" s="18">
        <f>IF(B12="",0,VLOOKUP('180510'!B12,Cenik!$A$3:$C$468,3,FALSE))</f>
        <v>0</v>
      </c>
      <c r="E12" s="23"/>
      <c r="F12" s="20">
        <f t="shared" si="0"/>
        <v>0</v>
      </c>
    </row>
    <row r="13" spans="1:6">
      <c r="A13" s="21"/>
      <c r="B13" s="22"/>
      <c r="C13" s="18">
        <f>IF(B13="",0,VLOOKUP('180510'!B13,Cenik!$A$3:$C$468,2,FALSE))</f>
        <v>0</v>
      </c>
      <c r="D13" s="18">
        <f>IF(B13="",0,VLOOKUP('180510'!B13,Cenik!$A$3:$C$468,3,FALSE))</f>
        <v>0</v>
      </c>
      <c r="E13" s="23"/>
      <c r="F13" s="20">
        <f t="shared" si="0"/>
        <v>0</v>
      </c>
    </row>
    <row r="14" spans="1:6" ht="13.5" thickBot="1">
      <c r="A14" s="21"/>
      <c r="B14" s="22"/>
      <c r="C14" s="18">
        <f>IF(B14="",0,VLOOKUP('180510'!B14,Cenik!$A$3:$C$468,2,FALSE))</f>
        <v>0</v>
      </c>
      <c r="D14" s="18">
        <f>IF(B14="",0,VLOOKUP('180510'!B14,Cenik!$A$3:$C$468,3,FALSE))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IF(B16="",0,VLOOKUP('180510'!B16,Cenik!$A$3:$C$468,2,FALSE))</f>
        <v>0</v>
      </c>
      <c r="D16" s="18">
        <f>IF(B16="",0,VLOOKUP('180510'!B16,Cenik!$A$3:$C$468,3,FALSE))</f>
        <v>0</v>
      </c>
      <c r="E16" s="27"/>
      <c r="F16" s="28">
        <f t="shared" ref="F16:F29" si="1">D16*E16</f>
        <v>0</v>
      </c>
    </row>
    <row r="17" spans="1:9">
      <c r="A17" s="21"/>
      <c r="B17" s="29"/>
      <c r="C17" s="18">
        <f>IF(B17="",0,VLOOKUP('180510'!B17,Cenik!$A$3:$C$468,2,FALSE))</f>
        <v>0</v>
      </c>
      <c r="D17" s="18">
        <f>IF(B17="",0,VLOOKUP('180510'!B17,Cenik!$A$3:$C$468,3,FALSE))</f>
        <v>0</v>
      </c>
      <c r="E17" s="30"/>
      <c r="F17" s="28">
        <f t="shared" si="1"/>
        <v>0</v>
      </c>
    </row>
    <row r="18" spans="1:9">
      <c r="A18" s="21"/>
      <c r="B18" s="31"/>
      <c r="C18" s="18">
        <f>IF(B18="",0,VLOOKUP('180510'!B18,Cenik!$A$3:$C$468,2,FALSE))</f>
        <v>0</v>
      </c>
      <c r="D18" s="18">
        <f>IF(B18="",0,VLOOKUP('180510'!B18,Cenik!$A$3:$C$468,3,FALSE))</f>
        <v>0</v>
      </c>
      <c r="E18" s="30"/>
      <c r="F18" s="28">
        <f t="shared" si="1"/>
        <v>0</v>
      </c>
    </row>
    <row r="19" spans="1:9">
      <c r="A19" s="21"/>
      <c r="B19" s="29"/>
      <c r="C19" s="18">
        <f>IF(B19="",0,VLOOKUP('180510'!B19,Cenik!$A$3:$C$468,2,FALSE))</f>
        <v>0</v>
      </c>
      <c r="D19" s="18">
        <f>IF(B19="",0,VLOOKUP('180510'!B19,Cenik!$A$3:$C$468,3,FALSE))</f>
        <v>0</v>
      </c>
      <c r="E19" s="30"/>
      <c r="F19" s="28">
        <f t="shared" si="1"/>
        <v>0</v>
      </c>
    </row>
    <row r="20" spans="1:9">
      <c r="A20" s="21"/>
      <c r="B20" s="29"/>
      <c r="C20" s="18">
        <f>IF(B20="",0,VLOOKUP('180510'!B20,Cenik!$A$3:$C$468,2,FALSE))</f>
        <v>0</v>
      </c>
      <c r="D20" s="18">
        <f>IF(B20="",0,VLOOKUP('180510'!B20,Cenik!$A$3:$C$468,3,FALSE))</f>
        <v>0</v>
      </c>
      <c r="E20" s="30"/>
      <c r="F20" s="28">
        <f t="shared" si="1"/>
        <v>0</v>
      </c>
    </row>
    <row r="21" spans="1:9">
      <c r="A21" s="21"/>
      <c r="B21" s="29"/>
      <c r="C21" s="18">
        <f>IF(B21="",0,VLOOKUP('180510'!B21,Cenik!$A$3:$C$468,2,FALSE))</f>
        <v>0</v>
      </c>
      <c r="D21" s="18">
        <f>IF(B21="",0,VLOOKUP('180510'!B21,Cenik!$A$3:$C$468,3,FALSE))</f>
        <v>0</v>
      </c>
      <c r="E21" s="30"/>
      <c r="F21" s="28">
        <f t="shared" si="1"/>
        <v>0</v>
      </c>
    </row>
    <row r="22" spans="1:9">
      <c r="A22" s="21"/>
      <c r="B22" s="29"/>
      <c r="C22" s="18">
        <f>IF(B22="",0,VLOOKUP('180510'!B22,Cenik!$A$3:$C$468,2,FALSE))</f>
        <v>0</v>
      </c>
      <c r="D22" s="18">
        <f>IF(B22="",0,VLOOKUP('180510'!B22,Cenik!$A$3:$C$468,3,FALSE))</f>
        <v>0</v>
      </c>
      <c r="E22" s="30"/>
      <c r="F22" s="28">
        <f t="shared" si="1"/>
        <v>0</v>
      </c>
    </row>
    <row r="23" spans="1:9">
      <c r="A23" s="21"/>
      <c r="B23" s="29"/>
      <c r="C23" s="18">
        <f>IF(B23="",0,VLOOKUP('180510'!B23,Cenik!$A$3:$C$468,2,FALSE))</f>
        <v>0</v>
      </c>
      <c r="D23" s="18">
        <f>IF(B23="",0,VLOOKUP('180510'!B23,Cenik!$A$3:$C$468,3,FALSE))</f>
        <v>0</v>
      </c>
      <c r="E23" s="30"/>
      <c r="F23" s="28">
        <f t="shared" si="1"/>
        <v>0</v>
      </c>
    </row>
    <row r="24" spans="1:9">
      <c r="A24" s="21"/>
      <c r="B24" s="29"/>
      <c r="C24" s="18">
        <f>IF(B24="",0,VLOOKUP('180510'!B24,Cenik!$A$3:$C$468,2,FALSE))</f>
        <v>0</v>
      </c>
      <c r="D24" s="18">
        <f>IF(B24="",0,VLOOKUP('180510'!B24,Cenik!$A$3:$C$468,3,FALSE))</f>
        <v>0</v>
      </c>
      <c r="E24" s="30"/>
      <c r="F24" s="28">
        <f t="shared" si="1"/>
        <v>0</v>
      </c>
    </row>
    <row r="25" spans="1:9">
      <c r="A25" s="21"/>
      <c r="B25" s="29"/>
      <c r="C25" s="18">
        <f>IF(B25="",0,VLOOKUP('180510'!B25,Cenik!$A$3:$C$468,2,FALSE))</f>
        <v>0</v>
      </c>
      <c r="D25" s="18">
        <f>IF(B25="",0,VLOOKUP('180510'!B25,Cenik!$A$3:$C$468,3,FALSE))</f>
        <v>0</v>
      </c>
      <c r="E25" s="30"/>
      <c r="F25" s="28">
        <f t="shared" si="1"/>
        <v>0</v>
      </c>
    </row>
    <row r="26" spans="1:9">
      <c r="A26" s="21"/>
      <c r="B26" s="29"/>
      <c r="C26" s="18">
        <f>IF(B26="",0,VLOOKUP('180510'!B26,Cenik!$A$3:$C$468,2,FALSE))</f>
        <v>0</v>
      </c>
      <c r="D26" s="18">
        <f>IF(B26="",0,VLOOKUP('180510'!B26,Cenik!$A$3:$C$468,3,FALSE))</f>
        <v>0</v>
      </c>
      <c r="E26" s="30"/>
      <c r="F26" s="28">
        <f t="shared" si="1"/>
        <v>0</v>
      </c>
    </row>
    <row r="27" spans="1:9">
      <c r="A27" s="21"/>
      <c r="B27" s="29"/>
      <c r="C27" s="18">
        <f>IF(B27="",0,VLOOKUP('180510'!B27,Cenik!$A$3:$C$468,2,FALSE))</f>
        <v>0</v>
      </c>
      <c r="D27" s="18">
        <f>IF(B27="",0,VLOOKUP('180510'!B27,Cenik!$A$3:$C$468,3,FALSE))</f>
        <v>0</v>
      </c>
      <c r="E27" s="30"/>
      <c r="F27" s="28">
        <f t="shared" si="1"/>
        <v>0</v>
      </c>
    </row>
    <row r="28" spans="1:9">
      <c r="A28" s="21"/>
      <c r="B28" s="29"/>
      <c r="C28" s="18">
        <f>IF(B28="",0,VLOOKUP('180510'!B28,Cenik!$A$3:$C$468,2,FALSE))</f>
        <v>0</v>
      </c>
      <c r="D28" s="18">
        <f>IF(B28="",0,VLOOKUP('180510'!B28,Cenik!$A$3:$C$468,3,FALSE))</f>
        <v>0</v>
      </c>
      <c r="E28" s="30"/>
      <c r="F28" s="28">
        <f t="shared" si="1"/>
        <v>0</v>
      </c>
    </row>
    <row r="29" spans="1:9" ht="13.5" thickBot="1">
      <c r="A29" s="21"/>
      <c r="B29" s="29"/>
      <c r="C29" s="18">
        <f>IF(B29="",0,VLOOKUP('180510'!B29,Cenik!$A$3:$C$468,2,FALSE))</f>
        <v>0</v>
      </c>
      <c r="D29" s="18">
        <f>IF(B29="",0,VLOOKUP('180510'!B29,Cenik!$A$3:$C$468,3,FALSE))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IF(B31="",0,VLOOKUP('180510'!B31,Cenik!$A$3:$C$468,2,FALSE))</f>
        <v>0</v>
      </c>
      <c r="D31" s="33">
        <f>IF(B31="",0,VLOOKUP('180510'!B31,Cenik!$A$3:$C$468,3,FALSE))</f>
        <v>0</v>
      </c>
      <c r="E31" s="27"/>
      <c r="F31" s="34">
        <f t="shared" ref="F31:F44" si="2">D31*E31</f>
        <v>0</v>
      </c>
      <c r="I31" s="7"/>
    </row>
    <row r="32" spans="1:9">
      <c r="A32" s="21"/>
      <c r="B32" s="29"/>
      <c r="C32" s="18">
        <f>IF(B32="",0,VLOOKUP('180510'!B32,Cenik!$A$3:$C$468,2,FALSE))</f>
        <v>0</v>
      </c>
      <c r="D32" s="18">
        <f>IF(B32="",0,VLOOKUP('180510'!B32,Cenik!$A$3:$C$468,3,FALSE))</f>
        <v>0</v>
      </c>
      <c r="E32" s="30"/>
      <c r="F32" s="28">
        <f t="shared" si="2"/>
        <v>0</v>
      </c>
      <c r="I32" s="7"/>
    </row>
    <row r="33" spans="1:6">
      <c r="A33" s="21"/>
      <c r="B33" s="29"/>
      <c r="C33" s="18">
        <f>IF(B33="",0,VLOOKUP('180510'!B33,Cenik!$A$3:$C$468,2,FALSE))</f>
        <v>0</v>
      </c>
      <c r="D33" s="18">
        <f>IF(B33="",0,VLOOKUP('180510'!B33,Cenik!$A$3:$C$468,3,FALSE))</f>
        <v>0</v>
      </c>
      <c r="E33" s="30"/>
      <c r="F33" s="28">
        <f t="shared" si="2"/>
        <v>0</v>
      </c>
    </row>
    <row r="34" spans="1:6">
      <c r="A34" s="21"/>
      <c r="B34" s="29"/>
      <c r="C34" s="18">
        <f>IF(B34="",0,VLOOKUP('180510'!B34,Cenik!$A$3:$C$468,2,FALSE))</f>
        <v>0</v>
      </c>
      <c r="D34" s="18">
        <f>IF(B34="",0,VLOOKUP('180510'!B34,Cenik!$A$3:$C$468,3,FALSE))</f>
        <v>0</v>
      </c>
      <c r="E34" s="30"/>
      <c r="F34" s="28">
        <f t="shared" si="2"/>
        <v>0</v>
      </c>
    </row>
    <row r="35" spans="1:6">
      <c r="A35" s="21"/>
      <c r="B35" s="29"/>
      <c r="C35" s="18">
        <f>IF(B35="",0,VLOOKUP('180510'!B35,Cenik!$A$3:$C$468,2,FALSE))</f>
        <v>0</v>
      </c>
      <c r="D35" s="18">
        <f>IF(B35="",0,VLOOKUP('180510'!B35,Cenik!$A$3:$C$468,3,FALSE))</f>
        <v>0</v>
      </c>
      <c r="E35" s="30"/>
      <c r="F35" s="28">
        <f t="shared" si="2"/>
        <v>0</v>
      </c>
    </row>
    <row r="36" spans="1:6">
      <c r="A36" s="21"/>
      <c r="B36" s="29"/>
      <c r="C36" s="18">
        <f>IF(B36="",0,VLOOKUP('180510'!B36,Cenik!$A$3:$C$468,2,FALSE))</f>
        <v>0</v>
      </c>
      <c r="D36" s="18">
        <f>IF(B36="",0,VLOOKUP('180510'!B36,Cenik!$A$3:$C$468,3,FALSE))</f>
        <v>0</v>
      </c>
      <c r="E36" s="30"/>
      <c r="F36" s="28">
        <f t="shared" si="2"/>
        <v>0</v>
      </c>
    </row>
    <row r="37" spans="1:6">
      <c r="A37" s="21"/>
      <c r="B37" s="29"/>
      <c r="C37" s="18">
        <f>IF(B37="",0,VLOOKUP('180510'!B37,Cenik!$A$3:$C$468,2,FALSE))</f>
        <v>0</v>
      </c>
      <c r="D37" s="18">
        <f>IF(B37="",0,VLOOKUP('180510'!B37,Cenik!$A$3:$C$468,3,FALSE))</f>
        <v>0</v>
      </c>
      <c r="E37" s="30"/>
      <c r="F37" s="28">
        <f t="shared" si="2"/>
        <v>0</v>
      </c>
    </row>
    <row r="38" spans="1:6">
      <c r="A38" s="21"/>
      <c r="B38" s="29"/>
      <c r="C38" s="18">
        <f>IF(B38="",0,VLOOKUP('180510'!B38,Cenik!$A$3:$C$468,2,FALSE))</f>
        <v>0</v>
      </c>
      <c r="D38" s="18">
        <f>IF(B38="",0,VLOOKUP('180510'!B38,Cenik!$A$3:$C$468,3,FALSE))</f>
        <v>0</v>
      </c>
      <c r="E38" s="30"/>
      <c r="F38" s="28">
        <f t="shared" si="2"/>
        <v>0</v>
      </c>
    </row>
    <row r="39" spans="1:6">
      <c r="A39" s="21"/>
      <c r="B39" s="29"/>
      <c r="C39" s="18">
        <f>IF(B39="",0,VLOOKUP('180510'!B39,Cenik!$A$3:$C$468,2,FALSE))</f>
        <v>0</v>
      </c>
      <c r="D39" s="18">
        <f>IF(B39="",0,VLOOKUP('180510'!B39,Cenik!$A$3:$C$468,3,FALSE))</f>
        <v>0</v>
      </c>
      <c r="E39" s="30"/>
      <c r="F39" s="28">
        <f t="shared" si="2"/>
        <v>0</v>
      </c>
    </row>
    <row r="40" spans="1:6">
      <c r="A40" s="21"/>
      <c r="B40" s="29"/>
      <c r="C40" s="18">
        <f>IF(B40="",0,VLOOKUP('180510'!B40,Cenik!$A$3:$C$468,2,FALSE))</f>
        <v>0</v>
      </c>
      <c r="D40" s="18">
        <f>IF(B40="",0,VLOOKUP('180510'!B40,Cenik!$A$3:$C$468,3,FALSE))</f>
        <v>0</v>
      </c>
      <c r="E40" s="30"/>
      <c r="F40" s="28">
        <f t="shared" si="2"/>
        <v>0</v>
      </c>
    </row>
    <row r="41" spans="1:6">
      <c r="A41" s="21"/>
      <c r="B41" s="29"/>
      <c r="C41" s="18">
        <f>IF(B41="",0,VLOOKUP('180510'!B41,Cenik!$A$3:$C$468,2,FALSE))</f>
        <v>0</v>
      </c>
      <c r="D41" s="18">
        <f>IF(B41="",0,VLOOKUP('180510'!B41,Cenik!$A$3:$C$468,3,FALSE))</f>
        <v>0</v>
      </c>
      <c r="E41" s="30"/>
      <c r="F41" s="28">
        <f t="shared" si="2"/>
        <v>0</v>
      </c>
    </row>
    <row r="42" spans="1:6">
      <c r="A42" s="21"/>
      <c r="B42" s="29"/>
      <c r="C42" s="18">
        <f>IF(B42="",0,VLOOKUP('180510'!B42,Cenik!$A$3:$C$468,2,FALSE))</f>
        <v>0</v>
      </c>
      <c r="D42" s="18">
        <f>IF(B42="",0,VLOOKUP('180510'!B42,Cenik!$A$3:$C$468,3,FALSE))</f>
        <v>0</v>
      </c>
      <c r="E42" s="30"/>
      <c r="F42" s="28">
        <f t="shared" si="2"/>
        <v>0</v>
      </c>
    </row>
    <row r="43" spans="1:6">
      <c r="A43" s="21"/>
      <c r="B43" s="29"/>
      <c r="C43" s="18">
        <f>IF(B43="",0,VLOOKUP('180510'!B43,Cenik!$A$3:$C$468,2,FALSE))</f>
        <v>0</v>
      </c>
      <c r="D43" s="18">
        <f>IF(B43="",0,VLOOKUP('180510'!B43,Cenik!$A$3:$C$468,3,FALSE))</f>
        <v>0</v>
      </c>
      <c r="E43" s="30"/>
      <c r="F43" s="28">
        <f t="shared" si="2"/>
        <v>0</v>
      </c>
    </row>
    <row r="44" spans="1:6" ht="13.5" thickBot="1">
      <c r="A44" s="35"/>
      <c r="B44" s="36"/>
      <c r="C44" s="37">
        <f>IF(B44="",0,VLOOKUP('180510'!B44,Cenik!$A$3:$C$468,2,FALSE))</f>
        <v>0</v>
      </c>
      <c r="D44" s="37">
        <f>IF(B44="",0,VLOOKUP('180510'!B44,Cenik!$A$3:$C$468,3,FALSE))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503</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548</v>
      </c>
      <c r="C1" s="206"/>
      <c r="D1" s="207"/>
      <c r="E1" s="211" t="s">
        <v>289</v>
      </c>
      <c r="F1" s="213" t="s">
        <v>132</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IF(B5="",0,VLOOKUP('180511'!B5,Cenik!$A$3:$C$468,2,FALSE))</f>
        <v>0</v>
      </c>
      <c r="D5" s="18">
        <f>IF(B5="",0,VLOOKUP('180511'!B5,Cenik!$A$3:$C$468,3,FALSE))</f>
        <v>0</v>
      </c>
      <c r="E5" s="19"/>
      <c r="F5" s="20">
        <f t="shared" ref="F5:F14" si="0">D5*E5</f>
        <v>0</v>
      </c>
    </row>
    <row r="6" spans="1:6">
      <c r="A6" s="21"/>
      <c r="B6" s="22"/>
      <c r="C6" s="18">
        <f>IF(B6="",0,VLOOKUP('180511'!B6,Cenik!$A$3:$C$468,2,FALSE))</f>
        <v>0</v>
      </c>
      <c r="D6" s="18">
        <f>IF(B6="",0,VLOOKUP('180511'!B6,Cenik!$A$3:$C$468,3,FALSE))</f>
        <v>0</v>
      </c>
      <c r="E6" s="23"/>
      <c r="F6" s="20">
        <f t="shared" si="0"/>
        <v>0</v>
      </c>
    </row>
    <row r="7" spans="1:6">
      <c r="A7" s="21"/>
      <c r="B7" s="22"/>
      <c r="C7" s="18">
        <f>IF(B7="",0,VLOOKUP('180511'!B7,Cenik!$A$3:$C$468,2,FALSE))</f>
        <v>0</v>
      </c>
      <c r="D7" s="18">
        <f>IF(B7="",0,VLOOKUP('180511'!B7,Cenik!$A$3:$C$468,3,FALSE))</f>
        <v>0</v>
      </c>
      <c r="E7" s="23"/>
      <c r="F7" s="20">
        <f t="shared" si="0"/>
        <v>0</v>
      </c>
    </row>
    <row r="8" spans="1:6">
      <c r="A8" s="21"/>
      <c r="B8" s="22"/>
      <c r="C8" s="18">
        <f>IF(B8="",0,VLOOKUP('180511'!B8,Cenik!$A$3:$C$468,2,FALSE))</f>
        <v>0</v>
      </c>
      <c r="D8" s="18">
        <f>IF(B8="",0,VLOOKUP('180511'!B8,Cenik!$A$3:$C$468,3,FALSE))</f>
        <v>0</v>
      </c>
      <c r="E8" s="23"/>
      <c r="F8" s="20">
        <f t="shared" si="0"/>
        <v>0</v>
      </c>
    </row>
    <row r="9" spans="1:6">
      <c r="A9" s="21"/>
      <c r="B9" s="22"/>
      <c r="C9" s="18">
        <f>IF(B9="",0,VLOOKUP('180511'!B9,Cenik!$A$3:$C$468,2,FALSE))</f>
        <v>0</v>
      </c>
      <c r="D9" s="18">
        <f>IF(B9="",0,VLOOKUP('180511'!B9,Cenik!$A$3:$C$468,3,FALSE))</f>
        <v>0</v>
      </c>
      <c r="E9" s="23"/>
      <c r="F9" s="20">
        <f t="shared" si="0"/>
        <v>0</v>
      </c>
    </row>
    <row r="10" spans="1:6">
      <c r="A10" s="21"/>
      <c r="B10" s="22"/>
      <c r="C10" s="18">
        <f>IF(B10="",0,VLOOKUP('180511'!B10,Cenik!$A$3:$C$468,2,FALSE))</f>
        <v>0</v>
      </c>
      <c r="D10" s="18">
        <f>IF(B10="",0,VLOOKUP('180511'!B10,Cenik!$A$3:$C$468,3,FALSE))</f>
        <v>0</v>
      </c>
      <c r="E10" s="23"/>
      <c r="F10" s="20">
        <f t="shared" si="0"/>
        <v>0</v>
      </c>
    </row>
    <row r="11" spans="1:6">
      <c r="A11" s="21"/>
      <c r="B11" s="22"/>
      <c r="C11" s="18">
        <f>IF(B11="",0,VLOOKUP('180511'!B11,Cenik!$A$3:$C$468,2,FALSE))</f>
        <v>0</v>
      </c>
      <c r="D11" s="18">
        <f>IF(B11="",0,VLOOKUP('180511'!B11,Cenik!$A$3:$C$468,3,FALSE))</f>
        <v>0</v>
      </c>
      <c r="E11" s="23"/>
      <c r="F11" s="20">
        <f t="shared" si="0"/>
        <v>0</v>
      </c>
    </row>
    <row r="12" spans="1:6">
      <c r="A12" s="21"/>
      <c r="B12" s="22"/>
      <c r="C12" s="18">
        <f>IF(B12="",0,VLOOKUP('180511'!B12,Cenik!$A$3:$C$468,2,FALSE))</f>
        <v>0</v>
      </c>
      <c r="D12" s="18">
        <f>IF(B12="",0,VLOOKUP('180511'!B12,Cenik!$A$3:$C$468,3,FALSE))</f>
        <v>0</v>
      </c>
      <c r="E12" s="23"/>
      <c r="F12" s="20">
        <f t="shared" si="0"/>
        <v>0</v>
      </c>
    </row>
    <row r="13" spans="1:6">
      <c r="A13" s="21"/>
      <c r="B13" s="22"/>
      <c r="C13" s="18">
        <f>IF(B13="",0,VLOOKUP('180511'!B13,Cenik!$A$3:$C$468,2,FALSE))</f>
        <v>0</v>
      </c>
      <c r="D13" s="18">
        <f>IF(B13="",0,VLOOKUP('180511'!B13,Cenik!$A$3:$C$468,3,FALSE))</f>
        <v>0</v>
      </c>
      <c r="E13" s="23"/>
      <c r="F13" s="20">
        <f t="shared" si="0"/>
        <v>0</v>
      </c>
    </row>
    <row r="14" spans="1:6" ht="13.5" thickBot="1">
      <c r="A14" s="21"/>
      <c r="B14" s="22"/>
      <c r="C14" s="18">
        <f>IF(B14="",0,VLOOKUP('180511'!B14,Cenik!$A$3:$C$468,2,FALSE))</f>
        <v>0</v>
      </c>
      <c r="D14" s="18">
        <f>IF(B14="",0,VLOOKUP('180511'!B14,Cenik!$A$3:$C$468,3,FALSE))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IF(B16="",0,VLOOKUP('180511'!B16,Cenik!$A$3:$C$468,2,FALSE))</f>
        <v>0</v>
      </c>
      <c r="D16" s="18">
        <f>IF(B16="",0,VLOOKUP('180511'!B16,Cenik!$A$3:$C$468,3,FALSE))</f>
        <v>0</v>
      </c>
      <c r="E16" s="27"/>
      <c r="F16" s="28">
        <f t="shared" ref="F16:F29" si="1">D16*E16</f>
        <v>0</v>
      </c>
    </row>
    <row r="17" spans="1:9">
      <c r="A17" s="21"/>
      <c r="B17" s="29"/>
      <c r="C17" s="18">
        <f>IF(B17="",0,VLOOKUP('180511'!B17,Cenik!$A$3:$C$468,2,FALSE))</f>
        <v>0</v>
      </c>
      <c r="D17" s="18">
        <f>IF(B17="",0,VLOOKUP('180511'!B17,Cenik!$A$3:$C$468,3,FALSE))</f>
        <v>0</v>
      </c>
      <c r="E17" s="30"/>
      <c r="F17" s="28">
        <f t="shared" si="1"/>
        <v>0</v>
      </c>
    </row>
    <row r="18" spans="1:9">
      <c r="A18" s="21"/>
      <c r="B18" s="31"/>
      <c r="C18" s="18">
        <f>IF(B18="",0,VLOOKUP('180511'!B18,Cenik!$A$3:$C$468,2,FALSE))</f>
        <v>0</v>
      </c>
      <c r="D18" s="18">
        <f>IF(B18="",0,VLOOKUP('180511'!B18,Cenik!$A$3:$C$468,3,FALSE))</f>
        <v>0</v>
      </c>
      <c r="E18" s="30"/>
      <c r="F18" s="28">
        <f t="shared" si="1"/>
        <v>0</v>
      </c>
    </row>
    <row r="19" spans="1:9">
      <c r="A19" s="21"/>
      <c r="B19" s="29"/>
      <c r="C19" s="18">
        <f>IF(B19="",0,VLOOKUP('180511'!B19,Cenik!$A$3:$C$468,2,FALSE))</f>
        <v>0</v>
      </c>
      <c r="D19" s="18">
        <f>IF(B19="",0,VLOOKUP('180511'!B19,Cenik!$A$3:$C$468,3,FALSE))</f>
        <v>0</v>
      </c>
      <c r="E19" s="30"/>
      <c r="F19" s="28">
        <f t="shared" si="1"/>
        <v>0</v>
      </c>
    </row>
    <row r="20" spans="1:9">
      <c r="A20" s="21"/>
      <c r="B20" s="29"/>
      <c r="C20" s="18">
        <f>IF(B20="",0,VLOOKUP('180511'!B20,Cenik!$A$3:$C$468,2,FALSE))</f>
        <v>0</v>
      </c>
      <c r="D20" s="18">
        <f>IF(B20="",0,VLOOKUP('180511'!B20,Cenik!$A$3:$C$468,3,FALSE))</f>
        <v>0</v>
      </c>
      <c r="E20" s="30"/>
      <c r="F20" s="28">
        <f t="shared" si="1"/>
        <v>0</v>
      </c>
    </row>
    <row r="21" spans="1:9">
      <c r="A21" s="21"/>
      <c r="B21" s="29"/>
      <c r="C21" s="18">
        <f>IF(B21="",0,VLOOKUP('180511'!B21,Cenik!$A$3:$C$468,2,FALSE))</f>
        <v>0</v>
      </c>
      <c r="D21" s="18">
        <f>IF(B21="",0,VLOOKUP('180511'!B21,Cenik!$A$3:$C$468,3,FALSE))</f>
        <v>0</v>
      </c>
      <c r="E21" s="30"/>
      <c r="F21" s="28">
        <f t="shared" si="1"/>
        <v>0</v>
      </c>
    </row>
    <row r="22" spans="1:9">
      <c r="A22" s="21"/>
      <c r="B22" s="29"/>
      <c r="C22" s="18">
        <f>IF(B22="",0,VLOOKUP('180511'!B22,Cenik!$A$3:$C$468,2,FALSE))</f>
        <v>0</v>
      </c>
      <c r="D22" s="18">
        <f>IF(B22="",0,VLOOKUP('180511'!B22,Cenik!$A$3:$C$468,3,FALSE))</f>
        <v>0</v>
      </c>
      <c r="E22" s="30"/>
      <c r="F22" s="28">
        <f t="shared" si="1"/>
        <v>0</v>
      </c>
    </row>
    <row r="23" spans="1:9">
      <c r="A23" s="21"/>
      <c r="B23" s="29"/>
      <c r="C23" s="18">
        <f>IF(B23="",0,VLOOKUP('180511'!B23,Cenik!$A$3:$C$468,2,FALSE))</f>
        <v>0</v>
      </c>
      <c r="D23" s="18">
        <f>IF(B23="",0,VLOOKUP('180511'!B23,Cenik!$A$3:$C$468,3,FALSE))</f>
        <v>0</v>
      </c>
      <c r="E23" s="30"/>
      <c r="F23" s="28">
        <f t="shared" si="1"/>
        <v>0</v>
      </c>
    </row>
    <row r="24" spans="1:9">
      <c r="A24" s="21"/>
      <c r="B24" s="29"/>
      <c r="C24" s="18">
        <f>IF(B24="",0,VLOOKUP('180511'!B24,Cenik!$A$3:$C$468,2,FALSE))</f>
        <v>0</v>
      </c>
      <c r="D24" s="18">
        <f>IF(B24="",0,VLOOKUP('180511'!B24,Cenik!$A$3:$C$468,3,FALSE))</f>
        <v>0</v>
      </c>
      <c r="E24" s="30"/>
      <c r="F24" s="28">
        <f t="shared" si="1"/>
        <v>0</v>
      </c>
    </row>
    <row r="25" spans="1:9">
      <c r="A25" s="21"/>
      <c r="B25" s="29"/>
      <c r="C25" s="18">
        <f>IF(B25="",0,VLOOKUP('180511'!B25,Cenik!$A$3:$C$468,2,FALSE))</f>
        <v>0</v>
      </c>
      <c r="D25" s="18">
        <f>IF(B25="",0,VLOOKUP('180511'!B25,Cenik!$A$3:$C$468,3,FALSE))</f>
        <v>0</v>
      </c>
      <c r="E25" s="30"/>
      <c r="F25" s="28">
        <f t="shared" si="1"/>
        <v>0</v>
      </c>
    </row>
    <row r="26" spans="1:9">
      <c r="A26" s="21"/>
      <c r="B26" s="29"/>
      <c r="C26" s="18">
        <f>IF(B26="",0,VLOOKUP('180511'!B26,Cenik!$A$3:$C$468,2,FALSE))</f>
        <v>0</v>
      </c>
      <c r="D26" s="18">
        <f>IF(B26="",0,VLOOKUP('180511'!B26,Cenik!$A$3:$C$468,3,FALSE))</f>
        <v>0</v>
      </c>
      <c r="E26" s="30"/>
      <c r="F26" s="28">
        <f t="shared" si="1"/>
        <v>0</v>
      </c>
    </row>
    <row r="27" spans="1:9">
      <c r="A27" s="21"/>
      <c r="B27" s="29"/>
      <c r="C27" s="18">
        <f>IF(B27="",0,VLOOKUP('180511'!B27,Cenik!$A$3:$C$468,2,FALSE))</f>
        <v>0</v>
      </c>
      <c r="D27" s="18">
        <f>IF(B27="",0,VLOOKUP('180511'!B27,Cenik!$A$3:$C$468,3,FALSE))</f>
        <v>0</v>
      </c>
      <c r="E27" s="30"/>
      <c r="F27" s="28">
        <f t="shared" si="1"/>
        <v>0</v>
      </c>
    </row>
    <row r="28" spans="1:9">
      <c r="A28" s="21"/>
      <c r="B28" s="29"/>
      <c r="C28" s="18">
        <f>IF(B28="",0,VLOOKUP('180511'!B28,Cenik!$A$3:$C$468,2,FALSE))</f>
        <v>0</v>
      </c>
      <c r="D28" s="18">
        <f>IF(B28="",0,VLOOKUP('180511'!B28,Cenik!$A$3:$C$468,3,FALSE))</f>
        <v>0</v>
      </c>
      <c r="E28" s="30"/>
      <c r="F28" s="28">
        <f t="shared" si="1"/>
        <v>0</v>
      </c>
    </row>
    <row r="29" spans="1:9" ht="13.5" thickBot="1">
      <c r="A29" s="21"/>
      <c r="B29" s="29"/>
      <c r="C29" s="18">
        <f>IF(B29="",0,VLOOKUP('180511'!B29,Cenik!$A$3:$C$468,2,FALSE))</f>
        <v>0</v>
      </c>
      <c r="D29" s="18">
        <f>IF(B29="",0,VLOOKUP('180511'!B29,Cenik!$A$3:$C$468,3,FALSE))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IF(B31="",0,VLOOKUP('180511'!B31,Cenik!$A$3:$C$468,2,FALSE))</f>
        <v>0</v>
      </c>
      <c r="D31" s="33">
        <f>IF(B31="",0,VLOOKUP('180511'!B31,Cenik!$A$3:$C$468,3,FALSE))</f>
        <v>0</v>
      </c>
      <c r="E31" s="27"/>
      <c r="F31" s="34">
        <f t="shared" ref="F31:F44" si="2">D31*E31</f>
        <v>0</v>
      </c>
      <c r="I31" s="7"/>
    </row>
    <row r="32" spans="1:9">
      <c r="A32" s="21"/>
      <c r="B32" s="29"/>
      <c r="C32" s="18">
        <f>IF(B32="",0,VLOOKUP('180511'!B32,Cenik!$A$3:$C$468,2,FALSE))</f>
        <v>0</v>
      </c>
      <c r="D32" s="18">
        <f>IF(B32="",0,VLOOKUP('180511'!B32,Cenik!$A$3:$C$468,3,FALSE))</f>
        <v>0</v>
      </c>
      <c r="E32" s="30"/>
      <c r="F32" s="28">
        <f t="shared" si="2"/>
        <v>0</v>
      </c>
      <c r="I32" s="7"/>
    </row>
    <row r="33" spans="1:6">
      <c r="A33" s="21"/>
      <c r="B33" s="29"/>
      <c r="C33" s="18">
        <f>IF(B33="",0,VLOOKUP('180511'!B33,Cenik!$A$3:$C$468,2,FALSE))</f>
        <v>0</v>
      </c>
      <c r="D33" s="18">
        <f>IF(B33="",0,VLOOKUP('180511'!B33,Cenik!$A$3:$C$468,3,FALSE))</f>
        <v>0</v>
      </c>
      <c r="E33" s="30"/>
      <c r="F33" s="28">
        <f t="shared" si="2"/>
        <v>0</v>
      </c>
    </row>
    <row r="34" spans="1:6">
      <c r="A34" s="21"/>
      <c r="B34" s="29"/>
      <c r="C34" s="18">
        <f>IF(B34="",0,VLOOKUP('180511'!B34,Cenik!$A$3:$C$468,2,FALSE))</f>
        <v>0</v>
      </c>
      <c r="D34" s="18">
        <f>IF(B34="",0,VLOOKUP('180511'!B34,Cenik!$A$3:$C$468,3,FALSE))</f>
        <v>0</v>
      </c>
      <c r="E34" s="30"/>
      <c r="F34" s="28">
        <f t="shared" si="2"/>
        <v>0</v>
      </c>
    </row>
    <row r="35" spans="1:6">
      <c r="A35" s="21"/>
      <c r="B35" s="29"/>
      <c r="C35" s="18">
        <f>IF(B35="",0,VLOOKUP('180511'!B35,Cenik!$A$3:$C$468,2,FALSE))</f>
        <v>0</v>
      </c>
      <c r="D35" s="18">
        <f>IF(B35="",0,VLOOKUP('180511'!B35,Cenik!$A$3:$C$468,3,FALSE))</f>
        <v>0</v>
      </c>
      <c r="E35" s="30"/>
      <c r="F35" s="28">
        <f t="shared" si="2"/>
        <v>0</v>
      </c>
    </row>
    <row r="36" spans="1:6">
      <c r="A36" s="21"/>
      <c r="B36" s="29"/>
      <c r="C36" s="18">
        <f>IF(B36="",0,VLOOKUP('180511'!B36,Cenik!$A$3:$C$468,2,FALSE))</f>
        <v>0</v>
      </c>
      <c r="D36" s="18">
        <f>IF(B36="",0,VLOOKUP('180511'!B36,Cenik!$A$3:$C$468,3,FALSE))</f>
        <v>0</v>
      </c>
      <c r="E36" s="30"/>
      <c r="F36" s="28">
        <f t="shared" si="2"/>
        <v>0</v>
      </c>
    </row>
    <row r="37" spans="1:6">
      <c r="A37" s="21"/>
      <c r="B37" s="29"/>
      <c r="C37" s="18">
        <f>IF(B37="",0,VLOOKUP('180511'!B37,Cenik!$A$3:$C$468,2,FALSE))</f>
        <v>0</v>
      </c>
      <c r="D37" s="18">
        <f>IF(B37="",0,VLOOKUP('180511'!B37,Cenik!$A$3:$C$468,3,FALSE))</f>
        <v>0</v>
      </c>
      <c r="E37" s="30"/>
      <c r="F37" s="28">
        <f t="shared" si="2"/>
        <v>0</v>
      </c>
    </row>
    <row r="38" spans="1:6">
      <c r="A38" s="21"/>
      <c r="B38" s="29"/>
      <c r="C38" s="18">
        <f>IF(B38="",0,VLOOKUP('180511'!B38,Cenik!$A$3:$C$468,2,FALSE))</f>
        <v>0</v>
      </c>
      <c r="D38" s="18">
        <f>IF(B38="",0,VLOOKUP('180511'!B38,Cenik!$A$3:$C$468,3,FALSE))</f>
        <v>0</v>
      </c>
      <c r="E38" s="30"/>
      <c r="F38" s="28">
        <f t="shared" si="2"/>
        <v>0</v>
      </c>
    </row>
    <row r="39" spans="1:6">
      <c r="A39" s="21"/>
      <c r="B39" s="29"/>
      <c r="C39" s="18">
        <f>IF(B39="",0,VLOOKUP('180511'!B39,Cenik!$A$3:$C$468,2,FALSE))</f>
        <v>0</v>
      </c>
      <c r="D39" s="18">
        <f>IF(B39="",0,VLOOKUP('180511'!B39,Cenik!$A$3:$C$468,3,FALSE))</f>
        <v>0</v>
      </c>
      <c r="E39" s="30"/>
      <c r="F39" s="28">
        <f t="shared" si="2"/>
        <v>0</v>
      </c>
    </row>
    <row r="40" spans="1:6">
      <c r="A40" s="21"/>
      <c r="B40" s="29"/>
      <c r="C40" s="18">
        <f>IF(B40="",0,VLOOKUP('180511'!B40,Cenik!$A$3:$C$468,2,FALSE))</f>
        <v>0</v>
      </c>
      <c r="D40" s="18">
        <f>IF(B40="",0,VLOOKUP('180511'!B40,Cenik!$A$3:$C$468,3,FALSE))</f>
        <v>0</v>
      </c>
      <c r="E40" s="30"/>
      <c r="F40" s="28">
        <f t="shared" si="2"/>
        <v>0</v>
      </c>
    </row>
    <row r="41" spans="1:6">
      <c r="A41" s="21"/>
      <c r="B41" s="29"/>
      <c r="C41" s="18">
        <f>IF(B41="",0,VLOOKUP('180511'!B41,Cenik!$A$3:$C$468,2,FALSE))</f>
        <v>0</v>
      </c>
      <c r="D41" s="18">
        <f>IF(B41="",0,VLOOKUP('180511'!B41,Cenik!$A$3:$C$468,3,FALSE))</f>
        <v>0</v>
      </c>
      <c r="E41" s="30"/>
      <c r="F41" s="28">
        <f t="shared" si="2"/>
        <v>0</v>
      </c>
    </row>
    <row r="42" spans="1:6">
      <c r="A42" s="21"/>
      <c r="B42" s="29"/>
      <c r="C42" s="18">
        <f>IF(B42="",0,VLOOKUP('180511'!B42,Cenik!$A$3:$C$468,2,FALSE))</f>
        <v>0</v>
      </c>
      <c r="D42" s="18">
        <f>IF(B42="",0,VLOOKUP('180511'!B42,Cenik!$A$3:$C$468,3,FALSE))</f>
        <v>0</v>
      </c>
      <c r="E42" s="30"/>
      <c r="F42" s="28">
        <f t="shared" si="2"/>
        <v>0</v>
      </c>
    </row>
    <row r="43" spans="1:6">
      <c r="A43" s="21"/>
      <c r="B43" s="29"/>
      <c r="C43" s="18">
        <f>IF(B43="",0,VLOOKUP('180511'!B43,Cenik!$A$3:$C$468,2,FALSE))</f>
        <v>0</v>
      </c>
      <c r="D43" s="18">
        <f>IF(B43="",0,VLOOKUP('180511'!B43,Cenik!$A$3:$C$468,3,FALSE))</f>
        <v>0</v>
      </c>
      <c r="E43" s="30"/>
      <c r="F43" s="28">
        <f t="shared" si="2"/>
        <v>0</v>
      </c>
    </row>
    <row r="44" spans="1:6" ht="13.5" thickBot="1">
      <c r="A44" s="35"/>
      <c r="B44" s="36"/>
      <c r="C44" s="37">
        <f>IF(B44="",0,VLOOKUP('180511'!B44,Cenik!$A$3:$C$468,2,FALSE))</f>
        <v>0</v>
      </c>
      <c r="D44" s="37">
        <f>IF(B44="",0,VLOOKUP('180511'!B44,Cenik!$A$3:$C$468,3,FALSE))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506</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549</v>
      </c>
      <c r="C1" s="206"/>
      <c r="D1" s="207"/>
      <c r="E1" s="211" t="s">
        <v>289</v>
      </c>
      <c r="F1" s="213" t="s">
        <v>132</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IF(B5="",0,VLOOKUP('180512'!B5,Cenik!$A$3:$C$468,2,FALSE))</f>
        <v>0</v>
      </c>
      <c r="D5" s="18">
        <f>IF(B5="",0,VLOOKUP('180512'!B5,Cenik!$A$3:$C$468,3,FALSE))</f>
        <v>0</v>
      </c>
      <c r="E5" s="19"/>
      <c r="F5" s="20">
        <f t="shared" ref="F5:F14" si="0">D5*E5</f>
        <v>0</v>
      </c>
    </row>
    <row r="6" spans="1:6">
      <c r="A6" s="21"/>
      <c r="B6" s="22"/>
      <c r="C6" s="18">
        <f>IF(B6="",0,VLOOKUP('180512'!B6,Cenik!$A$3:$C$468,2,FALSE))</f>
        <v>0</v>
      </c>
      <c r="D6" s="18">
        <f>IF(B6="",0,VLOOKUP('180512'!B6,Cenik!$A$3:$C$468,3,FALSE))</f>
        <v>0</v>
      </c>
      <c r="E6" s="23"/>
      <c r="F6" s="20">
        <f t="shared" si="0"/>
        <v>0</v>
      </c>
    </row>
    <row r="7" spans="1:6">
      <c r="A7" s="21"/>
      <c r="B7" s="22"/>
      <c r="C7" s="18">
        <f>IF(B7="",0,VLOOKUP('180512'!B7,Cenik!$A$3:$C$468,2,FALSE))</f>
        <v>0</v>
      </c>
      <c r="D7" s="18">
        <f>IF(B7="",0,VLOOKUP('180512'!B7,Cenik!$A$3:$C$468,3,FALSE))</f>
        <v>0</v>
      </c>
      <c r="E7" s="23"/>
      <c r="F7" s="20">
        <f t="shared" si="0"/>
        <v>0</v>
      </c>
    </row>
    <row r="8" spans="1:6">
      <c r="A8" s="21"/>
      <c r="B8" s="22"/>
      <c r="C8" s="18">
        <f>IF(B8="",0,VLOOKUP('180512'!B8,Cenik!$A$3:$C$468,2,FALSE))</f>
        <v>0</v>
      </c>
      <c r="D8" s="18">
        <f>IF(B8="",0,VLOOKUP('180512'!B8,Cenik!$A$3:$C$468,3,FALSE))</f>
        <v>0</v>
      </c>
      <c r="E8" s="23"/>
      <c r="F8" s="20">
        <f t="shared" si="0"/>
        <v>0</v>
      </c>
    </row>
    <row r="9" spans="1:6">
      <c r="A9" s="21"/>
      <c r="B9" s="22"/>
      <c r="C9" s="18">
        <f>IF(B9="",0,VLOOKUP('180512'!B9,Cenik!$A$3:$C$468,2,FALSE))</f>
        <v>0</v>
      </c>
      <c r="D9" s="18">
        <f>IF(B9="",0,VLOOKUP('180512'!B9,Cenik!$A$3:$C$468,3,FALSE))</f>
        <v>0</v>
      </c>
      <c r="E9" s="23"/>
      <c r="F9" s="20">
        <f t="shared" si="0"/>
        <v>0</v>
      </c>
    </row>
    <row r="10" spans="1:6">
      <c r="A10" s="21"/>
      <c r="B10" s="22"/>
      <c r="C10" s="18">
        <f>IF(B10="",0,VLOOKUP('180512'!B10,Cenik!$A$3:$C$468,2,FALSE))</f>
        <v>0</v>
      </c>
      <c r="D10" s="18">
        <f>IF(B10="",0,VLOOKUP('180512'!B10,Cenik!$A$3:$C$468,3,FALSE))</f>
        <v>0</v>
      </c>
      <c r="E10" s="23"/>
      <c r="F10" s="20">
        <f t="shared" si="0"/>
        <v>0</v>
      </c>
    </row>
    <row r="11" spans="1:6">
      <c r="A11" s="21"/>
      <c r="B11" s="22"/>
      <c r="C11" s="18">
        <f>IF(B11="",0,VLOOKUP('180512'!B11,Cenik!$A$3:$C$468,2,FALSE))</f>
        <v>0</v>
      </c>
      <c r="D11" s="18">
        <f>IF(B11="",0,VLOOKUP('180512'!B11,Cenik!$A$3:$C$468,3,FALSE))</f>
        <v>0</v>
      </c>
      <c r="E11" s="23"/>
      <c r="F11" s="20">
        <f t="shared" si="0"/>
        <v>0</v>
      </c>
    </row>
    <row r="12" spans="1:6">
      <c r="A12" s="21"/>
      <c r="B12" s="22"/>
      <c r="C12" s="18">
        <f>IF(B12="",0,VLOOKUP('180512'!B12,Cenik!$A$3:$C$468,2,FALSE))</f>
        <v>0</v>
      </c>
      <c r="D12" s="18">
        <f>IF(B12="",0,VLOOKUP('180512'!B12,Cenik!$A$3:$C$468,3,FALSE))</f>
        <v>0</v>
      </c>
      <c r="E12" s="23"/>
      <c r="F12" s="20">
        <f t="shared" si="0"/>
        <v>0</v>
      </c>
    </row>
    <row r="13" spans="1:6">
      <c r="A13" s="21"/>
      <c r="B13" s="22"/>
      <c r="C13" s="18">
        <f>IF(B13="",0,VLOOKUP('180512'!B13,Cenik!$A$3:$C$468,2,FALSE))</f>
        <v>0</v>
      </c>
      <c r="D13" s="18">
        <f>IF(B13="",0,VLOOKUP('180512'!B13,Cenik!$A$3:$C$468,3,FALSE))</f>
        <v>0</v>
      </c>
      <c r="E13" s="23"/>
      <c r="F13" s="20">
        <f t="shared" si="0"/>
        <v>0</v>
      </c>
    </row>
    <row r="14" spans="1:6" ht="13.5" thickBot="1">
      <c r="A14" s="21"/>
      <c r="B14" s="22"/>
      <c r="C14" s="18">
        <f>IF(B14="",0,VLOOKUP('180512'!B14,Cenik!$A$3:$C$468,2,FALSE))</f>
        <v>0</v>
      </c>
      <c r="D14" s="18">
        <f>IF(B14="",0,VLOOKUP('180512'!B14,Cenik!$A$3:$C$468,3,FALSE))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IF(B16="",0,VLOOKUP('180512'!B16,Cenik!$A$3:$C$468,2,FALSE))</f>
        <v>0</v>
      </c>
      <c r="D16" s="18">
        <f>IF(B16="",0,VLOOKUP('180512'!B16,Cenik!$A$3:$C$468,3,FALSE))</f>
        <v>0</v>
      </c>
      <c r="E16" s="27"/>
      <c r="F16" s="28">
        <f t="shared" ref="F16:F29" si="1">D16*E16</f>
        <v>0</v>
      </c>
    </row>
    <row r="17" spans="1:9">
      <c r="A17" s="21"/>
      <c r="B17" s="29"/>
      <c r="C17" s="18">
        <f>IF(B17="",0,VLOOKUP('180512'!B17,Cenik!$A$3:$C$468,2,FALSE))</f>
        <v>0</v>
      </c>
      <c r="D17" s="18">
        <f>IF(B17="",0,VLOOKUP('180512'!B17,Cenik!$A$3:$C$468,3,FALSE))</f>
        <v>0</v>
      </c>
      <c r="E17" s="30"/>
      <c r="F17" s="28">
        <f t="shared" si="1"/>
        <v>0</v>
      </c>
    </row>
    <row r="18" spans="1:9">
      <c r="A18" s="21"/>
      <c r="B18" s="31"/>
      <c r="C18" s="18">
        <f>IF(B18="",0,VLOOKUP('180512'!B18,Cenik!$A$3:$C$468,2,FALSE))</f>
        <v>0</v>
      </c>
      <c r="D18" s="18">
        <f>IF(B18="",0,VLOOKUP('180512'!B18,Cenik!$A$3:$C$468,3,FALSE))</f>
        <v>0</v>
      </c>
      <c r="E18" s="30"/>
      <c r="F18" s="28">
        <f t="shared" si="1"/>
        <v>0</v>
      </c>
    </row>
    <row r="19" spans="1:9">
      <c r="A19" s="21"/>
      <c r="B19" s="29"/>
      <c r="C19" s="18">
        <f>IF(B19="",0,VLOOKUP('180512'!B19,Cenik!$A$3:$C$468,2,FALSE))</f>
        <v>0</v>
      </c>
      <c r="D19" s="18">
        <f>IF(B19="",0,VLOOKUP('180512'!B19,Cenik!$A$3:$C$468,3,FALSE))</f>
        <v>0</v>
      </c>
      <c r="E19" s="30"/>
      <c r="F19" s="28">
        <f t="shared" si="1"/>
        <v>0</v>
      </c>
    </row>
    <row r="20" spans="1:9">
      <c r="A20" s="21"/>
      <c r="B20" s="29"/>
      <c r="C20" s="18">
        <f>IF(B20="",0,VLOOKUP('180512'!B20,Cenik!$A$3:$C$468,2,FALSE))</f>
        <v>0</v>
      </c>
      <c r="D20" s="18">
        <f>IF(B20="",0,VLOOKUP('180512'!B20,Cenik!$A$3:$C$468,3,FALSE))</f>
        <v>0</v>
      </c>
      <c r="E20" s="30"/>
      <c r="F20" s="28">
        <f t="shared" si="1"/>
        <v>0</v>
      </c>
    </row>
    <row r="21" spans="1:9">
      <c r="A21" s="21"/>
      <c r="B21" s="29"/>
      <c r="C21" s="18">
        <f>IF(B21="",0,VLOOKUP('180512'!B21,Cenik!$A$3:$C$468,2,FALSE))</f>
        <v>0</v>
      </c>
      <c r="D21" s="18">
        <f>IF(B21="",0,VLOOKUP('180512'!B21,Cenik!$A$3:$C$468,3,FALSE))</f>
        <v>0</v>
      </c>
      <c r="E21" s="30"/>
      <c r="F21" s="28">
        <f t="shared" si="1"/>
        <v>0</v>
      </c>
    </row>
    <row r="22" spans="1:9">
      <c r="A22" s="21"/>
      <c r="B22" s="29"/>
      <c r="C22" s="18">
        <f>IF(B22="",0,VLOOKUP('180512'!B22,Cenik!$A$3:$C$468,2,FALSE))</f>
        <v>0</v>
      </c>
      <c r="D22" s="18">
        <f>IF(B22="",0,VLOOKUP('180512'!B22,Cenik!$A$3:$C$468,3,FALSE))</f>
        <v>0</v>
      </c>
      <c r="E22" s="30"/>
      <c r="F22" s="28">
        <f t="shared" si="1"/>
        <v>0</v>
      </c>
    </row>
    <row r="23" spans="1:9">
      <c r="A23" s="21"/>
      <c r="B23" s="29"/>
      <c r="C23" s="18">
        <f>IF(B23="",0,VLOOKUP('180512'!B23,Cenik!$A$3:$C$468,2,FALSE))</f>
        <v>0</v>
      </c>
      <c r="D23" s="18">
        <f>IF(B23="",0,VLOOKUP('180512'!B23,Cenik!$A$3:$C$468,3,FALSE))</f>
        <v>0</v>
      </c>
      <c r="E23" s="30"/>
      <c r="F23" s="28">
        <f t="shared" si="1"/>
        <v>0</v>
      </c>
    </row>
    <row r="24" spans="1:9">
      <c r="A24" s="21"/>
      <c r="B24" s="29"/>
      <c r="C24" s="18">
        <f>IF(B24="",0,VLOOKUP('180512'!B24,Cenik!$A$3:$C$468,2,FALSE))</f>
        <v>0</v>
      </c>
      <c r="D24" s="18">
        <f>IF(B24="",0,VLOOKUP('180512'!B24,Cenik!$A$3:$C$468,3,FALSE))</f>
        <v>0</v>
      </c>
      <c r="E24" s="30"/>
      <c r="F24" s="28">
        <f t="shared" si="1"/>
        <v>0</v>
      </c>
    </row>
    <row r="25" spans="1:9">
      <c r="A25" s="21"/>
      <c r="B25" s="29"/>
      <c r="C25" s="18">
        <f>IF(B25="",0,VLOOKUP('180512'!B25,Cenik!$A$3:$C$468,2,FALSE))</f>
        <v>0</v>
      </c>
      <c r="D25" s="18">
        <f>IF(B25="",0,VLOOKUP('180512'!B25,Cenik!$A$3:$C$468,3,FALSE))</f>
        <v>0</v>
      </c>
      <c r="E25" s="30"/>
      <c r="F25" s="28">
        <f t="shared" si="1"/>
        <v>0</v>
      </c>
    </row>
    <row r="26" spans="1:9">
      <c r="A26" s="21"/>
      <c r="B26" s="29"/>
      <c r="C26" s="18">
        <f>IF(B26="",0,VLOOKUP('180512'!B26,Cenik!$A$3:$C$468,2,FALSE))</f>
        <v>0</v>
      </c>
      <c r="D26" s="18">
        <f>IF(B26="",0,VLOOKUP('180512'!B26,Cenik!$A$3:$C$468,3,FALSE))</f>
        <v>0</v>
      </c>
      <c r="E26" s="30"/>
      <c r="F26" s="28">
        <f t="shared" si="1"/>
        <v>0</v>
      </c>
    </row>
    <row r="27" spans="1:9">
      <c r="A27" s="21"/>
      <c r="B27" s="29"/>
      <c r="C27" s="18">
        <f>IF(B27="",0,VLOOKUP('180512'!B27,Cenik!$A$3:$C$468,2,FALSE))</f>
        <v>0</v>
      </c>
      <c r="D27" s="18">
        <f>IF(B27="",0,VLOOKUP('180512'!B27,Cenik!$A$3:$C$468,3,FALSE))</f>
        <v>0</v>
      </c>
      <c r="E27" s="30"/>
      <c r="F27" s="28">
        <f t="shared" si="1"/>
        <v>0</v>
      </c>
    </row>
    <row r="28" spans="1:9">
      <c r="A28" s="21"/>
      <c r="B28" s="29"/>
      <c r="C28" s="18">
        <f>IF(B28="",0,VLOOKUP('180512'!B28,Cenik!$A$3:$C$468,2,FALSE))</f>
        <v>0</v>
      </c>
      <c r="D28" s="18">
        <f>IF(B28="",0,VLOOKUP('180512'!B28,Cenik!$A$3:$C$468,3,FALSE))</f>
        <v>0</v>
      </c>
      <c r="E28" s="30"/>
      <c r="F28" s="28">
        <f t="shared" si="1"/>
        <v>0</v>
      </c>
    </row>
    <row r="29" spans="1:9" ht="13.5" thickBot="1">
      <c r="A29" s="21"/>
      <c r="B29" s="29"/>
      <c r="C29" s="18">
        <f>IF(B29="",0,VLOOKUP('180512'!B29,Cenik!$A$3:$C$468,2,FALSE))</f>
        <v>0</v>
      </c>
      <c r="D29" s="18">
        <f>IF(B29="",0,VLOOKUP('180512'!B29,Cenik!$A$3:$C$468,3,FALSE))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IF(B31="",0,VLOOKUP('180512'!B31,Cenik!$A$3:$C$468,2,FALSE))</f>
        <v>0</v>
      </c>
      <c r="D31" s="33">
        <f>IF(B31="",0,VLOOKUP('180512'!B31,Cenik!$A$3:$C$468,3,FALSE))</f>
        <v>0</v>
      </c>
      <c r="E31" s="27"/>
      <c r="F31" s="34">
        <f t="shared" ref="F31:F44" si="2">D31*E31</f>
        <v>0</v>
      </c>
      <c r="I31" s="7"/>
    </row>
    <row r="32" spans="1:9">
      <c r="A32" s="21"/>
      <c r="B32" s="29"/>
      <c r="C32" s="18">
        <f>IF(B32="",0,VLOOKUP('180512'!B32,Cenik!$A$3:$C$468,2,FALSE))</f>
        <v>0</v>
      </c>
      <c r="D32" s="18">
        <f>IF(B32="",0,VLOOKUP('180512'!B32,Cenik!$A$3:$C$468,3,FALSE))</f>
        <v>0</v>
      </c>
      <c r="E32" s="30"/>
      <c r="F32" s="28">
        <f t="shared" si="2"/>
        <v>0</v>
      </c>
      <c r="I32" s="7"/>
    </row>
    <row r="33" spans="1:6">
      <c r="A33" s="21"/>
      <c r="B33" s="29"/>
      <c r="C33" s="18">
        <f>IF(B33="",0,VLOOKUP('180512'!B33,Cenik!$A$3:$C$468,2,FALSE))</f>
        <v>0</v>
      </c>
      <c r="D33" s="18">
        <f>IF(B33="",0,VLOOKUP('180512'!B33,Cenik!$A$3:$C$468,3,FALSE))</f>
        <v>0</v>
      </c>
      <c r="E33" s="30"/>
      <c r="F33" s="28">
        <f t="shared" si="2"/>
        <v>0</v>
      </c>
    </row>
    <row r="34" spans="1:6">
      <c r="A34" s="21"/>
      <c r="B34" s="29"/>
      <c r="C34" s="18">
        <f>IF(B34="",0,VLOOKUP('180512'!B34,Cenik!$A$3:$C$468,2,FALSE))</f>
        <v>0</v>
      </c>
      <c r="D34" s="18">
        <f>IF(B34="",0,VLOOKUP('180512'!B34,Cenik!$A$3:$C$468,3,FALSE))</f>
        <v>0</v>
      </c>
      <c r="E34" s="30"/>
      <c r="F34" s="28">
        <f t="shared" si="2"/>
        <v>0</v>
      </c>
    </row>
    <row r="35" spans="1:6">
      <c r="A35" s="21"/>
      <c r="B35" s="29"/>
      <c r="C35" s="18">
        <f>IF(B35="",0,VLOOKUP('180512'!B35,Cenik!$A$3:$C$468,2,FALSE))</f>
        <v>0</v>
      </c>
      <c r="D35" s="18">
        <f>IF(B35="",0,VLOOKUP('180512'!B35,Cenik!$A$3:$C$468,3,FALSE))</f>
        <v>0</v>
      </c>
      <c r="E35" s="30"/>
      <c r="F35" s="28">
        <f t="shared" si="2"/>
        <v>0</v>
      </c>
    </row>
    <row r="36" spans="1:6">
      <c r="A36" s="21"/>
      <c r="B36" s="29"/>
      <c r="C36" s="18">
        <f>IF(B36="",0,VLOOKUP('180512'!B36,Cenik!$A$3:$C$468,2,FALSE))</f>
        <v>0</v>
      </c>
      <c r="D36" s="18">
        <f>IF(B36="",0,VLOOKUP('180512'!B36,Cenik!$A$3:$C$468,3,FALSE))</f>
        <v>0</v>
      </c>
      <c r="E36" s="30"/>
      <c r="F36" s="28">
        <f t="shared" si="2"/>
        <v>0</v>
      </c>
    </row>
    <row r="37" spans="1:6">
      <c r="A37" s="21"/>
      <c r="B37" s="29"/>
      <c r="C37" s="18">
        <f>IF(B37="",0,VLOOKUP('180512'!B37,Cenik!$A$3:$C$468,2,FALSE))</f>
        <v>0</v>
      </c>
      <c r="D37" s="18">
        <f>IF(B37="",0,VLOOKUP('180512'!B37,Cenik!$A$3:$C$468,3,FALSE))</f>
        <v>0</v>
      </c>
      <c r="E37" s="30"/>
      <c r="F37" s="28">
        <f t="shared" si="2"/>
        <v>0</v>
      </c>
    </row>
    <row r="38" spans="1:6">
      <c r="A38" s="21"/>
      <c r="B38" s="29"/>
      <c r="C38" s="18">
        <f>IF(B38="",0,VLOOKUP('180512'!B38,Cenik!$A$3:$C$468,2,FALSE))</f>
        <v>0</v>
      </c>
      <c r="D38" s="18">
        <f>IF(B38="",0,VLOOKUP('180512'!B38,Cenik!$A$3:$C$468,3,FALSE))</f>
        <v>0</v>
      </c>
      <c r="E38" s="30"/>
      <c r="F38" s="28">
        <f t="shared" si="2"/>
        <v>0</v>
      </c>
    </row>
    <row r="39" spans="1:6">
      <c r="A39" s="21"/>
      <c r="B39" s="29"/>
      <c r="C39" s="18">
        <f>IF(B39="",0,VLOOKUP('180512'!B39,Cenik!$A$3:$C$468,2,FALSE))</f>
        <v>0</v>
      </c>
      <c r="D39" s="18">
        <f>IF(B39="",0,VLOOKUP('180512'!B39,Cenik!$A$3:$C$468,3,FALSE))</f>
        <v>0</v>
      </c>
      <c r="E39" s="30"/>
      <c r="F39" s="28">
        <f t="shared" si="2"/>
        <v>0</v>
      </c>
    </row>
    <row r="40" spans="1:6">
      <c r="A40" s="21"/>
      <c r="B40" s="29"/>
      <c r="C40" s="18">
        <f>IF(B40="",0,VLOOKUP('180512'!B40,Cenik!$A$3:$C$468,2,FALSE))</f>
        <v>0</v>
      </c>
      <c r="D40" s="18">
        <f>IF(B40="",0,VLOOKUP('180512'!B40,Cenik!$A$3:$C$468,3,FALSE))</f>
        <v>0</v>
      </c>
      <c r="E40" s="30"/>
      <c r="F40" s="28">
        <f t="shared" si="2"/>
        <v>0</v>
      </c>
    </row>
    <row r="41" spans="1:6">
      <c r="A41" s="21"/>
      <c r="B41" s="29"/>
      <c r="C41" s="18">
        <f>IF(B41="",0,VLOOKUP('180512'!B41,Cenik!$A$3:$C$468,2,FALSE))</f>
        <v>0</v>
      </c>
      <c r="D41" s="18">
        <f>IF(B41="",0,VLOOKUP('180512'!B41,Cenik!$A$3:$C$468,3,FALSE))</f>
        <v>0</v>
      </c>
      <c r="E41" s="30"/>
      <c r="F41" s="28">
        <f t="shared" si="2"/>
        <v>0</v>
      </c>
    </row>
    <row r="42" spans="1:6">
      <c r="A42" s="21"/>
      <c r="B42" s="29"/>
      <c r="C42" s="18">
        <f>IF(B42="",0,VLOOKUP('180512'!B42,Cenik!$A$3:$C$468,2,FALSE))</f>
        <v>0</v>
      </c>
      <c r="D42" s="18">
        <f>IF(B42="",0,VLOOKUP('180512'!B42,Cenik!$A$3:$C$468,3,FALSE))</f>
        <v>0</v>
      </c>
      <c r="E42" s="30"/>
      <c r="F42" s="28">
        <f t="shared" si="2"/>
        <v>0</v>
      </c>
    </row>
    <row r="43" spans="1:6">
      <c r="A43" s="21"/>
      <c r="B43" s="29"/>
      <c r="C43" s="18">
        <f>IF(B43="",0,VLOOKUP('180512'!B43,Cenik!$A$3:$C$468,2,FALSE))</f>
        <v>0</v>
      </c>
      <c r="D43" s="18">
        <f>IF(B43="",0,VLOOKUP('180512'!B43,Cenik!$A$3:$C$468,3,FALSE))</f>
        <v>0</v>
      </c>
      <c r="E43" s="30"/>
      <c r="F43" s="28">
        <f t="shared" si="2"/>
        <v>0</v>
      </c>
    </row>
    <row r="44" spans="1:6" ht="13.5" thickBot="1">
      <c r="A44" s="35"/>
      <c r="B44" s="36"/>
      <c r="C44" s="37">
        <f>IF(B44="",0,VLOOKUP('180512'!B44,Cenik!$A$3:$C$468,2,FALSE))</f>
        <v>0</v>
      </c>
      <c r="D44" s="37">
        <f>IF(B44="",0,VLOOKUP('180512'!B44,Cenik!$A$3:$C$468,3,FALSE))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498</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550</v>
      </c>
      <c r="C1" s="206"/>
      <c r="D1" s="207"/>
      <c r="E1" s="211" t="s">
        <v>289</v>
      </c>
      <c r="F1" s="213" t="s">
        <v>132</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IF(B5="",0,VLOOKUP('180513'!B5,Cenik!$A$3:$C$468,2,FALSE))</f>
        <v>0</v>
      </c>
      <c r="D5" s="18">
        <f>IF(B5="",0,VLOOKUP('180513'!B5,Cenik!$A$3:$C$468,3,FALSE))</f>
        <v>0</v>
      </c>
      <c r="E5" s="19"/>
      <c r="F5" s="20">
        <f t="shared" ref="F5:F14" si="0">D5*E5</f>
        <v>0</v>
      </c>
    </row>
    <row r="6" spans="1:6">
      <c r="A6" s="21"/>
      <c r="B6" s="22"/>
      <c r="C6" s="18">
        <f>IF(B6="",0,VLOOKUP('180513'!B6,Cenik!$A$3:$C$468,2,FALSE))</f>
        <v>0</v>
      </c>
      <c r="D6" s="18">
        <f>IF(B6="",0,VLOOKUP('180513'!B6,Cenik!$A$3:$C$468,3,FALSE))</f>
        <v>0</v>
      </c>
      <c r="E6" s="23"/>
      <c r="F6" s="20">
        <f t="shared" si="0"/>
        <v>0</v>
      </c>
    </row>
    <row r="7" spans="1:6">
      <c r="A7" s="21"/>
      <c r="B7" s="22"/>
      <c r="C7" s="18">
        <f>IF(B7="",0,VLOOKUP('180513'!B7,Cenik!$A$3:$C$468,2,FALSE))</f>
        <v>0</v>
      </c>
      <c r="D7" s="18">
        <f>IF(B7="",0,VLOOKUP('180513'!B7,Cenik!$A$3:$C$468,3,FALSE))</f>
        <v>0</v>
      </c>
      <c r="E7" s="23"/>
      <c r="F7" s="20">
        <f t="shared" si="0"/>
        <v>0</v>
      </c>
    </row>
    <row r="8" spans="1:6">
      <c r="A8" s="21"/>
      <c r="B8" s="22"/>
      <c r="C8" s="18">
        <f>IF(B8="",0,VLOOKUP('180513'!B8,Cenik!$A$3:$C$468,2,FALSE))</f>
        <v>0</v>
      </c>
      <c r="D8" s="18">
        <f>IF(B8="",0,VLOOKUP('180513'!B8,Cenik!$A$3:$C$468,3,FALSE))</f>
        <v>0</v>
      </c>
      <c r="E8" s="23"/>
      <c r="F8" s="20">
        <f t="shared" si="0"/>
        <v>0</v>
      </c>
    </row>
    <row r="9" spans="1:6">
      <c r="A9" s="21"/>
      <c r="B9" s="22"/>
      <c r="C9" s="18">
        <f>IF(B9="",0,VLOOKUP('180513'!B9,Cenik!$A$3:$C$468,2,FALSE))</f>
        <v>0</v>
      </c>
      <c r="D9" s="18">
        <f>IF(B9="",0,VLOOKUP('180513'!B9,Cenik!$A$3:$C$468,3,FALSE))</f>
        <v>0</v>
      </c>
      <c r="E9" s="23"/>
      <c r="F9" s="20">
        <f t="shared" si="0"/>
        <v>0</v>
      </c>
    </row>
    <row r="10" spans="1:6">
      <c r="A10" s="21"/>
      <c r="B10" s="22"/>
      <c r="C10" s="18">
        <f>IF(B10="",0,VLOOKUP('180513'!B10,Cenik!$A$3:$C$468,2,FALSE))</f>
        <v>0</v>
      </c>
      <c r="D10" s="18">
        <f>IF(B10="",0,VLOOKUP('180513'!B10,Cenik!$A$3:$C$468,3,FALSE))</f>
        <v>0</v>
      </c>
      <c r="E10" s="23"/>
      <c r="F10" s="20">
        <f t="shared" si="0"/>
        <v>0</v>
      </c>
    </row>
    <row r="11" spans="1:6">
      <c r="A11" s="21"/>
      <c r="B11" s="22"/>
      <c r="C11" s="18">
        <f>IF(B11="",0,VLOOKUP('180513'!B11,Cenik!$A$3:$C$468,2,FALSE))</f>
        <v>0</v>
      </c>
      <c r="D11" s="18">
        <f>IF(B11="",0,VLOOKUP('180513'!B11,Cenik!$A$3:$C$468,3,FALSE))</f>
        <v>0</v>
      </c>
      <c r="E11" s="23"/>
      <c r="F11" s="20">
        <f t="shared" si="0"/>
        <v>0</v>
      </c>
    </row>
    <row r="12" spans="1:6">
      <c r="A12" s="21"/>
      <c r="B12" s="22"/>
      <c r="C12" s="18">
        <f>IF(B12="",0,VLOOKUP('180513'!B12,Cenik!$A$3:$C$468,2,FALSE))</f>
        <v>0</v>
      </c>
      <c r="D12" s="18">
        <f>IF(B12="",0,VLOOKUP('180513'!B12,Cenik!$A$3:$C$468,3,FALSE))</f>
        <v>0</v>
      </c>
      <c r="E12" s="23"/>
      <c r="F12" s="20">
        <f t="shared" si="0"/>
        <v>0</v>
      </c>
    </row>
    <row r="13" spans="1:6">
      <c r="A13" s="21"/>
      <c r="B13" s="22"/>
      <c r="C13" s="18">
        <f>IF(B13="",0,VLOOKUP('180513'!B13,Cenik!$A$3:$C$468,2,FALSE))</f>
        <v>0</v>
      </c>
      <c r="D13" s="18">
        <f>IF(B13="",0,VLOOKUP('180513'!B13,Cenik!$A$3:$C$468,3,FALSE))</f>
        <v>0</v>
      </c>
      <c r="E13" s="23"/>
      <c r="F13" s="20">
        <f t="shared" si="0"/>
        <v>0</v>
      </c>
    </row>
    <row r="14" spans="1:6" ht="13.5" thickBot="1">
      <c r="A14" s="21"/>
      <c r="B14" s="22"/>
      <c r="C14" s="18">
        <f>IF(B14="",0,VLOOKUP('180513'!B14,Cenik!$A$3:$C$468,2,FALSE))</f>
        <v>0</v>
      </c>
      <c r="D14" s="18">
        <f>IF(B14="",0,VLOOKUP('180513'!B14,Cenik!$A$3:$C$468,3,FALSE))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IF(B16="",0,VLOOKUP('180513'!B16,Cenik!$A$3:$C$468,2,FALSE))</f>
        <v>0</v>
      </c>
      <c r="D16" s="18">
        <f>IF(B16="",0,VLOOKUP('180513'!B16,Cenik!$A$3:$C$468,3,FALSE))</f>
        <v>0</v>
      </c>
      <c r="E16" s="27"/>
      <c r="F16" s="28">
        <f t="shared" ref="F16:F29" si="1">D16*E16</f>
        <v>0</v>
      </c>
    </row>
    <row r="17" spans="1:9">
      <c r="A17" s="21"/>
      <c r="B17" s="29"/>
      <c r="C17" s="18">
        <f>IF(B17="",0,VLOOKUP('180513'!B17,Cenik!$A$3:$C$468,2,FALSE))</f>
        <v>0</v>
      </c>
      <c r="D17" s="18">
        <f>IF(B17="",0,VLOOKUP('180513'!B17,Cenik!$A$3:$C$468,3,FALSE))</f>
        <v>0</v>
      </c>
      <c r="E17" s="30"/>
      <c r="F17" s="28">
        <f t="shared" si="1"/>
        <v>0</v>
      </c>
    </row>
    <row r="18" spans="1:9">
      <c r="A18" s="21"/>
      <c r="B18" s="31"/>
      <c r="C18" s="18">
        <f>IF(B18="",0,VLOOKUP('180513'!B18,Cenik!$A$3:$C$468,2,FALSE))</f>
        <v>0</v>
      </c>
      <c r="D18" s="18">
        <f>IF(B18="",0,VLOOKUP('180513'!B18,Cenik!$A$3:$C$468,3,FALSE))</f>
        <v>0</v>
      </c>
      <c r="E18" s="30"/>
      <c r="F18" s="28">
        <f t="shared" si="1"/>
        <v>0</v>
      </c>
    </row>
    <row r="19" spans="1:9">
      <c r="A19" s="21"/>
      <c r="B19" s="29"/>
      <c r="C19" s="18">
        <f>IF(B19="",0,VLOOKUP('180513'!B19,Cenik!$A$3:$C$468,2,FALSE))</f>
        <v>0</v>
      </c>
      <c r="D19" s="18">
        <f>IF(B19="",0,VLOOKUP('180513'!B19,Cenik!$A$3:$C$468,3,FALSE))</f>
        <v>0</v>
      </c>
      <c r="E19" s="30"/>
      <c r="F19" s="28">
        <f t="shared" si="1"/>
        <v>0</v>
      </c>
    </row>
    <row r="20" spans="1:9">
      <c r="A20" s="21"/>
      <c r="B20" s="29"/>
      <c r="C20" s="18">
        <f>IF(B20="",0,VLOOKUP('180513'!B20,Cenik!$A$3:$C$468,2,FALSE))</f>
        <v>0</v>
      </c>
      <c r="D20" s="18">
        <f>IF(B20="",0,VLOOKUP('180513'!B20,Cenik!$A$3:$C$468,3,FALSE))</f>
        <v>0</v>
      </c>
      <c r="E20" s="30"/>
      <c r="F20" s="28">
        <f t="shared" si="1"/>
        <v>0</v>
      </c>
    </row>
    <row r="21" spans="1:9">
      <c r="A21" s="21"/>
      <c r="B21" s="29"/>
      <c r="C21" s="18">
        <f>IF(B21="",0,VLOOKUP('180513'!B21,Cenik!$A$3:$C$468,2,FALSE))</f>
        <v>0</v>
      </c>
      <c r="D21" s="18">
        <f>IF(B21="",0,VLOOKUP('180513'!B21,Cenik!$A$3:$C$468,3,FALSE))</f>
        <v>0</v>
      </c>
      <c r="E21" s="30"/>
      <c r="F21" s="28">
        <f t="shared" si="1"/>
        <v>0</v>
      </c>
    </row>
    <row r="22" spans="1:9">
      <c r="A22" s="21"/>
      <c r="B22" s="29"/>
      <c r="C22" s="18">
        <f>IF(B22="",0,VLOOKUP('180513'!B22,Cenik!$A$3:$C$468,2,FALSE))</f>
        <v>0</v>
      </c>
      <c r="D22" s="18">
        <f>IF(B22="",0,VLOOKUP('180513'!B22,Cenik!$A$3:$C$468,3,FALSE))</f>
        <v>0</v>
      </c>
      <c r="E22" s="30"/>
      <c r="F22" s="28">
        <f t="shared" si="1"/>
        <v>0</v>
      </c>
    </row>
    <row r="23" spans="1:9">
      <c r="A23" s="21"/>
      <c r="B23" s="29"/>
      <c r="C23" s="18">
        <f>IF(B23="",0,VLOOKUP('180513'!B23,Cenik!$A$3:$C$468,2,FALSE))</f>
        <v>0</v>
      </c>
      <c r="D23" s="18">
        <f>IF(B23="",0,VLOOKUP('180513'!B23,Cenik!$A$3:$C$468,3,FALSE))</f>
        <v>0</v>
      </c>
      <c r="E23" s="30"/>
      <c r="F23" s="28">
        <f t="shared" si="1"/>
        <v>0</v>
      </c>
    </row>
    <row r="24" spans="1:9">
      <c r="A24" s="21"/>
      <c r="B24" s="29"/>
      <c r="C24" s="18">
        <f>IF(B24="",0,VLOOKUP('180513'!B24,Cenik!$A$3:$C$468,2,FALSE))</f>
        <v>0</v>
      </c>
      <c r="D24" s="18">
        <f>IF(B24="",0,VLOOKUP('180513'!B24,Cenik!$A$3:$C$468,3,FALSE))</f>
        <v>0</v>
      </c>
      <c r="E24" s="30"/>
      <c r="F24" s="28">
        <f t="shared" si="1"/>
        <v>0</v>
      </c>
    </row>
    <row r="25" spans="1:9">
      <c r="A25" s="21"/>
      <c r="B25" s="29"/>
      <c r="C25" s="18">
        <f>IF(B25="",0,VLOOKUP('180513'!B25,Cenik!$A$3:$C$468,2,FALSE))</f>
        <v>0</v>
      </c>
      <c r="D25" s="18">
        <f>IF(B25="",0,VLOOKUP('180513'!B25,Cenik!$A$3:$C$468,3,FALSE))</f>
        <v>0</v>
      </c>
      <c r="E25" s="30"/>
      <c r="F25" s="28">
        <f t="shared" si="1"/>
        <v>0</v>
      </c>
    </row>
    <row r="26" spans="1:9">
      <c r="A26" s="21"/>
      <c r="B26" s="29"/>
      <c r="C26" s="18">
        <f>IF(B26="",0,VLOOKUP('180513'!B26,Cenik!$A$3:$C$468,2,FALSE))</f>
        <v>0</v>
      </c>
      <c r="D26" s="18">
        <f>IF(B26="",0,VLOOKUP('180513'!B26,Cenik!$A$3:$C$468,3,FALSE))</f>
        <v>0</v>
      </c>
      <c r="E26" s="30"/>
      <c r="F26" s="28">
        <f t="shared" si="1"/>
        <v>0</v>
      </c>
    </row>
    <row r="27" spans="1:9">
      <c r="A27" s="21"/>
      <c r="B27" s="29"/>
      <c r="C27" s="18">
        <f>IF(B27="",0,VLOOKUP('180513'!B27,Cenik!$A$3:$C$468,2,FALSE))</f>
        <v>0</v>
      </c>
      <c r="D27" s="18">
        <f>IF(B27="",0,VLOOKUP('180513'!B27,Cenik!$A$3:$C$468,3,FALSE))</f>
        <v>0</v>
      </c>
      <c r="E27" s="30"/>
      <c r="F27" s="28">
        <f t="shared" si="1"/>
        <v>0</v>
      </c>
    </row>
    <row r="28" spans="1:9">
      <c r="A28" s="21"/>
      <c r="B28" s="29"/>
      <c r="C28" s="18">
        <f>IF(B28="",0,VLOOKUP('180513'!B28,Cenik!$A$3:$C$468,2,FALSE))</f>
        <v>0</v>
      </c>
      <c r="D28" s="18">
        <f>IF(B28="",0,VLOOKUP('180513'!B28,Cenik!$A$3:$C$468,3,FALSE))</f>
        <v>0</v>
      </c>
      <c r="E28" s="30"/>
      <c r="F28" s="28">
        <f t="shared" si="1"/>
        <v>0</v>
      </c>
    </row>
    <row r="29" spans="1:9" ht="13.5" thickBot="1">
      <c r="A29" s="21"/>
      <c r="B29" s="29"/>
      <c r="C29" s="18">
        <f>IF(B29="",0,VLOOKUP('180513'!B29,Cenik!$A$3:$C$468,2,FALSE))</f>
        <v>0</v>
      </c>
      <c r="D29" s="18">
        <f>IF(B29="",0,VLOOKUP('180513'!B29,Cenik!$A$3:$C$468,3,FALSE))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IF(B31="",0,VLOOKUP('180513'!B31,Cenik!$A$3:$C$468,2,FALSE))</f>
        <v>0</v>
      </c>
      <c r="D31" s="33">
        <f>IF(B31="",0,VLOOKUP('180513'!B31,Cenik!$A$3:$C$468,3,FALSE))</f>
        <v>0</v>
      </c>
      <c r="E31" s="27"/>
      <c r="F31" s="34">
        <f t="shared" ref="F31:F44" si="2">D31*E31</f>
        <v>0</v>
      </c>
      <c r="I31" s="7"/>
    </row>
    <row r="32" spans="1:9">
      <c r="A32" s="21"/>
      <c r="B32" s="29"/>
      <c r="C32" s="18">
        <f>IF(B32="",0,VLOOKUP('180513'!B32,Cenik!$A$3:$C$468,2,FALSE))</f>
        <v>0</v>
      </c>
      <c r="D32" s="18">
        <f>IF(B32="",0,VLOOKUP('180513'!B32,Cenik!$A$3:$C$468,3,FALSE))</f>
        <v>0</v>
      </c>
      <c r="E32" s="30"/>
      <c r="F32" s="28">
        <f t="shared" si="2"/>
        <v>0</v>
      </c>
      <c r="I32" s="7"/>
    </row>
    <row r="33" spans="1:6">
      <c r="A33" s="21"/>
      <c r="B33" s="29"/>
      <c r="C33" s="18">
        <f>IF(B33="",0,VLOOKUP('180513'!B33,Cenik!$A$3:$C$468,2,FALSE))</f>
        <v>0</v>
      </c>
      <c r="D33" s="18">
        <f>IF(B33="",0,VLOOKUP('180513'!B33,Cenik!$A$3:$C$468,3,FALSE))</f>
        <v>0</v>
      </c>
      <c r="E33" s="30"/>
      <c r="F33" s="28">
        <f t="shared" si="2"/>
        <v>0</v>
      </c>
    </row>
    <row r="34" spans="1:6">
      <c r="A34" s="21"/>
      <c r="B34" s="29"/>
      <c r="C34" s="18">
        <f>IF(B34="",0,VLOOKUP('180513'!B34,Cenik!$A$3:$C$468,2,FALSE))</f>
        <v>0</v>
      </c>
      <c r="D34" s="18">
        <f>IF(B34="",0,VLOOKUP('180513'!B34,Cenik!$A$3:$C$468,3,FALSE))</f>
        <v>0</v>
      </c>
      <c r="E34" s="30"/>
      <c r="F34" s="28">
        <f t="shared" si="2"/>
        <v>0</v>
      </c>
    </row>
    <row r="35" spans="1:6">
      <c r="A35" s="21"/>
      <c r="B35" s="29"/>
      <c r="C35" s="18">
        <f>IF(B35="",0,VLOOKUP('180513'!B35,Cenik!$A$3:$C$468,2,FALSE))</f>
        <v>0</v>
      </c>
      <c r="D35" s="18">
        <f>IF(B35="",0,VLOOKUP('180513'!B35,Cenik!$A$3:$C$468,3,FALSE))</f>
        <v>0</v>
      </c>
      <c r="E35" s="30"/>
      <c r="F35" s="28">
        <f t="shared" si="2"/>
        <v>0</v>
      </c>
    </row>
    <row r="36" spans="1:6">
      <c r="A36" s="21"/>
      <c r="B36" s="29"/>
      <c r="C36" s="18">
        <f>IF(B36="",0,VLOOKUP('180513'!B36,Cenik!$A$3:$C$468,2,FALSE))</f>
        <v>0</v>
      </c>
      <c r="D36" s="18">
        <f>IF(B36="",0,VLOOKUP('180513'!B36,Cenik!$A$3:$C$468,3,FALSE))</f>
        <v>0</v>
      </c>
      <c r="E36" s="30"/>
      <c r="F36" s="28">
        <f t="shared" si="2"/>
        <v>0</v>
      </c>
    </row>
    <row r="37" spans="1:6">
      <c r="A37" s="21"/>
      <c r="B37" s="29"/>
      <c r="C37" s="18">
        <f>IF(B37="",0,VLOOKUP('180513'!B37,Cenik!$A$3:$C$468,2,FALSE))</f>
        <v>0</v>
      </c>
      <c r="D37" s="18">
        <f>IF(B37="",0,VLOOKUP('180513'!B37,Cenik!$A$3:$C$468,3,FALSE))</f>
        <v>0</v>
      </c>
      <c r="E37" s="30"/>
      <c r="F37" s="28">
        <f t="shared" si="2"/>
        <v>0</v>
      </c>
    </row>
    <row r="38" spans="1:6">
      <c r="A38" s="21"/>
      <c r="B38" s="29"/>
      <c r="C38" s="18">
        <f>IF(B38="",0,VLOOKUP('180513'!B38,Cenik!$A$3:$C$468,2,FALSE))</f>
        <v>0</v>
      </c>
      <c r="D38" s="18">
        <f>IF(B38="",0,VLOOKUP('180513'!B38,Cenik!$A$3:$C$468,3,FALSE))</f>
        <v>0</v>
      </c>
      <c r="E38" s="30"/>
      <c r="F38" s="28">
        <f t="shared" si="2"/>
        <v>0</v>
      </c>
    </row>
    <row r="39" spans="1:6">
      <c r="A39" s="21"/>
      <c r="B39" s="29"/>
      <c r="C39" s="18">
        <f>IF(B39="",0,VLOOKUP('180513'!B39,Cenik!$A$3:$C$468,2,FALSE))</f>
        <v>0</v>
      </c>
      <c r="D39" s="18">
        <f>IF(B39="",0,VLOOKUP('180513'!B39,Cenik!$A$3:$C$468,3,FALSE))</f>
        <v>0</v>
      </c>
      <c r="E39" s="30"/>
      <c r="F39" s="28">
        <f t="shared" si="2"/>
        <v>0</v>
      </c>
    </row>
    <row r="40" spans="1:6">
      <c r="A40" s="21"/>
      <c r="B40" s="29"/>
      <c r="C40" s="18">
        <f>IF(B40="",0,VLOOKUP('180513'!B40,Cenik!$A$3:$C$468,2,FALSE))</f>
        <v>0</v>
      </c>
      <c r="D40" s="18">
        <f>IF(B40="",0,VLOOKUP('180513'!B40,Cenik!$A$3:$C$468,3,FALSE))</f>
        <v>0</v>
      </c>
      <c r="E40" s="30"/>
      <c r="F40" s="28">
        <f t="shared" si="2"/>
        <v>0</v>
      </c>
    </row>
    <row r="41" spans="1:6">
      <c r="A41" s="21"/>
      <c r="B41" s="29"/>
      <c r="C41" s="18">
        <f>IF(B41="",0,VLOOKUP('180513'!B41,Cenik!$A$3:$C$468,2,FALSE))</f>
        <v>0</v>
      </c>
      <c r="D41" s="18">
        <f>IF(B41="",0,VLOOKUP('180513'!B41,Cenik!$A$3:$C$468,3,FALSE))</f>
        <v>0</v>
      </c>
      <c r="E41" s="30"/>
      <c r="F41" s="28">
        <f t="shared" si="2"/>
        <v>0</v>
      </c>
    </row>
    <row r="42" spans="1:6">
      <c r="A42" s="21"/>
      <c r="B42" s="29"/>
      <c r="C42" s="18">
        <f>IF(B42="",0,VLOOKUP('180513'!B42,Cenik!$A$3:$C$468,2,FALSE))</f>
        <v>0</v>
      </c>
      <c r="D42" s="18">
        <f>IF(B42="",0,VLOOKUP('180513'!B42,Cenik!$A$3:$C$468,3,FALSE))</f>
        <v>0</v>
      </c>
      <c r="E42" s="30"/>
      <c r="F42" s="28">
        <f t="shared" si="2"/>
        <v>0</v>
      </c>
    </row>
    <row r="43" spans="1:6">
      <c r="A43" s="21"/>
      <c r="B43" s="29"/>
      <c r="C43" s="18">
        <f>IF(B43="",0,VLOOKUP('180513'!B43,Cenik!$A$3:$C$468,2,FALSE))</f>
        <v>0</v>
      </c>
      <c r="D43" s="18">
        <f>IF(B43="",0,VLOOKUP('180513'!B43,Cenik!$A$3:$C$468,3,FALSE))</f>
        <v>0</v>
      </c>
      <c r="E43" s="30"/>
      <c r="F43" s="28">
        <f t="shared" si="2"/>
        <v>0</v>
      </c>
    </row>
    <row r="44" spans="1:6" ht="13.5" thickBot="1">
      <c r="A44" s="35"/>
      <c r="B44" s="36"/>
      <c r="C44" s="37">
        <f>IF(B44="",0,VLOOKUP('180513'!B44,Cenik!$A$3:$C$468,2,FALSE))</f>
        <v>0</v>
      </c>
      <c r="D44" s="37">
        <f>IF(B44="",0,VLOOKUP('180513'!B44,Cenik!$A$3:$C$468,3,FALSE))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499</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551</v>
      </c>
      <c r="C1" s="206"/>
      <c r="D1" s="207"/>
      <c r="E1" s="211" t="s">
        <v>289</v>
      </c>
      <c r="F1" s="213" t="s">
        <v>5</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IF(B5="",0,VLOOKUP('180514'!B5,Cenik!$A$3:$C$468,2,FALSE))</f>
        <v>0</v>
      </c>
      <c r="D5" s="18">
        <f>IF(B5="",0,VLOOKUP('180514'!B5,Cenik!$A$3:$C$468,3,FALSE))</f>
        <v>0</v>
      </c>
      <c r="E5" s="19"/>
      <c r="F5" s="20">
        <f t="shared" ref="F5:F14" si="0">D5*E5</f>
        <v>0</v>
      </c>
    </row>
    <row r="6" spans="1:6">
      <c r="A6" s="21"/>
      <c r="B6" s="22"/>
      <c r="C6" s="18">
        <f>IF(B6="",0,VLOOKUP('180514'!B6,Cenik!$A$3:$C$468,2,FALSE))</f>
        <v>0</v>
      </c>
      <c r="D6" s="18">
        <f>IF(B6="",0,VLOOKUP('180514'!B6,Cenik!$A$3:$C$468,3,FALSE))</f>
        <v>0</v>
      </c>
      <c r="E6" s="23"/>
      <c r="F6" s="20">
        <f t="shared" si="0"/>
        <v>0</v>
      </c>
    </row>
    <row r="7" spans="1:6">
      <c r="A7" s="21"/>
      <c r="B7" s="22"/>
      <c r="C7" s="18">
        <f>IF(B7="",0,VLOOKUP('180514'!B7,Cenik!$A$3:$C$468,2,FALSE))</f>
        <v>0</v>
      </c>
      <c r="D7" s="18">
        <f>IF(B7="",0,VLOOKUP('180514'!B7,Cenik!$A$3:$C$468,3,FALSE))</f>
        <v>0</v>
      </c>
      <c r="E7" s="23"/>
      <c r="F7" s="20">
        <f t="shared" si="0"/>
        <v>0</v>
      </c>
    </row>
    <row r="8" spans="1:6">
      <c r="A8" s="21"/>
      <c r="B8" s="22"/>
      <c r="C8" s="18">
        <f>IF(B8="",0,VLOOKUP('180514'!B8,Cenik!$A$3:$C$468,2,FALSE))</f>
        <v>0</v>
      </c>
      <c r="D8" s="18">
        <f>IF(B8="",0,VLOOKUP('180514'!B8,Cenik!$A$3:$C$468,3,FALSE))</f>
        <v>0</v>
      </c>
      <c r="E8" s="23"/>
      <c r="F8" s="20">
        <f t="shared" si="0"/>
        <v>0</v>
      </c>
    </row>
    <row r="9" spans="1:6">
      <c r="A9" s="21"/>
      <c r="B9" s="22"/>
      <c r="C9" s="18">
        <f>IF(B9="",0,VLOOKUP('180514'!B9,Cenik!$A$3:$C$468,2,FALSE))</f>
        <v>0</v>
      </c>
      <c r="D9" s="18">
        <f>IF(B9="",0,VLOOKUP('180514'!B9,Cenik!$A$3:$C$468,3,FALSE))</f>
        <v>0</v>
      </c>
      <c r="E9" s="23"/>
      <c r="F9" s="20">
        <f t="shared" si="0"/>
        <v>0</v>
      </c>
    </row>
    <row r="10" spans="1:6">
      <c r="A10" s="21"/>
      <c r="B10" s="22"/>
      <c r="C10" s="18">
        <f>IF(B10="",0,VLOOKUP('180514'!B10,Cenik!$A$3:$C$468,2,FALSE))</f>
        <v>0</v>
      </c>
      <c r="D10" s="18">
        <f>IF(B10="",0,VLOOKUP('180514'!B10,Cenik!$A$3:$C$468,3,FALSE))</f>
        <v>0</v>
      </c>
      <c r="E10" s="23"/>
      <c r="F10" s="20">
        <f t="shared" si="0"/>
        <v>0</v>
      </c>
    </row>
    <row r="11" spans="1:6">
      <c r="A11" s="21"/>
      <c r="B11" s="22"/>
      <c r="C11" s="18">
        <f>IF(B11="",0,VLOOKUP('180514'!B11,Cenik!$A$3:$C$468,2,FALSE))</f>
        <v>0</v>
      </c>
      <c r="D11" s="18">
        <f>IF(B11="",0,VLOOKUP('180514'!B11,Cenik!$A$3:$C$468,3,FALSE))</f>
        <v>0</v>
      </c>
      <c r="E11" s="23"/>
      <c r="F11" s="20">
        <f t="shared" si="0"/>
        <v>0</v>
      </c>
    </row>
    <row r="12" spans="1:6">
      <c r="A12" s="21"/>
      <c r="B12" s="22"/>
      <c r="C12" s="18">
        <f>IF(B12="",0,VLOOKUP('180514'!B12,Cenik!$A$3:$C$468,2,FALSE))</f>
        <v>0</v>
      </c>
      <c r="D12" s="18">
        <f>IF(B12="",0,VLOOKUP('180514'!B12,Cenik!$A$3:$C$468,3,FALSE))</f>
        <v>0</v>
      </c>
      <c r="E12" s="23"/>
      <c r="F12" s="20">
        <f t="shared" si="0"/>
        <v>0</v>
      </c>
    </row>
    <row r="13" spans="1:6">
      <c r="A13" s="21"/>
      <c r="B13" s="22"/>
      <c r="C13" s="18">
        <f>IF(B13="",0,VLOOKUP('180514'!B13,Cenik!$A$3:$C$468,2,FALSE))</f>
        <v>0</v>
      </c>
      <c r="D13" s="18">
        <f>IF(B13="",0,VLOOKUP('180514'!B13,Cenik!$A$3:$C$468,3,FALSE))</f>
        <v>0</v>
      </c>
      <c r="E13" s="23"/>
      <c r="F13" s="20">
        <f t="shared" si="0"/>
        <v>0</v>
      </c>
    </row>
    <row r="14" spans="1:6" ht="13.5" thickBot="1">
      <c r="A14" s="21"/>
      <c r="B14" s="22"/>
      <c r="C14" s="18">
        <f>IF(B14="",0,VLOOKUP('180514'!B14,Cenik!$A$3:$C$468,2,FALSE))</f>
        <v>0</v>
      </c>
      <c r="D14" s="18">
        <f>IF(B14="",0,VLOOKUP('180514'!B14,Cenik!$A$3:$C$468,3,FALSE))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IF(B16="",0,VLOOKUP('180514'!B16,Cenik!$A$3:$C$468,2,FALSE))</f>
        <v>0</v>
      </c>
      <c r="D16" s="18">
        <f>IF(B16="",0,VLOOKUP('180514'!B16,Cenik!$A$3:$C$468,3,FALSE))</f>
        <v>0</v>
      </c>
      <c r="E16" s="27"/>
      <c r="F16" s="28">
        <f t="shared" ref="F16:F29" si="1">D16*E16</f>
        <v>0</v>
      </c>
    </row>
    <row r="17" spans="1:9">
      <c r="A17" s="21"/>
      <c r="B17" s="29"/>
      <c r="C17" s="18">
        <f>IF(B17="",0,VLOOKUP('180514'!B17,Cenik!$A$3:$C$468,2,FALSE))</f>
        <v>0</v>
      </c>
      <c r="D17" s="18">
        <f>IF(B17="",0,VLOOKUP('180514'!B17,Cenik!$A$3:$C$468,3,FALSE))</f>
        <v>0</v>
      </c>
      <c r="E17" s="30"/>
      <c r="F17" s="28">
        <f t="shared" si="1"/>
        <v>0</v>
      </c>
    </row>
    <row r="18" spans="1:9">
      <c r="A18" s="21"/>
      <c r="B18" s="31"/>
      <c r="C18" s="18">
        <f>IF(B18="",0,VLOOKUP('180514'!B18,Cenik!$A$3:$C$468,2,FALSE))</f>
        <v>0</v>
      </c>
      <c r="D18" s="18">
        <f>IF(B18="",0,VLOOKUP('180514'!B18,Cenik!$A$3:$C$468,3,FALSE))</f>
        <v>0</v>
      </c>
      <c r="E18" s="30"/>
      <c r="F18" s="28">
        <f t="shared" si="1"/>
        <v>0</v>
      </c>
    </row>
    <row r="19" spans="1:9">
      <c r="A19" s="21"/>
      <c r="B19" s="29"/>
      <c r="C19" s="18">
        <f>IF(B19="",0,VLOOKUP('180514'!B19,Cenik!$A$3:$C$468,2,FALSE))</f>
        <v>0</v>
      </c>
      <c r="D19" s="18">
        <f>IF(B19="",0,VLOOKUP('180514'!B19,Cenik!$A$3:$C$468,3,FALSE))</f>
        <v>0</v>
      </c>
      <c r="E19" s="30"/>
      <c r="F19" s="28">
        <f t="shared" si="1"/>
        <v>0</v>
      </c>
    </row>
    <row r="20" spans="1:9">
      <c r="A20" s="21"/>
      <c r="B20" s="29"/>
      <c r="C20" s="18">
        <f>IF(B20="",0,VLOOKUP('180514'!B20,Cenik!$A$3:$C$468,2,FALSE))</f>
        <v>0</v>
      </c>
      <c r="D20" s="18">
        <f>IF(B20="",0,VLOOKUP('180514'!B20,Cenik!$A$3:$C$468,3,FALSE))</f>
        <v>0</v>
      </c>
      <c r="E20" s="30"/>
      <c r="F20" s="28">
        <f t="shared" si="1"/>
        <v>0</v>
      </c>
    </row>
    <row r="21" spans="1:9">
      <c r="A21" s="21"/>
      <c r="B21" s="29"/>
      <c r="C21" s="18">
        <f>IF(B21="",0,VLOOKUP('180514'!B21,Cenik!$A$3:$C$468,2,FALSE))</f>
        <v>0</v>
      </c>
      <c r="D21" s="18">
        <f>IF(B21="",0,VLOOKUP('180514'!B21,Cenik!$A$3:$C$468,3,FALSE))</f>
        <v>0</v>
      </c>
      <c r="E21" s="30"/>
      <c r="F21" s="28">
        <f t="shared" si="1"/>
        <v>0</v>
      </c>
    </row>
    <row r="22" spans="1:9">
      <c r="A22" s="21"/>
      <c r="B22" s="29"/>
      <c r="C22" s="18">
        <f>IF(B22="",0,VLOOKUP('180514'!B22,Cenik!$A$3:$C$468,2,FALSE))</f>
        <v>0</v>
      </c>
      <c r="D22" s="18">
        <f>IF(B22="",0,VLOOKUP('180514'!B22,Cenik!$A$3:$C$468,3,FALSE))</f>
        <v>0</v>
      </c>
      <c r="E22" s="30"/>
      <c r="F22" s="28">
        <f t="shared" si="1"/>
        <v>0</v>
      </c>
    </row>
    <row r="23" spans="1:9">
      <c r="A23" s="21"/>
      <c r="B23" s="29"/>
      <c r="C23" s="18">
        <f>IF(B23="",0,VLOOKUP('180514'!B23,Cenik!$A$3:$C$468,2,FALSE))</f>
        <v>0</v>
      </c>
      <c r="D23" s="18">
        <f>IF(B23="",0,VLOOKUP('180514'!B23,Cenik!$A$3:$C$468,3,FALSE))</f>
        <v>0</v>
      </c>
      <c r="E23" s="30"/>
      <c r="F23" s="28">
        <f t="shared" si="1"/>
        <v>0</v>
      </c>
    </row>
    <row r="24" spans="1:9">
      <c r="A24" s="21"/>
      <c r="B24" s="29"/>
      <c r="C24" s="18">
        <f>IF(B24="",0,VLOOKUP('180514'!B24,Cenik!$A$3:$C$468,2,FALSE))</f>
        <v>0</v>
      </c>
      <c r="D24" s="18">
        <f>IF(B24="",0,VLOOKUP('180514'!B24,Cenik!$A$3:$C$468,3,FALSE))</f>
        <v>0</v>
      </c>
      <c r="E24" s="30"/>
      <c r="F24" s="28">
        <f t="shared" si="1"/>
        <v>0</v>
      </c>
    </row>
    <row r="25" spans="1:9">
      <c r="A25" s="21"/>
      <c r="B25" s="29"/>
      <c r="C25" s="18">
        <f>IF(B25="",0,VLOOKUP('180514'!B25,Cenik!$A$3:$C$468,2,FALSE))</f>
        <v>0</v>
      </c>
      <c r="D25" s="18">
        <f>IF(B25="",0,VLOOKUP('180514'!B25,Cenik!$A$3:$C$468,3,FALSE))</f>
        <v>0</v>
      </c>
      <c r="E25" s="30"/>
      <c r="F25" s="28">
        <f t="shared" si="1"/>
        <v>0</v>
      </c>
    </row>
    <row r="26" spans="1:9">
      <c r="A26" s="21"/>
      <c r="B26" s="29"/>
      <c r="C26" s="18">
        <f>IF(B26="",0,VLOOKUP('180514'!B26,Cenik!$A$3:$C$468,2,FALSE))</f>
        <v>0</v>
      </c>
      <c r="D26" s="18">
        <f>IF(B26="",0,VLOOKUP('180514'!B26,Cenik!$A$3:$C$468,3,FALSE))</f>
        <v>0</v>
      </c>
      <c r="E26" s="30"/>
      <c r="F26" s="28">
        <f t="shared" si="1"/>
        <v>0</v>
      </c>
    </row>
    <row r="27" spans="1:9">
      <c r="A27" s="21"/>
      <c r="B27" s="29"/>
      <c r="C27" s="18">
        <f>IF(B27="",0,VLOOKUP('180514'!B27,Cenik!$A$3:$C$468,2,FALSE))</f>
        <v>0</v>
      </c>
      <c r="D27" s="18">
        <f>IF(B27="",0,VLOOKUP('180514'!B27,Cenik!$A$3:$C$468,3,FALSE))</f>
        <v>0</v>
      </c>
      <c r="E27" s="30"/>
      <c r="F27" s="28">
        <f t="shared" si="1"/>
        <v>0</v>
      </c>
    </row>
    <row r="28" spans="1:9">
      <c r="A28" s="21"/>
      <c r="B28" s="29"/>
      <c r="C28" s="18">
        <f>IF(B28="",0,VLOOKUP('180514'!B28,Cenik!$A$3:$C$468,2,FALSE))</f>
        <v>0</v>
      </c>
      <c r="D28" s="18">
        <f>IF(B28="",0,VLOOKUP('180514'!B28,Cenik!$A$3:$C$468,3,FALSE))</f>
        <v>0</v>
      </c>
      <c r="E28" s="30"/>
      <c r="F28" s="28">
        <f t="shared" si="1"/>
        <v>0</v>
      </c>
    </row>
    <row r="29" spans="1:9" ht="13.5" thickBot="1">
      <c r="A29" s="21"/>
      <c r="B29" s="29"/>
      <c r="C29" s="18">
        <f>IF(B29="",0,VLOOKUP('180514'!B29,Cenik!$A$3:$C$468,2,FALSE))</f>
        <v>0</v>
      </c>
      <c r="D29" s="18">
        <f>IF(B29="",0,VLOOKUP('180514'!B29,Cenik!$A$3:$C$468,3,FALSE))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IF(B31="",0,VLOOKUP('180514'!B31,Cenik!$A$3:$C$468,2,FALSE))</f>
        <v>0</v>
      </c>
      <c r="D31" s="33">
        <f>IF(B31="",0,VLOOKUP('180514'!B31,Cenik!$A$3:$C$468,3,FALSE))</f>
        <v>0</v>
      </c>
      <c r="E31" s="27"/>
      <c r="F31" s="34">
        <f t="shared" ref="F31:F44" si="2">D31*E31</f>
        <v>0</v>
      </c>
      <c r="I31" s="7"/>
    </row>
    <row r="32" spans="1:9">
      <c r="A32" s="21"/>
      <c r="B32" s="29"/>
      <c r="C32" s="18">
        <f>IF(B32="",0,VLOOKUP('180514'!B32,Cenik!$A$3:$C$468,2,FALSE))</f>
        <v>0</v>
      </c>
      <c r="D32" s="18">
        <f>IF(B32="",0,VLOOKUP('180514'!B32,Cenik!$A$3:$C$468,3,FALSE))</f>
        <v>0</v>
      </c>
      <c r="E32" s="30"/>
      <c r="F32" s="28">
        <f t="shared" si="2"/>
        <v>0</v>
      </c>
      <c r="I32" s="7"/>
    </row>
    <row r="33" spans="1:6">
      <c r="A33" s="21"/>
      <c r="B33" s="29"/>
      <c r="C33" s="18">
        <f>IF(B33="",0,VLOOKUP('180514'!B33,Cenik!$A$3:$C$468,2,FALSE))</f>
        <v>0</v>
      </c>
      <c r="D33" s="18">
        <f>IF(B33="",0,VLOOKUP('180514'!B33,Cenik!$A$3:$C$468,3,FALSE))</f>
        <v>0</v>
      </c>
      <c r="E33" s="30"/>
      <c r="F33" s="28">
        <f t="shared" si="2"/>
        <v>0</v>
      </c>
    </row>
    <row r="34" spans="1:6">
      <c r="A34" s="21"/>
      <c r="B34" s="29"/>
      <c r="C34" s="18">
        <f>IF(B34="",0,VLOOKUP('180514'!B34,Cenik!$A$3:$C$468,2,FALSE))</f>
        <v>0</v>
      </c>
      <c r="D34" s="18">
        <f>IF(B34="",0,VLOOKUP('180514'!B34,Cenik!$A$3:$C$468,3,FALSE))</f>
        <v>0</v>
      </c>
      <c r="E34" s="30"/>
      <c r="F34" s="28">
        <f t="shared" si="2"/>
        <v>0</v>
      </c>
    </row>
    <row r="35" spans="1:6">
      <c r="A35" s="21"/>
      <c r="B35" s="29"/>
      <c r="C35" s="18">
        <f>IF(B35="",0,VLOOKUP('180514'!B35,Cenik!$A$3:$C$468,2,FALSE))</f>
        <v>0</v>
      </c>
      <c r="D35" s="18">
        <f>IF(B35="",0,VLOOKUP('180514'!B35,Cenik!$A$3:$C$468,3,FALSE))</f>
        <v>0</v>
      </c>
      <c r="E35" s="30"/>
      <c r="F35" s="28">
        <f t="shared" si="2"/>
        <v>0</v>
      </c>
    </row>
    <row r="36" spans="1:6">
      <c r="A36" s="21"/>
      <c r="B36" s="29"/>
      <c r="C36" s="18">
        <f>IF(B36="",0,VLOOKUP('180514'!B36,Cenik!$A$3:$C$468,2,FALSE))</f>
        <v>0</v>
      </c>
      <c r="D36" s="18">
        <f>IF(B36="",0,VLOOKUP('180514'!B36,Cenik!$A$3:$C$468,3,FALSE))</f>
        <v>0</v>
      </c>
      <c r="E36" s="30"/>
      <c r="F36" s="28">
        <f t="shared" si="2"/>
        <v>0</v>
      </c>
    </row>
    <row r="37" spans="1:6">
      <c r="A37" s="21"/>
      <c r="B37" s="29"/>
      <c r="C37" s="18">
        <f>IF(B37="",0,VLOOKUP('180514'!B37,Cenik!$A$3:$C$468,2,FALSE))</f>
        <v>0</v>
      </c>
      <c r="D37" s="18">
        <f>IF(B37="",0,VLOOKUP('180514'!B37,Cenik!$A$3:$C$468,3,FALSE))</f>
        <v>0</v>
      </c>
      <c r="E37" s="30"/>
      <c r="F37" s="28">
        <f t="shared" si="2"/>
        <v>0</v>
      </c>
    </row>
    <row r="38" spans="1:6">
      <c r="A38" s="21"/>
      <c r="B38" s="29"/>
      <c r="C38" s="18">
        <f>IF(B38="",0,VLOOKUP('180514'!B38,Cenik!$A$3:$C$468,2,FALSE))</f>
        <v>0</v>
      </c>
      <c r="D38" s="18">
        <f>IF(B38="",0,VLOOKUP('180514'!B38,Cenik!$A$3:$C$468,3,FALSE))</f>
        <v>0</v>
      </c>
      <c r="E38" s="30"/>
      <c r="F38" s="28">
        <f t="shared" si="2"/>
        <v>0</v>
      </c>
    </row>
    <row r="39" spans="1:6">
      <c r="A39" s="21"/>
      <c r="B39" s="29"/>
      <c r="C39" s="18">
        <f>IF(B39="",0,VLOOKUP('180514'!B39,Cenik!$A$3:$C$468,2,FALSE))</f>
        <v>0</v>
      </c>
      <c r="D39" s="18">
        <f>IF(B39="",0,VLOOKUP('180514'!B39,Cenik!$A$3:$C$468,3,FALSE))</f>
        <v>0</v>
      </c>
      <c r="E39" s="30"/>
      <c r="F39" s="28">
        <f t="shared" si="2"/>
        <v>0</v>
      </c>
    </row>
    <row r="40" spans="1:6">
      <c r="A40" s="21"/>
      <c r="B40" s="29"/>
      <c r="C40" s="18">
        <f>IF(B40="",0,VLOOKUP('180514'!B40,Cenik!$A$3:$C$468,2,FALSE))</f>
        <v>0</v>
      </c>
      <c r="D40" s="18">
        <f>IF(B40="",0,VLOOKUP('180514'!B40,Cenik!$A$3:$C$468,3,FALSE))</f>
        <v>0</v>
      </c>
      <c r="E40" s="30"/>
      <c r="F40" s="28">
        <f t="shared" si="2"/>
        <v>0</v>
      </c>
    </row>
    <row r="41" spans="1:6">
      <c r="A41" s="21"/>
      <c r="B41" s="29"/>
      <c r="C41" s="18">
        <f>IF(B41="",0,VLOOKUP('180514'!B41,Cenik!$A$3:$C$468,2,FALSE))</f>
        <v>0</v>
      </c>
      <c r="D41" s="18">
        <f>IF(B41="",0,VLOOKUP('180514'!B41,Cenik!$A$3:$C$468,3,FALSE))</f>
        <v>0</v>
      </c>
      <c r="E41" s="30"/>
      <c r="F41" s="28">
        <f t="shared" si="2"/>
        <v>0</v>
      </c>
    </row>
    <row r="42" spans="1:6">
      <c r="A42" s="21"/>
      <c r="B42" s="29"/>
      <c r="C42" s="18">
        <f>IF(B42="",0,VLOOKUP('180514'!B42,Cenik!$A$3:$C$468,2,FALSE))</f>
        <v>0</v>
      </c>
      <c r="D42" s="18">
        <f>IF(B42="",0,VLOOKUP('180514'!B42,Cenik!$A$3:$C$468,3,FALSE))</f>
        <v>0</v>
      </c>
      <c r="E42" s="30"/>
      <c r="F42" s="28">
        <f t="shared" si="2"/>
        <v>0</v>
      </c>
    </row>
    <row r="43" spans="1:6">
      <c r="A43" s="21"/>
      <c r="B43" s="29"/>
      <c r="C43" s="18">
        <f>IF(B43="",0,VLOOKUP('180514'!B43,Cenik!$A$3:$C$468,2,FALSE))</f>
        <v>0</v>
      </c>
      <c r="D43" s="18">
        <f>IF(B43="",0,VLOOKUP('180514'!B43,Cenik!$A$3:$C$468,3,FALSE))</f>
        <v>0</v>
      </c>
      <c r="E43" s="30"/>
      <c r="F43" s="28">
        <f t="shared" si="2"/>
        <v>0</v>
      </c>
    </row>
    <row r="44" spans="1:6" ht="13.5" thickBot="1">
      <c r="A44" s="35"/>
      <c r="B44" s="36"/>
      <c r="C44" s="37">
        <f>IF(B44="",0,VLOOKUP('180514'!B44,Cenik!$A$3:$C$468,2,FALSE))</f>
        <v>0</v>
      </c>
      <c r="D44" s="37">
        <f>IF(B44="",0,VLOOKUP('180514'!B44,Cenik!$A$3:$C$468,3,FALSE))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494</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468"/>
  <sheetViews>
    <sheetView topLeftCell="A428" zoomScaleNormal="100" workbookViewId="0">
      <selection activeCell="C473" sqref="C473"/>
    </sheetView>
  </sheetViews>
  <sheetFormatPr defaultColWidth="12.28515625" defaultRowHeight="12.75"/>
  <cols>
    <col min="1" max="1" width="69.5703125" style="76" bestFit="1" customWidth="1"/>
    <col min="2" max="2" width="7.5703125" style="76" bestFit="1" customWidth="1"/>
    <col min="3" max="3" width="13.140625" style="83" customWidth="1"/>
    <col min="4" max="4" width="12.28515625" style="79"/>
    <col min="5" max="5" width="16.7109375" style="76" bestFit="1" customWidth="1"/>
    <col min="6" max="6" width="12.28515625" style="76"/>
    <col min="7" max="7" width="14.7109375" style="76" customWidth="1"/>
    <col min="8" max="8" width="14.28515625" style="76" bestFit="1" customWidth="1"/>
    <col min="9" max="9" width="11.5703125" style="76" bestFit="1" customWidth="1"/>
    <col min="10" max="10" width="25.85546875" style="79" bestFit="1" customWidth="1"/>
    <col min="11" max="16384" width="12.28515625" style="76"/>
  </cols>
  <sheetData>
    <row r="1" spans="1:4" ht="13.5" thickBot="1">
      <c r="A1" s="1" t="s">
        <v>0</v>
      </c>
      <c r="C1" s="77"/>
    </row>
    <row r="2" spans="1:4" ht="26.25" thickBot="1">
      <c r="A2" s="66" t="s">
        <v>1</v>
      </c>
      <c r="B2" s="67" t="s">
        <v>2</v>
      </c>
      <c r="C2" s="68" t="s">
        <v>3</v>
      </c>
    </row>
    <row r="3" spans="1:4">
      <c r="A3" s="64" t="s">
        <v>10</v>
      </c>
      <c r="B3" s="65" t="s">
        <v>5</v>
      </c>
      <c r="C3" s="78"/>
      <c r="D3" s="79" t="str">
        <f>IF(C3="","",IF(ISNUMBER(C3),IF(C3=ROUND(C3,2),"","Napaka - cena mora biti zaokrožena na 2 decimalki!"),"Napaka!"))</f>
        <v/>
      </c>
    </row>
    <row r="4" spans="1:4">
      <c r="A4" s="59" t="s">
        <v>11</v>
      </c>
      <c r="B4" s="3" t="s">
        <v>5</v>
      </c>
      <c r="C4" s="80"/>
      <c r="D4" s="79" t="str">
        <f t="shared" ref="D4:D18" si="0">IF(C4="","",IF(ISNUMBER(C4),IF(C4=ROUND(C4,2),"","Napaka - cena mora biti zaokrožena na 2 decimalki!"),"Napaka!"))</f>
        <v/>
      </c>
    </row>
    <row r="5" spans="1:4">
      <c r="A5" s="59" t="s">
        <v>8</v>
      </c>
      <c r="B5" s="3" t="s">
        <v>5</v>
      </c>
      <c r="C5" s="80"/>
      <c r="D5" s="79" t="str">
        <f t="shared" si="0"/>
        <v/>
      </c>
    </row>
    <row r="6" spans="1:4">
      <c r="A6" s="59" t="s">
        <v>300</v>
      </c>
      <c r="B6" s="3" t="s">
        <v>5</v>
      </c>
      <c r="C6" s="80"/>
      <c r="D6" s="79" t="str">
        <f t="shared" si="0"/>
        <v/>
      </c>
    </row>
    <row r="7" spans="1:4">
      <c r="A7" s="59" t="s">
        <v>301</v>
      </c>
      <c r="B7" s="3" t="s">
        <v>5</v>
      </c>
      <c r="C7" s="80"/>
      <c r="D7" s="79" t="str">
        <f t="shared" si="0"/>
        <v/>
      </c>
    </row>
    <row r="8" spans="1:4">
      <c r="A8" s="59" t="s">
        <v>302</v>
      </c>
      <c r="B8" s="3" t="s">
        <v>5</v>
      </c>
      <c r="C8" s="80"/>
      <c r="D8" s="79" t="str">
        <f t="shared" si="0"/>
        <v/>
      </c>
    </row>
    <row r="9" spans="1:4">
      <c r="A9" s="59" t="s">
        <v>303</v>
      </c>
      <c r="B9" s="3" t="s">
        <v>5</v>
      </c>
      <c r="C9" s="80"/>
      <c r="D9" s="79" t="str">
        <f t="shared" si="0"/>
        <v/>
      </c>
    </row>
    <row r="10" spans="1:4">
      <c r="A10" s="59" t="s">
        <v>13</v>
      </c>
      <c r="B10" s="3" t="s">
        <v>5</v>
      </c>
      <c r="C10" s="80"/>
      <c r="D10" s="79" t="str">
        <f t="shared" si="0"/>
        <v/>
      </c>
    </row>
    <row r="11" spans="1:4">
      <c r="A11" s="59" t="s">
        <v>7</v>
      </c>
      <c r="B11" s="3" t="s">
        <v>5</v>
      </c>
      <c r="C11" s="80"/>
      <c r="D11" s="79" t="str">
        <f t="shared" si="0"/>
        <v/>
      </c>
    </row>
    <row r="12" spans="1:4">
      <c r="A12" s="59" t="s">
        <v>14</v>
      </c>
      <c r="B12" s="3" t="s">
        <v>5</v>
      </c>
      <c r="C12" s="80"/>
      <c r="D12" s="79" t="str">
        <f t="shared" si="0"/>
        <v/>
      </c>
    </row>
    <row r="13" spans="1:4">
      <c r="A13" s="59" t="s">
        <v>15</v>
      </c>
      <c r="B13" s="3" t="s">
        <v>5</v>
      </c>
      <c r="C13" s="80"/>
      <c r="D13" s="79" t="str">
        <f t="shared" si="0"/>
        <v/>
      </c>
    </row>
    <row r="14" spans="1:4">
      <c r="A14" s="59" t="s">
        <v>16</v>
      </c>
      <c r="B14" s="3" t="s">
        <v>5</v>
      </c>
      <c r="C14" s="80"/>
      <c r="D14" s="79" t="str">
        <f t="shared" si="0"/>
        <v/>
      </c>
    </row>
    <row r="15" spans="1:4">
      <c r="A15" s="59" t="s">
        <v>12</v>
      </c>
      <c r="B15" s="3" t="s">
        <v>5</v>
      </c>
      <c r="C15" s="80"/>
      <c r="D15" s="79" t="str">
        <f t="shared" si="0"/>
        <v/>
      </c>
    </row>
    <row r="16" spans="1:4">
      <c r="A16" s="60" t="s">
        <v>6</v>
      </c>
      <c r="B16" s="3" t="s">
        <v>5</v>
      </c>
      <c r="C16" s="80"/>
      <c r="D16" s="79" t="str">
        <f t="shared" si="0"/>
        <v/>
      </c>
    </row>
    <row r="17" spans="1:10">
      <c r="A17" s="61" t="s">
        <v>4</v>
      </c>
      <c r="B17" s="3" t="s">
        <v>5</v>
      </c>
      <c r="C17" s="80"/>
      <c r="D17" s="79" t="str">
        <f t="shared" si="0"/>
        <v/>
      </c>
    </row>
    <row r="18" spans="1:10" ht="13.5" thickBot="1">
      <c r="A18" s="62" t="s">
        <v>9</v>
      </c>
      <c r="B18" s="63" t="s">
        <v>5</v>
      </c>
      <c r="C18" s="81"/>
      <c r="D18" s="79" t="str">
        <f t="shared" si="0"/>
        <v/>
      </c>
    </row>
    <row r="19" spans="1:10" ht="13.5" thickBot="1">
      <c r="A19" s="4"/>
      <c r="B19" s="5"/>
      <c r="C19" s="82"/>
    </row>
    <row r="20" spans="1:10" ht="13.5" thickBot="1">
      <c r="A20" s="6" t="s">
        <v>17</v>
      </c>
      <c r="G20" s="84" t="s">
        <v>530</v>
      </c>
      <c r="H20" s="85"/>
      <c r="I20" s="85"/>
      <c r="J20" s="169"/>
    </row>
    <row r="21" spans="1:10" ht="26.25" thickBot="1">
      <c r="A21" s="66" t="s">
        <v>1</v>
      </c>
      <c r="B21" s="67" t="s">
        <v>2</v>
      </c>
      <c r="C21" s="68" t="s">
        <v>3</v>
      </c>
      <c r="G21" s="150" t="s">
        <v>464</v>
      </c>
      <c r="H21" s="86"/>
      <c r="I21" s="87"/>
      <c r="J21" s="170"/>
    </row>
    <row r="22" spans="1:10">
      <c r="A22" s="53" t="s">
        <v>19</v>
      </c>
      <c r="B22" s="88" t="s">
        <v>18</v>
      </c>
      <c r="C22" s="89"/>
      <c r="D22" s="79" t="str">
        <f t="shared" ref="D22:D85" si="1">IF(C22="","",IF(ISNUMBER(C22),IF(C22=ROUND(C22,2),"","Napaka - cena mora biti zaokrožena na 2 decimalki!"),"Napaka!"))</f>
        <v/>
      </c>
      <c r="G22" s="90">
        <v>10</v>
      </c>
      <c r="H22" s="91"/>
      <c r="I22" s="92"/>
      <c r="J22" s="171"/>
    </row>
    <row r="23" spans="1:10">
      <c r="A23" s="54" t="s">
        <v>20</v>
      </c>
      <c r="B23" s="93" t="s">
        <v>18</v>
      </c>
      <c r="C23" s="80"/>
      <c r="D23" s="79" t="str">
        <f t="shared" si="1"/>
        <v/>
      </c>
      <c r="G23" s="90">
        <v>10</v>
      </c>
      <c r="H23" s="92"/>
      <c r="I23" s="92"/>
      <c r="J23" s="171"/>
    </row>
    <row r="24" spans="1:10">
      <c r="A24" s="54" t="s">
        <v>21</v>
      </c>
      <c r="B24" s="93" t="s">
        <v>18</v>
      </c>
      <c r="C24" s="80"/>
      <c r="D24" s="79" t="str">
        <f t="shared" si="1"/>
        <v/>
      </c>
      <c r="G24" s="90">
        <v>7</v>
      </c>
      <c r="H24" s="92"/>
      <c r="I24" s="92"/>
      <c r="J24" s="171"/>
    </row>
    <row r="25" spans="1:10">
      <c r="A25" s="54" t="s">
        <v>22</v>
      </c>
      <c r="B25" s="93" t="s">
        <v>18</v>
      </c>
      <c r="C25" s="80"/>
      <c r="D25" s="79" t="str">
        <f t="shared" si="1"/>
        <v/>
      </c>
      <c r="G25" s="90">
        <v>5</v>
      </c>
      <c r="H25" s="92"/>
      <c r="I25" s="92"/>
      <c r="J25" s="171"/>
    </row>
    <row r="26" spans="1:10">
      <c r="A26" s="54" t="s">
        <v>23</v>
      </c>
      <c r="B26" s="93" t="s">
        <v>18</v>
      </c>
      <c r="C26" s="80"/>
      <c r="D26" s="79" t="str">
        <f t="shared" si="1"/>
        <v/>
      </c>
      <c r="G26" s="90">
        <v>2</v>
      </c>
      <c r="H26" s="92"/>
      <c r="I26" s="92"/>
      <c r="J26" s="171"/>
    </row>
    <row r="27" spans="1:10">
      <c r="A27" s="54" t="s">
        <v>24</v>
      </c>
      <c r="B27" s="93" t="s">
        <v>18</v>
      </c>
      <c r="C27" s="80"/>
      <c r="D27" s="79" t="str">
        <f t="shared" si="1"/>
        <v/>
      </c>
      <c r="G27" s="90">
        <v>5</v>
      </c>
      <c r="H27" s="92"/>
      <c r="I27" s="92"/>
      <c r="J27" s="171"/>
    </row>
    <row r="28" spans="1:10">
      <c r="A28" s="54" t="s">
        <v>25</v>
      </c>
      <c r="B28" s="93" t="s">
        <v>18</v>
      </c>
      <c r="C28" s="80"/>
      <c r="D28" s="79" t="str">
        <f t="shared" si="1"/>
        <v/>
      </c>
      <c r="G28" s="90">
        <v>2</v>
      </c>
      <c r="H28" s="92"/>
      <c r="I28" s="92"/>
      <c r="J28" s="171"/>
    </row>
    <row r="29" spans="1:10">
      <c r="A29" s="54" t="s">
        <v>26</v>
      </c>
      <c r="B29" s="93" t="s">
        <v>18</v>
      </c>
      <c r="C29" s="80"/>
      <c r="D29" s="79" t="str">
        <f t="shared" si="1"/>
        <v/>
      </c>
      <c r="G29" s="90">
        <v>2</v>
      </c>
      <c r="H29" s="92"/>
      <c r="I29" s="92"/>
      <c r="J29" s="171"/>
    </row>
    <row r="30" spans="1:10">
      <c r="A30" s="54" t="s">
        <v>27</v>
      </c>
      <c r="B30" s="93" t="s">
        <v>18</v>
      </c>
      <c r="C30" s="80"/>
      <c r="D30" s="79" t="str">
        <f t="shared" si="1"/>
        <v/>
      </c>
      <c r="G30" s="90">
        <v>4</v>
      </c>
      <c r="H30" s="92"/>
      <c r="I30" s="92"/>
      <c r="J30" s="171"/>
    </row>
    <row r="31" spans="1:10">
      <c r="A31" s="54" t="s">
        <v>28</v>
      </c>
      <c r="B31" s="93" t="s">
        <v>18</v>
      </c>
      <c r="C31" s="80"/>
      <c r="D31" s="79" t="str">
        <f t="shared" si="1"/>
        <v/>
      </c>
      <c r="G31" s="90">
        <v>3</v>
      </c>
      <c r="H31" s="92"/>
      <c r="I31" s="92"/>
      <c r="J31" s="171"/>
    </row>
    <row r="32" spans="1:10">
      <c r="A32" s="54" t="s">
        <v>29</v>
      </c>
      <c r="B32" s="93" t="s">
        <v>18</v>
      </c>
      <c r="C32" s="80"/>
      <c r="D32" s="79" t="str">
        <f t="shared" si="1"/>
        <v/>
      </c>
      <c r="G32" s="90">
        <v>1</v>
      </c>
      <c r="H32" s="92"/>
      <c r="I32" s="92"/>
      <c r="J32" s="171"/>
    </row>
    <row r="33" spans="1:10">
      <c r="A33" s="54" t="s">
        <v>30</v>
      </c>
      <c r="B33" s="93" t="s">
        <v>18</v>
      </c>
      <c r="C33" s="80"/>
      <c r="D33" s="79" t="str">
        <f t="shared" si="1"/>
        <v/>
      </c>
      <c r="G33" s="90">
        <v>5</v>
      </c>
      <c r="H33" s="92"/>
      <c r="I33" s="92"/>
      <c r="J33" s="171"/>
    </row>
    <row r="34" spans="1:10">
      <c r="A34" s="54" t="s">
        <v>31</v>
      </c>
      <c r="B34" s="93" t="s">
        <v>18</v>
      </c>
      <c r="C34" s="80"/>
      <c r="D34" s="79" t="str">
        <f t="shared" si="1"/>
        <v/>
      </c>
      <c r="G34" s="90">
        <v>3</v>
      </c>
      <c r="H34" s="92"/>
      <c r="I34" s="92"/>
      <c r="J34" s="171"/>
    </row>
    <row r="35" spans="1:10">
      <c r="A35" s="54" t="s">
        <v>32</v>
      </c>
      <c r="B35" s="93" t="s">
        <v>18</v>
      </c>
      <c r="C35" s="80"/>
      <c r="D35" s="79" t="str">
        <f t="shared" si="1"/>
        <v/>
      </c>
      <c r="G35" s="90">
        <v>4</v>
      </c>
      <c r="H35" s="92"/>
      <c r="I35" s="92"/>
      <c r="J35" s="171"/>
    </row>
    <row r="36" spans="1:10">
      <c r="A36" s="54" t="s">
        <v>33</v>
      </c>
      <c r="B36" s="93" t="s">
        <v>18</v>
      </c>
      <c r="C36" s="80"/>
      <c r="D36" s="79" t="str">
        <f t="shared" si="1"/>
        <v/>
      </c>
      <c r="G36" s="90">
        <v>2</v>
      </c>
      <c r="H36" s="92"/>
      <c r="I36" s="92"/>
      <c r="J36" s="171"/>
    </row>
    <row r="37" spans="1:10">
      <c r="A37" s="54" t="s">
        <v>34</v>
      </c>
      <c r="B37" s="93" t="s">
        <v>18</v>
      </c>
      <c r="C37" s="80"/>
      <c r="D37" s="79" t="str">
        <f t="shared" si="1"/>
        <v/>
      </c>
      <c r="G37" s="90">
        <v>2</v>
      </c>
      <c r="H37" s="92"/>
      <c r="I37" s="92"/>
      <c r="J37" s="171"/>
    </row>
    <row r="38" spans="1:10">
      <c r="A38" s="54" t="s">
        <v>35</v>
      </c>
      <c r="B38" s="93" t="s">
        <v>18</v>
      </c>
      <c r="C38" s="80"/>
      <c r="D38" s="79" t="str">
        <f t="shared" si="1"/>
        <v/>
      </c>
      <c r="G38" s="90">
        <v>0</v>
      </c>
      <c r="H38" s="92"/>
      <c r="I38" s="92"/>
      <c r="J38" s="171"/>
    </row>
    <row r="39" spans="1:10">
      <c r="A39" s="54" t="s">
        <v>36</v>
      </c>
      <c r="B39" s="93" t="s">
        <v>18</v>
      </c>
      <c r="C39" s="80"/>
      <c r="D39" s="79" t="str">
        <f t="shared" si="1"/>
        <v/>
      </c>
      <c r="G39" s="90">
        <v>1</v>
      </c>
      <c r="H39" s="92"/>
      <c r="I39" s="92"/>
      <c r="J39" s="171"/>
    </row>
    <row r="40" spans="1:10">
      <c r="A40" s="54" t="s">
        <v>37</v>
      </c>
      <c r="B40" s="93" t="s">
        <v>18</v>
      </c>
      <c r="C40" s="80"/>
      <c r="D40" s="79" t="str">
        <f t="shared" si="1"/>
        <v/>
      </c>
      <c r="G40" s="90">
        <v>2</v>
      </c>
      <c r="H40" s="92"/>
      <c r="I40" s="92"/>
      <c r="J40" s="171"/>
    </row>
    <row r="41" spans="1:10">
      <c r="A41" s="54" t="s">
        <v>38</v>
      </c>
      <c r="B41" s="93" t="s">
        <v>18</v>
      </c>
      <c r="C41" s="80"/>
      <c r="D41" s="79" t="str">
        <f t="shared" si="1"/>
        <v/>
      </c>
      <c r="G41" s="90">
        <v>2</v>
      </c>
      <c r="H41" s="92"/>
      <c r="I41" s="92"/>
      <c r="J41" s="171"/>
    </row>
    <row r="42" spans="1:10">
      <c r="A42" s="54" t="s">
        <v>39</v>
      </c>
      <c r="B42" s="93" t="s">
        <v>18</v>
      </c>
      <c r="C42" s="80"/>
      <c r="D42" s="79" t="str">
        <f t="shared" si="1"/>
        <v/>
      </c>
      <c r="G42" s="90">
        <v>1</v>
      </c>
      <c r="H42" s="92"/>
      <c r="I42" s="92"/>
      <c r="J42" s="171"/>
    </row>
    <row r="43" spans="1:10">
      <c r="A43" s="54" t="s">
        <v>40</v>
      </c>
      <c r="B43" s="93" t="s">
        <v>18</v>
      </c>
      <c r="C43" s="80"/>
      <c r="D43" s="79" t="str">
        <f t="shared" si="1"/>
        <v/>
      </c>
      <c r="G43" s="90">
        <v>5</v>
      </c>
      <c r="H43" s="92"/>
      <c r="I43" s="92"/>
      <c r="J43" s="171"/>
    </row>
    <row r="44" spans="1:10">
      <c r="A44" s="54" t="s">
        <v>41</v>
      </c>
      <c r="B44" s="93" t="s">
        <v>18</v>
      </c>
      <c r="C44" s="80"/>
      <c r="D44" s="79" t="str">
        <f t="shared" si="1"/>
        <v/>
      </c>
      <c r="G44" s="90">
        <v>5</v>
      </c>
      <c r="H44" s="92"/>
      <c r="I44" s="92"/>
      <c r="J44" s="171"/>
    </row>
    <row r="45" spans="1:10">
      <c r="A45" s="54" t="s">
        <v>42</v>
      </c>
      <c r="B45" s="93" t="s">
        <v>18</v>
      </c>
      <c r="C45" s="80"/>
      <c r="D45" s="79" t="str">
        <f t="shared" si="1"/>
        <v/>
      </c>
      <c r="G45" s="90">
        <v>2</v>
      </c>
      <c r="H45" s="92"/>
      <c r="I45" s="92"/>
      <c r="J45" s="171"/>
    </row>
    <row r="46" spans="1:10">
      <c r="A46" s="54" t="s">
        <v>43</v>
      </c>
      <c r="B46" s="93" t="s">
        <v>18</v>
      </c>
      <c r="C46" s="80"/>
      <c r="D46" s="79" t="str">
        <f t="shared" si="1"/>
        <v/>
      </c>
      <c r="G46" s="90">
        <v>5</v>
      </c>
      <c r="H46" s="92"/>
      <c r="I46" s="92"/>
      <c r="J46" s="171"/>
    </row>
    <row r="47" spans="1:10">
      <c r="A47" s="54" t="s">
        <v>44</v>
      </c>
      <c r="B47" s="93" t="s">
        <v>18</v>
      </c>
      <c r="C47" s="80"/>
      <c r="D47" s="79" t="str">
        <f t="shared" si="1"/>
        <v/>
      </c>
      <c r="G47" s="90">
        <v>2</v>
      </c>
      <c r="H47" s="92"/>
      <c r="I47" s="92"/>
      <c r="J47" s="171"/>
    </row>
    <row r="48" spans="1:10">
      <c r="A48" s="54" t="s">
        <v>45</v>
      </c>
      <c r="B48" s="93" t="s">
        <v>18</v>
      </c>
      <c r="C48" s="80"/>
      <c r="D48" s="79" t="str">
        <f t="shared" si="1"/>
        <v/>
      </c>
      <c r="G48" s="90">
        <v>1</v>
      </c>
      <c r="H48" s="92"/>
      <c r="I48" s="92"/>
      <c r="J48" s="171"/>
    </row>
    <row r="49" spans="1:10">
      <c r="A49" s="54" t="s">
        <v>46</v>
      </c>
      <c r="B49" s="93" t="s">
        <v>18</v>
      </c>
      <c r="C49" s="80"/>
      <c r="D49" s="79" t="str">
        <f t="shared" si="1"/>
        <v/>
      </c>
      <c r="G49" s="90">
        <v>2</v>
      </c>
      <c r="H49" s="92"/>
      <c r="I49" s="92"/>
      <c r="J49" s="171"/>
    </row>
    <row r="50" spans="1:10">
      <c r="A50" s="54" t="s">
        <v>47</v>
      </c>
      <c r="B50" s="93" t="s">
        <v>18</v>
      </c>
      <c r="C50" s="80"/>
      <c r="D50" s="79" t="str">
        <f t="shared" si="1"/>
        <v/>
      </c>
      <c r="G50" s="90">
        <v>1</v>
      </c>
      <c r="H50" s="92"/>
      <c r="I50" s="92"/>
      <c r="J50" s="171"/>
    </row>
    <row r="51" spans="1:10">
      <c r="A51" s="54" t="s">
        <v>48</v>
      </c>
      <c r="B51" s="93" t="s">
        <v>18</v>
      </c>
      <c r="C51" s="80"/>
      <c r="D51" s="79" t="str">
        <f t="shared" si="1"/>
        <v/>
      </c>
      <c r="G51" s="90">
        <v>1</v>
      </c>
      <c r="H51" s="92"/>
      <c r="I51" s="92"/>
      <c r="J51" s="171"/>
    </row>
    <row r="52" spans="1:10">
      <c r="A52" s="54" t="s">
        <v>49</v>
      </c>
      <c r="B52" s="93" t="s">
        <v>18</v>
      </c>
      <c r="C52" s="80"/>
      <c r="D52" s="79" t="str">
        <f t="shared" si="1"/>
        <v/>
      </c>
      <c r="G52" s="90">
        <v>0</v>
      </c>
      <c r="H52" s="92"/>
      <c r="I52" s="92"/>
      <c r="J52" s="171"/>
    </row>
    <row r="53" spans="1:10" ht="13.5" thickBot="1">
      <c r="A53" s="54" t="s">
        <v>50</v>
      </c>
      <c r="B53" s="93" t="s">
        <v>18</v>
      </c>
      <c r="C53" s="80"/>
      <c r="D53" s="79" t="str">
        <f t="shared" si="1"/>
        <v/>
      </c>
      <c r="G53" s="90">
        <v>1</v>
      </c>
      <c r="H53" s="92"/>
      <c r="I53" s="92"/>
      <c r="J53" s="171"/>
    </row>
    <row r="54" spans="1:10" ht="13.5" thickBot="1">
      <c r="A54" s="54" t="s">
        <v>51</v>
      </c>
      <c r="B54" s="93" t="s">
        <v>18</v>
      </c>
      <c r="C54" s="80"/>
      <c r="D54" s="79" t="str">
        <f t="shared" si="1"/>
        <v/>
      </c>
      <c r="G54" s="90">
        <v>1</v>
      </c>
      <c r="H54" s="92" t="s">
        <v>465</v>
      </c>
      <c r="I54" s="94">
        <f>+SUMPRODUCT(C22:C55,G22:G55)/100</f>
        <v>0</v>
      </c>
      <c r="J54" s="171"/>
    </row>
    <row r="55" spans="1:10" ht="13.5" thickBot="1">
      <c r="A55" s="69" t="s">
        <v>52</v>
      </c>
      <c r="B55" s="95" t="s">
        <v>18</v>
      </c>
      <c r="C55" s="81"/>
      <c r="D55" s="79" t="str">
        <f t="shared" si="1"/>
        <v/>
      </c>
      <c r="G55" s="90">
        <v>1</v>
      </c>
      <c r="H55" s="92" t="s">
        <v>466</v>
      </c>
      <c r="I55" s="96">
        <f>+SUM(G22:G55)</f>
        <v>100</v>
      </c>
      <c r="J55" s="172" t="str">
        <f>+IF((I55=100),"","Vsota delezev NI enaka 100!!!")</f>
        <v/>
      </c>
    </row>
    <row r="56" spans="1:10">
      <c r="A56" s="151" t="s">
        <v>304</v>
      </c>
      <c r="B56" s="152" t="s">
        <v>62</v>
      </c>
      <c r="C56" s="78"/>
      <c r="D56" s="79" t="str">
        <f t="shared" si="1"/>
        <v/>
      </c>
      <c r="G56" s="97">
        <v>20</v>
      </c>
      <c r="H56" s="92"/>
      <c r="I56" s="92"/>
      <c r="J56" s="171"/>
    </row>
    <row r="57" spans="1:10">
      <c r="A57" s="153" t="s">
        <v>305</v>
      </c>
      <c r="B57" s="154" t="s">
        <v>62</v>
      </c>
      <c r="C57" s="80"/>
      <c r="D57" s="79" t="str">
        <f t="shared" si="1"/>
        <v/>
      </c>
      <c r="G57" s="90">
        <v>20</v>
      </c>
      <c r="H57" s="92"/>
      <c r="I57" s="92"/>
      <c r="J57" s="171"/>
    </row>
    <row r="58" spans="1:10">
      <c r="A58" s="153" t="s">
        <v>306</v>
      </c>
      <c r="B58" s="154" t="s">
        <v>62</v>
      </c>
      <c r="C58" s="80"/>
      <c r="D58" s="79" t="str">
        <f t="shared" si="1"/>
        <v/>
      </c>
      <c r="G58" s="90">
        <v>18</v>
      </c>
      <c r="H58" s="92"/>
      <c r="I58" s="92"/>
      <c r="J58" s="171"/>
    </row>
    <row r="59" spans="1:10">
      <c r="A59" s="153" t="s">
        <v>307</v>
      </c>
      <c r="B59" s="154" t="s">
        <v>62</v>
      </c>
      <c r="C59" s="80"/>
      <c r="D59" s="79" t="str">
        <f t="shared" si="1"/>
        <v/>
      </c>
      <c r="G59" s="90">
        <v>17</v>
      </c>
      <c r="H59" s="92"/>
      <c r="I59" s="92"/>
      <c r="J59" s="171"/>
    </row>
    <row r="60" spans="1:10">
      <c r="A60" s="153" t="s">
        <v>308</v>
      </c>
      <c r="B60" s="154" t="s">
        <v>62</v>
      </c>
      <c r="C60" s="80"/>
      <c r="D60" s="79" t="str">
        <f t="shared" si="1"/>
        <v/>
      </c>
      <c r="G60" s="90">
        <v>15</v>
      </c>
      <c r="H60" s="92"/>
      <c r="I60" s="92"/>
      <c r="J60" s="171"/>
    </row>
    <row r="61" spans="1:10">
      <c r="A61" s="153" t="s">
        <v>309</v>
      </c>
      <c r="B61" s="154" t="s">
        <v>62</v>
      </c>
      <c r="C61" s="80"/>
      <c r="D61" s="79" t="str">
        <f t="shared" si="1"/>
        <v/>
      </c>
      <c r="G61" s="90">
        <v>7</v>
      </c>
      <c r="H61" s="92"/>
      <c r="I61" s="92"/>
      <c r="J61" s="171"/>
    </row>
    <row r="62" spans="1:10">
      <c r="A62" s="153" t="s">
        <v>310</v>
      </c>
      <c r="B62" s="154" t="s">
        <v>62</v>
      </c>
      <c r="C62" s="80"/>
      <c r="D62" s="79" t="str">
        <f t="shared" si="1"/>
        <v/>
      </c>
      <c r="G62" s="90">
        <v>3</v>
      </c>
      <c r="H62" s="92"/>
      <c r="I62" s="92"/>
      <c r="J62" s="171"/>
    </row>
    <row r="63" spans="1:10">
      <c r="A63" s="153" t="s">
        <v>311</v>
      </c>
      <c r="B63" s="154" t="s">
        <v>62</v>
      </c>
      <c r="C63" s="80"/>
      <c r="D63" s="79" t="str">
        <f t="shared" si="1"/>
        <v/>
      </c>
      <c r="G63" s="90">
        <v>0</v>
      </c>
      <c r="H63" s="92"/>
      <c r="I63" s="92"/>
      <c r="J63" s="171"/>
    </row>
    <row r="64" spans="1:10">
      <c r="A64" s="153" t="s">
        <v>312</v>
      </c>
      <c r="B64" s="154" t="s">
        <v>62</v>
      </c>
      <c r="C64" s="80"/>
      <c r="D64" s="79" t="str">
        <f t="shared" si="1"/>
        <v/>
      </c>
      <c r="G64" s="90">
        <v>0</v>
      </c>
      <c r="H64" s="92"/>
      <c r="I64" s="92"/>
      <c r="J64" s="171"/>
    </row>
    <row r="65" spans="1:10">
      <c r="A65" s="153" t="s">
        <v>313</v>
      </c>
      <c r="B65" s="154" t="s">
        <v>62</v>
      </c>
      <c r="C65" s="80"/>
      <c r="D65" s="79" t="str">
        <f t="shared" si="1"/>
        <v/>
      </c>
      <c r="G65" s="90">
        <v>0</v>
      </c>
      <c r="H65" s="92"/>
      <c r="I65" s="92"/>
      <c r="J65" s="171"/>
    </row>
    <row r="66" spans="1:10" ht="13.5" thickBot="1">
      <c r="A66" s="153" t="s">
        <v>314</v>
      </c>
      <c r="B66" s="154" t="s">
        <v>62</v>
      </c>
      <c r="C66" s="80"/>
      <c r="D66" s="79" t="str">
        <f t="shared" si="1"/>
        <v/>
      </c>
      <c r="G66" s="90">
        <v>0</v>
      </c>
      <c r="H66" s="91"/>
      <c r="I66" s="91"/>
      <c r="J66" s="173"/>
    </row>
    <row r="67" spans="1:10" ht="13.5" thickBot="1">
      <c r="A67" s="153" t="s">
        <v>315</v>
      </c>
      <c r="B67" s="154" t="s">
        <v>62</v>
      </c>
      <c r="C67" s="80"/>
      <c r="D67" s="79" t="str">
        <f t="shared" si="1"/>
        <v/>
      </c>
      <c r="G67" s="90">
        <v>0</v>
      </c>
      <c r="H67" s="92" t="s">
        <v>465</v>
      </c>
      <c r="I67" s="94">
        <f>+SUMPRODUCT(C56:C68,G56:G68)/100</f>
        <v>0</v>
      </c>
      <c r="J67" s="171"/>
    </row>
    <row r="68" spans="1:10" ht="13.5" thickBot="1">
      <c r="A68" s="69" t="s">
        <v>316</v>
      </c>
      <c r="B68" s="95" t="s">
        <v>62</v>
      </c>
      <c r="C68" s="81"/>
      <c r="D68" s="79" t="str">
        <f t="shared" si="1"/>
        <v/>
      </c>
      <c r="G68" s="98">
        <v>0</v>
      </c>
      <c r="H68" s="92" t="s">
        <v>466</v>
      </c>
      <c r="I68" s="96">
        <f>+SUM(G56:G68)</f>
        <v>100</v>
      </c>
      <c r="J68" s="172" t="str">
        <f>+IF((I68=100),"","Vsota delezev NI enaka 100!!!")</f>
        <v/>
      </c>
    </row>
    <row r="69" spans="1:10">
      <c r="A69" s="49" t="s">
        <v>74</v>
      </c>
      <c r="B69" s="50" t="s">
        <v>70</v>
      </c>
      <c r="C69" s="80"/>
      <c r="D69" s="79" t="str">
        <f t="shared" si="1"/>
        <v/>
      </c>
      <c r="G69" s="90">
        <v>2</v>
      </c>
      <c r="H69" s="91"/>
      <c r="I69" s="92"/>
      <c r="J69" s="171"/>
    </row>
    <row r="70" spans="1:10">
      <c r="A70" s="51" t="s">
        <v>75</v>
      </c>
      <c r="B70" s="52" t="s">
        <v>70</v>
      </c>
      <c r="C70" s="80"/>
      <c r="D70" s="79" t="str">
        <f t="shared" si="1"/>
        <v/>
      </c>
      <c r="G70" s="90">
        <v>4</v>
      </c>
      <c r="H70" s="92"/>
      <c r="I70" s="92"/>
      <c r="J70" s="171"/>
    </row>
    <row r="71" spans="1:10">
      <c r="A71" s="51" t="s">
        <v>76</v>
      </c>
      <c r="B71" s="52" t="s">
        <v>70</v>
      </c>
      <c r="C71" s="80"/>
      <c r="D71" s="79" t="str">
        <f t="shared" si="1"/>
        <v/>
      </c>
      <c r="G71" s="90">
        <v>10</v>
      </c>
      <c r="H71" s="92"/>
      <c r="I71" s="92"/>
      <c r="J71" s="171"/>
    </row>
    <row r="72" spans="1:10">
      <c r="A72" s="51" t="s">
        <v>77</v>
      </c>
      <c r="B72" s="52" t="s">
        <v>70</v>
      </c>
      <c r="C72" s="80"/>
      <c r="D72" s="79" t="str">
        <f t="shared" si="1"/>
        <v/>
      </c>
      <c r="G72" s="90">
        <v>4</v>
      </c>
      <c r="H72" s="92"/>
      <c r="I72" s="92"/>
      <c r="J72" s="171"/>
    </row>
    <row r="73" spans="1:10">
      <c r="A73" s="51" t="s">
        <v>78</v>
      </c>
      <c r="B73" s="52" t="s">
        <v>70</v>
      </c>
      <c r="C73" s="80"/>
      <c r="D73" s="79" t="str">
        <f t="shared" si="1"/>
        <v/>
      </c>
      <c r="G73" s="90">
        <v>0</v>
      </c>
      <c r="H73" s="92"/>
      <c r="I73" s="92"/>
      <c r="J73" s="171"/>
    </row>
    <row r="74" spans="1:10">
      <c r="A74" s="51" t="s">
        <v>79</v>
      </c>
      <c r="B74" s="52" t="s">
        <v>70</v>
      </c>
      <c r="C74" s="80"/>
      <c r="D74" s="79" t="str">
        <f t="shared" si="1"/>
        <v/>
      </c>
      <c r="G74" s="90">
        <v>2</v>
      </c>
      <c r="H74" s="92"/>
      <c r="I74" s="92"/>
      <c r="J74" s="171"/>
    </row>
    <row r="75" spans="1:10">
      <c r="A75" s="51" t="s">
        <v>80</v>
      </c>
      <c r="B75" s="52" t="s">
        <v>70</v>
      </c>
      <c r="C75" s="80"/>
      <c r="D75" s="79" t="str">
        <f t="shared" si="1"/>
        <v/>
      </c>
      <c r="G75" s="90">
        <v>4</v>
      </c>
      <c r="H75" s="92"/>
      <c r="I75" s="92"/>
      <c r="J75" s="171"/>
    </row>
    <row r="76" spans="1:10">
      <c r="A76" s="51" t="s">
        <v>81</v>
      </c>
      <c r="B76" s="52" t="s">
        <v>70</v>
      </c>
      <c r="C76" s="80"/>
      <c r="D76" s="79" t="str">
        <f t="shared" si="1"/>
        <v/>
      </c>
      <c r="G76" s="90">
        <v>10</v>
      </c>
      <c r="H76" s="92"/>
      <c r="I76" s="92"/>
      <c r="J76" s="171"/>
    </row>
    <row r="77" spans="1:10">
      <c r="A77" s="51" t="s">
        <v>317</v>
      </c>
      <c r="B77" s="52" t="s">
        <v>70</v>
      </c>
      <c r="C77" s="80"/>
      <c r="D77" s="79" t="str">
        <f t="shared" si="1"/>
        <v/>
      </c>
      <c r="G77" s="90">
        <v>4</v>
      </c>
      <c r="H77" s="92"/>
      <c r="I77" s="92"/>
      <c r="J77" s="171"/>
    </row>
    <row r="78" spans="1:10">
      <c r="A78" s="51" t="s">
        <v>82</v>
      </c>
      <c r="B78" s="52" t="s">
        <v>70</v>
      </c>
      <c r="C78" s="80"/>
      <c r="D78" s="79" t="str">
        <f t="shared" si="1"/>
        <v/>
      </c>
      <c r="G78" s="90">
        <v>0</v>
      </c>
      <c r="H78" s="92"/>
      <c r="I78" s="92"/>
      <c r="J78" s="171"/>
    </row>
    <row r="79" spans="1:10">
      <c r="A79" s="51" t="s">
        <v>93</v>
      </c>
      <c r="B79" s="52" t="s">
        <v>70</v>
      </c>
      <c r="C79" s="80"/>
      <c r="D79" s="79" t="str">
        <f t="shared" si="1"/>
        <v/>
      </c>
      <c r="G79" s="90">
        <v>3</v>
      </c>
      <c r="H79" s="92"/>
      <c r="I79" s="92"/>
      <c r="J79" s="171"/>
    </row>
    <row r="80" spans="1:10">
      <c r="A80" s="51" t="s">
        <v>94</v>
      </c>
      <c r="B80" s="52" t="s">
        <v>70</v>
      </c>
      <c r="C80" s="80"/>
      <c r="D80" s="79" t="str">
        <f t="shared" si="1"/>
        <v/>
      </c>
      <c r="G80" s="90">
        <v>0</v>
      </c>
      <c r="H80" s="92"/>
      <c r="I80" s="92"/>
      <c r="J80" s="171"/>
    </row>
    <row r="81" spans="1:10">
      <c r="A81" s="51" t="s">
        <v>95</v>
      </c>
      <c r="B81" s="52" t="s">
        <v>70</v>
      </c>
      <c r="C81" s="80"/>
      <c r="D81" s="79" t="str">
        <f t="shared" si="1"/>
        <v/>
      </c>
      <c r="G81" s="90">
        <v>0</v>
      </c>
      <c r="H81" s="92"/>
      <c r="I81" s="92"/>
      <c r="J81" s="171"/>
    </row>
    <row r="82" spans="1:10">
      <c r="A82" s="57" t="s">
        <v>522</v>
      </c>
      <c r="B82" s="52" t="s">
        <v>70</v>
      </c>
      <c r="C82" s="80"/>
      <c r="D82" s="79" t="str">
        <f t="shared" si="1"/>
        <v/>
      </c>
      <c r="G82" s="90">
        <v>8</v>
      </c>
      <c r="H82" s="92"/>
      <c r="I82" s="92"/>
      <c r="J82" s="171"/>
    </row>
    <row r="83" spans="1:10">
      <c r="A83" s="51" t="s">
        <v>523</v>
      </c>
      <c r="B83" s="52" t="s">
        <v>70</v>
      </c>
      <c r="C83" s="80"/>
      <c r="D83" s="79" t="str">
        <f t="shared" si="1"/>
        <v/>
      </c>
      <c r="G83" s="90">
        <v>8</v>
      </c>
      <c r="H83" s="92"/>
      <c r="I83" s="92"/>
      <c r="J83" s="171"/>
    </row>
    <row r="84" spans="1:10">
      <c r="A84" s="51" t="s">
        <v>524</v>
      </c>
      <c r="B84" s="52" t="s">
        <v>70</v>
      </c>
      <c r="C84" s="80"/>
      <c r="D84" s="79" t="str">
        <f t="shared" si="1"/>
        <v/>
      </c>
      <c r="G84" s="90">
        <v>8</v>
      </c>
      <c r="H84" s="92"/>
      <c r="I84" s="92"/>
      <c r="J84" s="171"/>
    </row>
    <row r="85" spans="1:10">
      <c r="A85" s="51" t="s">
        <v>98</v>
      </c>
      <c r="B85" s="52" t="s">
        <v>70</v>
      </c>
      <c r="C85" s="80"/>
      <c r="D85" s="79" t="str">
        <f t="shared" si="1"/>
        <v/>
      </c>
      <c r="G85" s="90">
        <v>8</v>
      </c>
      <c r="H85" s="92"/>
      <c r="I85" s="92"/>
      <c r="J85" s="171"/>
    </row>
    <row r="86" spans="1:10">
      <c r="A86" s="51" t="s">
        <v>99</v>
      </c>
      <c r="B86" s="52" t="s">
        <v>70</v>
      </c>
      <c r="C86" s="80"/>
      <c r="D86" s="79" t="str">
        <f t="shared" ref="D86:D149" si="2">IF(C86="","",IF(ISNUMBER(C86),IF(C86=ROUND(C86,2),"","Napaka - cena mora biti zaokrožena na 2 decimalki!"),"Napaka!"))</f>
        <v/>
      </c>
      <c r="G86" s="90">
        <v>20</v>
      </c>
      <c r="H86" s="92"/>
      <c r="I86" s="92"/>
      <c r="J86" s="171"/>
    </row>
    <row r="87" spans="1:10">
      <c r="A87" s="51" t="s">
        <v>100</v>
      </c>
      <c r="B87" s="52" t="s">
        <v>70</v>
      </c>
      <c r="C87" s="80"/>
      <c r="D87" s="79" t="str">
        <f t="shared" si="2"/>
        <v/>
      </c>
      <c r="G87" s="90">
        <v>0</v>
      </c>
      <c r="H87" s="92"/>
      <c r="I87" s="92"/>
      <c r="J87" s="171"/>
    </row>
    <row r="88" spans="1:10">
      <c r="A88" s="51" t="s">
        <v>101</v>
      </c>
      <c r="B88" s="52" t="s">
        <v>70</v>
      </c>
      <c r="C88" s="80"/>
      <c r="D88" s="79" t="str">
        <f t="shared" si="2"/>
        <v/>
      </c>
      <c r="G88" s="90">
        <v>5</v>
      </c>
      <c r="H88" s="92"/>
      <c r="I88" s="92"/>
      <c r="J88" s="171"/>
    </row>
    <row r="89" spans="1:10">
      <c r="A89" s="51" t="s">
        <v>102</v>
      </c>
      <c r="B89" s="52" t="s">
        <v>70</v>
      </c>
      <c r="C89" s="80"/>
      <c r="D89" s="79" t="str">
        <f t="shared" si="2"/>
        <v/>
      </c>
      <c r="G89" s="90">
        <v>0</v>
      </c>
      <c r="H89" s="92"/>
      <c r="I89" s="92"/>
      <c r="J89" s="171"/>
    </row>
    <row r="90" spans="1:10">
      <c r="A90" s="153" t="s">
        <v>525</v>
      </c>
      <c r="B90" s="52" t="s">
        <v>70</v>
      </c>
      <c r="C90" s="80"/>
      <c r="D90" s="79" t="str">
        <f t="shared" si="2"/>
        <v/>
      </c>
      <c r="G90" s="90">
        <v>0</v>
      </c>
      <c r="H90" s="92"/>
      <c r="I90" s="92"/>
      <c r="J90" s="171"/>
    </row>
    <row r="91" spans="1:10" ht="13.5" thickBot="1">
      <c r="A91" s="153" t="s">
        <v>83</v>
      </c>
      <c r="B91" s="52" t="s">
        <v>70</v>
      </c>
      <c r="C91" s="80"/>
      <c r="D91" s="79" t="str">
        <f t="shared" si="2"/>
        <v/>
      </c>
      <c r="G91" s="90">
        <v>0</v>
      </c>
      <c r="H91" s="92"/>
      <c r="I91" s="92"/>
      <c r="J91" s="171"/>
    </row>
    <row r="92" spans="1:10" ht="13.5" thickBot="1">
      <c r="A92" s="153" t="s">
        <v>84</v>
      </c>
      <c r="B92" s="52" t="s">
        <v>70</v>
      </c>
      <c r="C92" s="80"/>
      <c r="D92" s="79" t="str">
        <f t="shared" si="2"/>
        <v/>
      </c>
      <c r="G92" s="90">
        <v>0</v>
      </c>
      <c r="H92" s="92" t="s">
        <v>465</v>
      </c>
      <c r="I92" s="94">
        <f>+SUMPRODUCT(C69:C93,G69:G93)/100</f>
        <v>0</v>
      </c>
      <c r="J92" s="171"/>
    </row>
    <row r="93" spans="1:10" ht="13.5" thickBot="1">
      <c r="A93" s="69" t="s">
        <v>85</v>
      </c>
      <c r="B93" s="95" t="s">
        <v>70</v>
      </c>
      <c r="C93" s="81"/>
      <c r="D93" s="79" t="str">
        <f t="shared" si="2"/>
        <v/>
      </c>
      <c r="G93" s="99">
        <v>0</v>
      </c>
      <c r="H93" s="92" t="s">
        <v>466</v>
      </c>
      <c r="I93" s="96">
        <f>+SUM(G69:G93)</f>
        <v>100</v>
      </c>
      <c r="J93" s="172" t="str">
        <f>+IF((I93=100),"","Vsota delezev NI enaka 100!!!")</f>
        <v/>
      </c>
    </row>
    <row r="94" spans="1:10">
      <c r="A94" s="51" t="s">
        <v>460</v>
      </c>
      <c r="B94" s="52" t="s">
        <v>70</v>
      </c>
      <c r="C94" s="80"/>
      <c r="D94" s="79" t="str">
        <f t="shared" si="2"/>
        <v/>
      </c>
      <c r="G94" s="97">
        <v>5</v>
      </c>
      <c r="H94" s="92"/>
      <c r="I94" s="92"/>
      <c r="J94" s="171"/>
    </row>
    <row r="95" spans="1:10">
      <c r="A95" s="51" t="s">
        <v>96</v>
      </c>
      <c r="B95" s="52" t="s">
        <v>70</v>
      </c>
      <c r="C95" s="80"/>
      <c r="D95" s="79" t="str">
        <f t="shared" si="2"/>
        <v/>
      </c>
      <c r="G95" s="90">
        <v>20</v>
      </c>
      <c r="H95" s="92"/>
      <c r="I95" s="92"/>
      <c r="J95" s="171"/>
    </row>
    <row r="96" spans="1:10">
      <c r="A96" s="51" t="s">
        <v>97</v>
      </c>
      <c r="B96" s="52" t="s">
        <v>70</v>
      </c>
      <c r="C96" s="80"/>
      <c r="D96" s="79" t="str">
        <f t="shared" si="2"/>
        <v/>
      </c>
      <c r="G96" s="90">
        <v>0</v>
      </c>
      <c r="H96" s="92"/>
      <c r="I96" s="92"/>
      <c r="J96" s="171"/>
    </row>
    <row r="97" spans="1:10">
      <c r="A97" s="51" t="s">
        <v>103</v>
      </c>
      <c r="B97" s="52" t="s">
        <v>70</v>
      </c>
      <c r="C97" s="80"/>
      <c r="D97" s="79" t="str">
        <f t="shared" si="2"/>
        <v/>
      </c>
      <c r="G97" s="90">
        <v>10</v>
      </c>
      <c r="H97" s="92"/>
      <c r="I97" s="92"/>
      <c r="J97" s="171"/>
    </row>
    <row r="98" spans="1:10">
      <c r="A98" s="51" t="s">
        <v>104</v>
      </c>
      <c r="B98" s="52" t="s">
        <v>70</v>
      </c>
      <c r="C98" s="80"/>
      <c r="D98" s="79" t="str">
        <f t="shared" si="2"/>
        <v/>
      </c>
      <c r="G98" s="90">
        <v>4</v>
      </c>
      <c r="H98" s="92"/>
      <c r="I98" s="92"/>
      <c r="J98" s="171"/>
    </row>
    <row r="99" spans="1:10">
      <c r="A99" s="51" t="s">
        <v>105</v>
      </c>
      <c r="B99" s="52" t="s">
        <v>70</v>
      </c>
      <c r="C99" s="80"/>
      <c r="D99" s="79" t="str">
        <f t="shared" si="2"/>
        <v/>
      </c>
      <c r="G99" s="90">
        <v>35</v>
      </c>
      <c r="H99" s="92"/>
      <c r="I99" s="92"/>
      <c r="J99" s="171"/>
    </row>
    <row r="100" spans="1:10">
      <c r="A100" s="51" t="s">
        <v>106</v>
      </c>
      <c r="B100" s="52" t="s">
        <v>70</v>
      </c>
      <c r="C100" s="80"/>
      <c r="D100" s="79" t="str">
        <f t="shared" si="2"/>
        <v/>
      </c>
      <c r="G100" s="90">
        <v>0</v>
      </c>
      <c r="H100" s="92"/>
      <c r="I100" s="92"/>
      <c r="J100" s="171"/>
    </row>
    <row r="101" spans="1:10">
      <c r="A101" s="51" t="s">
        <v>107</v>
      </c>
      <c r="B101" s="52" t="s">
        <v>70</v>
      </c>
      <c r="C101" s="80"/>
      <c r="D101" s="79" t="str">
        <f t="shared" si="2"/>
        <v/>
      </c>
      <c r="G101" s="90">
        <v>8</v>
      </c>
      <c r="H101" s="92"/>
      <c r="I101" s="92"/>
      <c r="J101" s="171"/>
    </row>
    <row r="102" spans="1:10">
      <c r="A102" s="51" t="s">
        <v>108</v>
      </c>
      <c r="B102" s="52" t="s">
        <v>70</v>
      </c>
      <c r="C102" s="80"/>
      <c r="D102" s="79" t="str">
        <f t="shared" si="2"/>
        <v/>
      </c>
      <c r="G102" s="90">
        <v>0</v>
      </c>
      <c r="H102" s="92"/>
      <c r="I102" s="92"/>
      <c r="J102" s="171"/>
    </row>
    <row r="103" spans="1:10">
      <c r="A103" s="153" t="s">
        <v>86</v>
      </c>
      <c r="B103" s="52" t="s">
        <v>70</v>
      </c>
      <c r="C103" s="80"/>
      <c r="D103" s="79" t="str">
        <f t="shared" si="2"/>
        <v/>
      </c>
      <c r="G103" s="90">
        <v>8</v>
      </c>
      <c r="H103" s="92"/>
      <c r="I103" s="92"/>
      <c r="J103" s="171"/>
    </row>
    <row r="104" spans="1:10">
      <c r="A104" s="153" t="s">
        <v>87</v>
      </c>
      <c r="B104" s="52" t="s">
        <v>70</v>
      </c>
      <c r="C104" s="80"/>
      <c r="D104" s="79" t="str">
        <f t="shared" si="2"/>
        <v/>
      </c>
      <c r="G104" s="90">
        <v>0</v>
      </c>
      <c r="H104" s="92"/>
      <c r="I104" s="92"/>
      <c r="J104" s="171"/>
    </row>
    <row r="105" spans="1:10">
      <c r="A105" s="153" t="s">
        <v>88</v>
      </c>
      <c r="B105" s="52" t="s">
        <v>70</v>
      </c>
      <c r="C105" s="80"/>
      <c r="D105" s="79" t="str">
        <f t="shared" si="2"/>
        <v/>
      </c>
      <c r="G105" s="90">
        <v>3</v>
      </c>
      <c r="H105" s="92"/>
      <c r="I105" s="92"/>
      <c r="J105" s="171"/>
    </row>
    <row r="106" spans="1:10">
      <c r="A106" s="153" t="s">
        <v>89</v>
      </c>
      <c r="B106" s="52" t="s">
        <v>70</v>
      </c>
      <c r="C106" s="80"/>
      <c r="D106" s="79" t="str">
        <f t="shared" si="2"/>
        <v/>
      </c>
      <c r="G106" s="90">
        <v>0</v>
      </c>
      <c r="H106" s="92"/>
      <c r="I106" s="92"/>
      <c r="J106" s="171"/>
    </row>
    <row r="107" spans="1:10" ht="13.5" thickBot="1">
      <c r="A107" s="153" t="s">
        <v>90</v>
      </c>
      <c r="B107" s="52" t="s">
        <v>70</v>
      </c>
      <c r="C107" s="80"/>
      <c r="D107" s="79" t="str">
        <f t="shared" si="2"/>
        <v/>
      </c>
      <c r="G107" s="90">
        <v>0</v>
      </c>
      <c r="H107" s="92"/>
      <c r="I107" s="92"/>
      <c r="J107" s="171"/>
    </row>
    <row r="108" spans="1:10" ht="13.5" thickBot="1">
      <c r="A108" s="153" t="s">
        <v>91</v>
      </c>
      <c r="B108" s="52" t="s">
        <v>70</v>
      </c>
      <c r="C108" s="80"/>
      <c r="D108" s="79" t="str">
        <f t="shared" si="2"/>
        <v/>
      </c>
      <c r="G108" s="90">
        <v>6</v>
      </c>
      <c r="H108" s="92" t="s">
        <v>465</v>
      </c>
      <c r="I108" s="94">
        <f>+SUMPRODUCT(C94:C109,G94:G109)/100</f>
        <v>0</v>
      </c>
      <c r="J108" s="171"/>
    </row>
    <row r="109" spans="1:10" ht="13.5" thickBot="1">
      <c r="A109" s="69" t="s">
        <v>92</v>
      </c>
      <c r="B109" s="95" t="s">
        <v>70</v>
      </c>
      <c r="C109" s="81"/>
      <c r="D109" s="79" t="str">
        <f t="shared" si="2"/>
        <v/>
      </c>
      <c r="G109" s="98">
        <v>1</v>
      </c>
      <c r="H109" s="92" t="s">
        <v>466</v>
      </c>
      <c r="I109" s="96">
        <f>+SUM(G94:G109)</f>
        <v>100</v>
      </c>
      <c r="J109" s="172" t="str">
        <f>+IF((I109=100),"","Vsota delezev NI enaka 100!!!")</f>
        <v/>
      </c>
    </row>
    <row r="110" spans="1:10">
      <c r="A110" s="100" t="s">
        <v>109</v>
      </c>
      <c r="B110" s="88" t="s">
        <v>70</v>
      </c>
      <c r="C110" s="80"/>
      <c r="D110" s="79" t="str">
        <f t="shared" si="2"/>
        <v/>
      </c>
      <c r="G110" s="97">
        <v>80</v>
      </c>
      <c r="H110" s="92"/>
      <c r="I110" s="92"/>
      <c r="J110" s="171"/>
    </row>
    <row r="111" spans="1:10">
      <c r="A111" s="101" t="s">
        <v>110</v>
      </c>
      <c r="B111" s="93" t="s">
        <v>70</v>
      </c>
      <c r="C111" s="80"/>
      <c r="D111" s="79" t="str">
        <f t="shared" si="2"/>
        <v/>
      </c>
      <c r="G111" s="90">
        <v>5</v>
      </c>
      <c r="H111" s="92"/>
      <c r="I111" s="92"/>
      <c r="J111" s="171"/>
    </row>
    <row r="112" spans="1:10">
      <c r="A112" s="101" t="s">
        <v>111</v>
      </c>
      <c r="B112" s="93" t="s">
        <v>70</v>
      </c>
      <c r="C112" s="80"/>
      <c r="D112" s="79" t="str">
        <f t="shared" si="2"/>
        <v/>
      </c>
      <c r="G112" s="90">
        <v>10</v>
      </c>
      <c r="H112" s="92"/>
      <c r="I112" s="92"/>
      <c r="J112" s="171"/>
    </row>
    <row r="113" spans="1:10" ht="13.5" thickBot="1">
      <c r="A113" s="101" t="s">
        <v>112</v>
      </c>
      <c r="B113" s="93" t="s">
        <v>70</v>
      </c>
      <c r="C113" s="80"/>
      <c r="D113" s="79" t="str">
        <f t="shared" si="2"/>
        <v/>
      </c>
      <c r="G113" s="90">
        <v>1</v>
      </c>
      <c r="H113" s="92"/>
      <c r="I113" s="92"/>
      <c r="J113" s="171"/>
    </row>
    <row r="114" spans="1:10" ht="13.5" thickBot="1">
      <c r="A114" s="101" t="s">
        <v>113</v>
      </c>
      <c r="B114" s="93" t="s">
        <v>70</v>
      </c>
      <c r="C114" s="80"/>
      <c r="D114" s="79" t="str">
        <f t="shared" si="2"/>
        <v/>
      </c>
      <c r="G114" s="90">
        <v>3</v>
      </c>
      <c r="H114" s="92" t="s">
        <v>465</v>
      </c>
      <c r="I114" s="94">
        <f>+SUMPRODUCT(C110:C115,G110:G115)/100</f>
        <v>0</v>
      </c>
      <c r="J114" s="171"/>
    </row>
    <row r="115" spans="1:10" ht="13.5" thickBot="1">
      <c r="A115" s="69" t="s">
        <v>114</v>
      </c>
      <c r="B115" s="95" t="s">
        <v>70</v>
      </c>
      <c r="C115" s="81"/>
      <c r="D115" s="79" t="str">
        <f t="shared" si="2"/>
        <v/>
      </c>
      <c r="G115" s="90">
        <v>1</v>
      </c>
      <c r="H115" s="92" t="s">
        <v>466</v>
      </c>
      <c r="I115" s="96">
        <f>+SUM(G110:G115)</f>
        <v>100</v>
      </c>
      <c r="J115" s="172" t="str">
        <f>+IF((I115=100),"","Vsota delezev NI enaka 100!!!")</f>
        <v/>
      </c>
    </row>
    <row r="116" spans="1:10">
      <c r="A116" s="155" t="s">
        <v>318</v>
      </c>
      <c r="B116" s="102" t="s">
        <v>70</v>
      </c>
      <c r="C116" s="80"/>
      <c r="D116" s="79" t="str">
        <f t="shared" si="2"/>
        <v/>
      </c>
      <c r="G116" s="97">
        <v>5</v>
      </c>
      <c r="H116" s="92"/>
      <c r="I116" s="92"/>
      <c r="J116" s="171"/>
    </row>
    <row r="117" spans="1:10">
      <c r="A117" s="153" t="s">
        <v>319</v>
      </c>
      <c r="B117" s="103" t="s">
        <v>70</v>
      </c>
      <c r="C117" s="80"/>
      <c r="D117" s="79" t="str">
        <f t="shared" si="2"/>
        <v/>
      </c>
      <c r="G117" s="90">
        <v>20</v>
      </c>
      <c r="H117" s="92"/>
      <c r="I117" s="92"/>
      <c r="J117" s="171"/>
    </row>
    <row r="118" spans="1:10">
      <c r="A118" s="153" t="s">
        <v>320</v>
      </c>
      <c r="B118" s="103" t="s">
        <v>70</v>
      </c>
      <c r="C118" s="80"/>
      <c r="D118" s="79" t="str">
        <f t="shared" si="2"/>
        <v/>
      </c>
      <c r="G118" s="90">
        <v>10</v>
      </c>
      <c r="H118" s="92"/>
      <c r="I118" s="92"/>
      <c r="J118" s="171"/>
    </row>
    <row r="119" spans="1:10">
      <c r="A119" s="153" t="s">
        <v>321</v>
      </c>
      <c r="B119" s="103" t="s">
        <v>70</v>
      </c>
      <c r="C119" s="80"/>
      <c r="D119" s="79" t="str">
        <f t="shared" si="2"/>
        <v/>
      </c>
      <c r="G119" s="90">
        <v>10</v>
      </c>
      <c r="H119" s="92"/>
      <c r="I119" s="92"/>
      <c r="J119" s="171"/>
    </row>
    <row r="120" spans="1:10">
      <c r="A120" s="153" t="s">
        <v>322</v>
      </c>
      <c r="B120" s="103" t="s">
        <v>70</v>
      </c>
      <c r="C120" s="80"/>
      <c r="D120" s="79" t="str">
        <f t="shared" si="2"/>
        <v/>
      </c>
      <c r="G120" s="90">
        <v>20</v>
      </c>
      <c r="H120" s="91"/>
      <c r="I120" s="91"/>
      <c r="J120" s="173"/>
    </row>
    <row r="121" spans="1:10">
      <c r="A121" s="153" t="s">
        <v>323</v>
      </c>
      <c r="B121" s="103" t="s">
        <v>70</v>
      </c>
      <c r="C121" s="80"/>
      <c r="D121" s="79" t="str">
        <f t="shared" si="2"/>
        <v/>
      </c>
      <c r="G121" s="90">
        <v>20</v>
      </c>
      <c r="H121" s="91"/>
      <c r="I121" s="91"/>
      <c r="J121" s="173"/>
    </row>
    <row r="122" spans="1:10">
      <c r="A122" s="153" t="s">
        <v>324</v>
      </c>
      <c r="B122" s="103" t="s">
        <v>70</v>
      </c>
      <c r="C122" s="80"/>
      <c r="D122" s="79" t="str">
        <f t="shared" si="2"/>
        <v/>
      </c>
      <c r="G122" s="90">
        <v>0</v>
      </c>
      <c r="H122" s="91"/>
      <c r="I122" s="91"/>
      <c r="J122" s="173"/>
    </row>
    <row r="123" spans="1:10">
      <c r="A123" s="153" t="s">
        <v>325</v>
      </c>
      <c r="B123" s="103" t="s">
        <v>70</v>
      </c>
      <c r="C123" s="80"/>
      <c r="D123" s="79" t="str">
        <f t="shared" si="2"/>
        <v/>
      </c>
      <c r="G123" s="90">
        <v>0</v>
      </c>
      <c r="H123" s="91"/>
      <c r="I123" s="91"/>
      <c r="J123" s="173"/>
    </row>
    <row r="124" spans="1:10">
      <c r="A124" s="153" t="s">
        <v>326</v>
      </c>
      <c r="B124" s="103" t="s">
        <v>70</v>
      </c>
      <c r="C124" s="80"/>
      <c r="D124" s="79" t="str">
        <f t="shared" si="2"/>
        <v/>
      </c>
      <c r="G124" s="90">
        <v>5</v>
      </c>
      <c r="H124" s="91"/>
      <c r="I124" s="91"/>
      <c r="J124" s="173"/>
    </row>
    <row r="125" spans="1:10">
      <c r="A125" s="153" t="s">
        <v>327</v>
      </c>
      <c r="B125" s="103" t="s">
        <v>70</v>
      </c>
      <c r="C125" s="80"/>
      <c r="D125" s="79" t="str">
        <f t="shared" si="2"/>
        <v/>
      </c>
      <c r="G125" s="90">
        <v>0</v>
      </c>
      <c r="H125" s="91"/>
      <c r="I125" s="91"/>
      <c r="J125" s="173"/>
    </row>
    <row r="126" spans="1:10">
      <c r="A126" s="153" t="s">
        <v>328</v>
      </c>
      <c r="B126" s="103" t="s">
        <v>70</v>
      </c>
      <c r="C126" s="80"/>
      <c r="D126" s="79" t="str">
        <f t="shared" si="2"/>
        <v/>
      </c>
      <c r="G126" s="90">
        <v>5</v>
      </c>
      <c r="H126" s="91"/>
      <c r="I126" s="91"/>
      <c r="J126" s="173"/>
    </row>
    <row r="127" spans="1:10" ht="13.5" thickBot="1">
      <c r="A127" s="153" t="s">
        <v>329</v>
      </c>
      <c r="B127" s="103" t="s">
        <v>70</v>
      </c>
      <c r="C127" s="80"/>
      <c r="D127" s="79" t="str">
        <f t="shared" si="2"/>
        <v/>
      </c>
      <c r="G127" s="90">
        <v>0</v>
      </c>
      <c r="H127" s="91"/>
      <c r="I127" s="91"/>
      <c r="J127" s="173"/>
    </row>
    <row r="128" spans="1:10" ht="13.5" thickBot="1">
      <c r="A128" s="153" t="s">
        <v>330</v>
      </c>
      <c r="B128" s="103" t="s">
        <v>70</v>
      </c>
      <c r="C128" s="80"/>
      <c r="D128" s="79" t="str">
        <f t="shared" si="2"/>
        <v/>
      </c>
      <c r="G128" s="90">
        <v>5</v>
      </c>
      <c r="H128" s="92" t="s">
        <v>465</v>
      </c>
      <c r="I128" s="94">
        <f>+SUMPRODUCT(C116:C129,G116:G129)/100</f>
        <v>0</v>
      </c>
      <c r="J128" s="171"/>
    </row>
    <row r="129" spans="1:10" ht="13.5" thickBot="1">
      <c r="A129" s="69" t="s">
        <v>331</v>
      </c>
      <c r="B129" s="95" t="s">
        <v>70</v>
      </c>
      <c r="C129" s="81"/>
      <c r="D129" s="79" t="str">
        <f t="shared" si="2"/>
        <v/>
      </c>
      <c r="G129" s="90">
        <v>0</v>
      </c>
      <c r="H129" s="92" t="s">
        <v>466</v>
      </c>
      <c r="I129" s="96">
        <f>+SUM(G116:G129)</f>
        <v>100</v>
      </c>
      <c r="J129" s="172" t="str">
        <f>+IF((I129=100),"","Vsota delezev NI enaka 100!!!")</f>
        <v/>
      </c>
    </row>
    <row r="130" spans="1:10">
      <c r="A130" s="104" t="s">
        <v>332</v>
      </c>
      <c r="B130" s="102" t="s">
        <v>70</v>
      </c>
      <c r="C130" s="80"/>
      <c r="D130" s="79" t="str">
        <f t="shared" si="2"/>
        <v/>
      </c>
      <c r="G130" s="97">
        <v>1</v>
      </c>
      <c r="H130" s="92"/>
      <c r="I130" s="92"/>
      <c r="J130" s="171"/>
    </row>
    <row r="131" spans="1:10">
      <c r="A131" s="105" t="s">
        <v>333</v>
      </c>
      <c r="B131" s="103" t="s">
        <v>70</v>
      </c>
      <c r="C131" s="80"/>
      <c r="D131" s="79" t="str">
        <f t="shared" si="2"/>
        <v/>
      </c>
      <c r="G131" s="90">
        <v>2</v>
      </c>
      <c r="H131" s="92"/>
      <c r="I131" s="92"/>
      <c r="J131" s="171"/>
    </row>
    <row r="132" spans="1:10">
      <c r="A132" s="105" t="s">
        <v>334</v>
      </c>
      <c r="B132" s="103" t="s">
        <v>70</v>
      </c>
      <c r="C132" s="80"/>
      <c r="D132" s="79" t="str">
        <f t="shared" si="2"/>
        <v/>
      </c>
      <c r="G132" s="90">
        <v>6</v>
      </c>
      <c r="H132" s="92"/>
      <c r="I132" s="92"/>
      <c r="J132" s="171"/>
    </row>
    <row r="133" spans="1:10">
      <c r="A133" s="105" t="s">
        <v>335</v>
      </c>
      <c r="B133" s="103" t="s">
        <v>70</v>
      </c>
      <c r="C133" s="80"/>
      <c r="D133" s="79" t="str">
        <f t="shared" si="2"/>
        <v/>
      </c>
      <c r="G133" s="90">
        <v>17</v>
      </c>
      <c r="H133" s="92"/>
      <c r="I133" s="92"/>
      <c r="J133" s="171"/>
    </row>
    <row r="134" spans="1:10">
      <c r="A134" s="105" t="s">
        <v>336</v>
      </c>
      <c r="B134" s="103" t="s">
        <v>70</v>
      </c>
      <c r="C134" s="80"/>
      <c r="D134" s="79" t="str">
        <f t="shared" si="2"/>
        <v/>
      </c>
      <c r="G134" s="90">
        <v>30</v>
      </c>
      <c r="H134" s="91"/>
      <c r="I134" s="91"/>
      <c r="J134" s="173"/>
    </row>
    <row r="135" spans="1:10">
      <c r="A135" s="105" t="s">
        <v>337</v>
      </c>
      <c r="B135" s="103" t="s">
        <v>70</v>
      </c>
      <c r="C135" s="80"/>
      <c r="D135" s="79" t="str">
        <f t="shared" si="2"/>
        <v/>
      </c>
      <c r="G135" s="90">
        <v>30</v>
      </c>
      <c r="H135" s="91"/>
      <c r="I135" s="91"/>
      <c r="J135" s="173"/>
    </row>
    <row r="136" spans="1:10">
      <c r="A136" s="105" t="s">
        <v>338</v>
      </c>
      <c r="B136" s="103" t="s">
        <v>70</v>
      </c>
      <c r="C136" s="80"/>
      <c r="D136" s="79" t="str">
        <f t="shared" si="2"/>
        <v/>
      </c>
      <c r="G136" s="90">
        <v>6</v>
      </c>
      <c r="H136" s="91"/>
      <c r="I136" s="91"/>
      <c r="J136" s="173"/>
    </row>
    <row r="137" spans="1:10">
      <c r="A137" s="105" t="s">
        <v>339</v>
      </c>
      <c r="B137" s="103" t="s">
        <v>70</v>
      </c>
      <c r="C137" s="80"/>
      <c r="D137" s="79" t="str">
        <f t="shared" si="2"/>
        <v/>
      </c>
      <c r="G137" s="90">
        <v>4</v>
      </c>
      <c r="H137" s="91"/>
      <c r="I137" s="91"/>
      <c r="J137" s="173"/>
    </row>
    <row r="138" spans="1:10" ht="13.5" thickBot="1">
      <c r="A138" s="105" t="s">
        <v>340</v>
      </c>
      <c r="B138" s="103" t="s">
        <v>70</v>
      </c>
      <c r="C138" s="80"/>
      <c r="D138" s="79" t="str">
        <f t="shared" si="2"/>
        <v/>
      </c>
      <c r="G138" s="90">
        <v>2</v>
      </c>
      <c r="H138" s="91"/>
      <c r="I138" s="91"/>
      <c r="J138" s="173"/>
    </row>
    <row r="139" spans="1:10" ht="13.5" thickBot="1">
      <c r="A139" s="105" t="s">
        <v>341</v>
      </c>
      <c r="B139" s="103" t="s">
        <v>70</v>
      </c>
      <c r="C139" s="80"/>
      <c r="D139" s="79" t="str">
        <f t="shared" si="2"/>
        <v/>
      </c>
      <c r="G139" s="90">
        <v>1</v>
      </c>
      <c r="H139" s="92" t="s">
        <v>465</v>
      </c>
      <c r="I139" s="94">
        <f>+SUMPRODUCT(C130:C140,G130:G140)/100</f>
        <v>0</v>
      </c>
      <c r="J139" s="171"/>
    </row>
    <row r="140" spans="1:10" ht="13.5" thickBot="1">
      <c r="A140" s="69" t="s">
        <v>342</v>
      </c>
      <c r="B140" s="95" t="s">
        <v>70</v>
      </c>
      <c r="C140" s="81"/>
      <c r="D140" s="79" t="str">
        <f t="shared" si="2"/>
        <v/>
      </c>
      <c r="G140" s="90">
        <v>1</v>
      </c>
      <c r="H140" s="92" t="s">
        <v>466</v>
      </c>
      <c r="I140" s="96">
        <f>+SUM(G130:G140)</f>
        <v>100</v>
      </c>
      <c r="J140" s="172" t="str">
        <f>+IF((I140=100),"","Vsota delezev NI enaka 100!!!")</f>
        <v/>
      </c>
    </row>
    <row r="141" spans="1:10">
      <c r="A141" s="104" t="s">
        <v>343</v>
      </c>
      <c r="B141" s="102" t="s">
        <v>70</v>
      </c>
      <c r="C141" s="80"/>
      <c r="D141" s="79" t="str">
        <f t="shared" si="2"/>
        <v/>
      </c>
      <c r="G141" s="97">
        <v>0</v>
      </c>
      <c r="H141" s="92"/>
      <c r="I141" s="92"/>
      <c r="J141" s="171"/>
    </row>
    <row r="142" spans="1:10">
      <c r="A142" s="105" t="s">
        <v>344</v>
      </c>
      <c r="B142" s="103" t="s">
        <v>70</v>
      </c>
      <c r="C142" s="80"/>
      <c r="D142" s="79" t="str">
        <f t="shared" si="2"/>
        <v/>
      </c>
      <c r="G142" s="90">
        <v>20</v>
      </c>
      <c r="H142" s="92"/>
      <c r="I142" s="92"/>
      <c r="J142" s="171"/>
    </row>
    <row r="143" spans="1:10">
      <c r="A143" s="105" t="s">
        <v>345</v>
      </c>
      <c r="B143" s="103" t="s">
        <v>70</v>
      </c>
      <c r="C143" s="80"/>
      <c r="D143" s="79" t="str">
        <f t="shared" si="2"/>
        <v/>
      </c>
      <c r="G143" s="90">
        <v>2</v>
      </c>
      <c r="H143" s="92"/>
      <c r="I143" s="92"/>
      <c r="J143" s="171"/>
    </row>
    <row r="144" spans="1:10">
      <c r="A144" s="105" t="s">
        <v>346</v>
      </c>
      <c r="B144" s="103" t="s">
        <v>70</v>
      </c>
      <c r="C144" s="80"/>
      <c r="D144" s="79" t="str">
        <f t="shared" si="2"/>
        <v/>
      </c>
      <c r="G144" s="90">
        <v>1</v>
      </c>
      <c r="H144" s="92"/>
      <c r="I144" s="92"/>
      <c r="J144" s="171"/>
    </row>
    <row r="145" spans="1:10">
      <c r="A145" s="105" t="s">
        <v>347</v>
      </c>
      <c r="B145" s="103" t="s">
        <v>70</v>
      </c>
      <c r="C145" s="80"/>
      <c r="D145" s="79" t="str">
        <f t="shared" si="2"/>
        <v/>
      </c>
      <c r="G145" s="90">
        <v>0.5</v>
      </c>
      <c r="H145" s="91"/>
      <c r="I145" s="91"/>
      <c r="J145" s="173"/>
    </row>
    <row r="146" spans="1:10">
      <c r="A146" s="105" t="s">
        <v>348</v>
      </c>
      <c r="B146" s="103" t="s">
        <v>70</v>
      </c>
      <c r="C146" s="80"/>
      <c r="D146" s="79" t="str">
        <f t="shared" si="2"/>
        <v/>
      </c>
      <c r="G146" s="90">
        <v>20</v>
      </c>
      <c r="H146" s="91"/>
      <c r="I146" s="91"/>
      <c r="J146" s="173"/>
    </row>
    <row r="147" spans="1:10">
      <c r="A147" s="105" t="s">
        <v>349</v>
      </c>
      <c r="B147" s="103" t="s">
        <v>70</v>
      </c>
      <c r="C147" s="80"/>
      <c r="D147" s="79" t="str">
        <f t="shared" si="2"/>
        <v/>
      </c>
      <c r="G147" s="90">
        <v>2</v>
      </c>
      <c r="H147" s="91"/>
      <c r="I147" s="91"/>
      <c r="J147" s="173"/>
    </row>
    <row r="148" spans="1:10">
      <c r="A148" s="105" t="s">
        <v>350</v>
      </c>
      <c r="B148" s="103" t="s">
        <v>70</v>
      </c>
      <c r="C148" s="80"/>
      <c r="D148" s="79" t="str">
        <f t="shared" si="2"/>
        <v/>
      </c>
      <c r="G148" s="90">
        <v>1</v>
      </c>
      <c r="H148" s="91"/>
      <c r="I148" s="91"/>
      <c r="J148" s="173"/>
    </row>
    <row r="149" spans="1:10">
      <c r="A149" s="105" t="s">
        <v>351</v>
      </c>
      <c r="B149" s="103" t="s">
        <v>70</v>
      </c>
      <c r="C149" s="80"/>
      <c r="D149" s="79" t="str">
        <f t="shared" si="2"/>
        <v/>
      </c>
      <c r="G149" s="90">
        <v>0.5</v>
      </c>
      <c r="H149" s="91"/>
      <c r="I149" s="91"/>
      <c r="J149" s="173"/>
    </row>
    <row r="150" spans="1:10">
      <c r="A150" s="105" t="s">
        <v>352</v>
      </c>
      <c r="B150" s="103" t="s">
        <v>70</v>
      </c>
      <c r="C150" s="80"/>
      <c r="D150" s="79" t="str">
        <f t="shared" ref="D150:D213" si="3">IF(C150="","",IF(ISNUMBER(C150),IF(C150=ROUND(C150,2),"","Napaka - cena mora biti zaokrožena na 2 decimalki!"),"Napaka!"))</f>
        <v/>
      </c>
      <c r="G150" s="90">
        <v>20</v>
      </c>
      <c r="H150" s="91"/>
      <c r="I150" s="91"/>
      <c r="J150" s="173"/>
    </row>
    <row r="151" spans="1:10">
      <c r="A151" s="105" t="s">
        <v>353</v>
      </c>
      <c r="B151" s="103" t="s">
        <v>70</v>
      </c>
      <c r="C151" s="80"/>
      <c r="D151" s="79" t="str">
        <f t="shared" si="3"/>
        <v/>
      </c>
      <c r="G151" s="90">
        <v>2</v>
      </c>
      <c r="H151" s="91"/>
      <c r="I151" s="91"/>
      <c r="J151" s="173"/>
    </row>
    <row r="152" spans="1:10">
      <c r="A152" s="105" t="s">
        <v>354</v>
      </c>
      <c r="B152" s="103" t="s">
        <v>70</v>
      </c>
      <c r="C152" s="80"/>
      <c r="D152" s="79" t="str">
        <f t="shared" si="3"/>
        <v/>
      </c>
      <c r="G152" s="90">
        <v>1</v>
      </c>
      <c r="H152" s="91"/>
      <c r="I152" s="91"/>
      <c r="J152" s="173"/>
    </row>
    <row r="153" spans="1:10">
      <c r="A153" s="105" t="s">
        <v>355</v>
      </c>
      <c r="B153" s="103" t="s">
        <v>70</v>
      </c>
      <c r="C153" s="80"/>
      <c r="D153" s="79" t="str">
        <f t="shared" si="3"/>
        <v/>
      </c>
      <c r="G153" s="90">
        <v>0.5</v>
      </c>
      <c r="H153" s="91"/>
      <c r="I153" s="91"/>
      <c r="J153" s="173"/>
    </row>
    <row r="154" spans="1:10">
      <c r="A154" s="105" t="s">
        <v>356</v>
      </c>
      <c r="B154" s="103" t="s">
        <v>70</v>
      </c>
      <c r="C154" s="80"/>
      <c r="D154" s="79" t="str">
        <f t="shared" si="3"/>
        <v/>
      </c>
      <c r="G154" s="90">
        <v>11</v>
      </c>
      <c r="H154" s="91"/>
      <c r="I154" s="91"/>
      <c r="J154" s="173"/>
    </row>
    <row r="155" spans="1:10">
      <c r="A155" s="105" t="s">
        <v>357</v>
      </c>
      <c r="B155" s="103" t="s">
        <v>70</v>
      </c>
      <c r="C155" s="80"/>
      <c r="D155" s="79" t="str">
        <f t="shared" si="3"/>
        <v/>
      </c>
      <c r="G155" s="90">
        <v>4</v>
      </c>
      <c r="H155" s="91"/>
      <c r="I155" s="91"/>
      <c r="J155" s="173"/>
    </row>
    <row r="156" spans="1:10">
      <c r="A156" s="105" t="s">
        <v>358</v>
      </c>
      <c r="B156" s="103" t="s">
        <v>70</v>
      </c>
      <c r="C156" s="80"/>
      <c r="D156" s="79" t="str">
        <f t="shared" si="3"/>
        <v/>
      </c>
      <c r="G156" s="90">
        <v>1</v>
      </c>
      <c r="H156" s="91"/>
      <c r="I156" s="91"/>
      <c r="J156" s="173"/>
    </row>
    <row r="157" spans="1:10">
      <c r="A157" s="105" t="s">
        <v>359</v>
      </c>
      <c r="B157" s="103" t="s">
        <v>70</v>
      </c>
      <c r="C157" s="80"/>
      <c r="D157" s="79" t="str">
        <f t="shared" si="3"/>
        <v/>
      </c>
      <c r="G157" s="90">
        <v>1</v>
      </c>
      <c r="H157" s="91"/>
      <c r="I157" s="91"/>
      <c r="J157" s="173"/>
    </row>
    <row r="158" spans="1:10">
      <c r="A158" s="105" t="s">
        <v>360</v>
      </c>
      <c r="B158" s="103" t="s">
        <v>70</v>
      </c>
      <c r="C158" s="80"/>
      <c r="D158" s="79" t="str">
        <f t="shared" si="3"/>
        <v/>
      </c>
      <c r="G158" s="90">
        <v>0.1</v>
      </c>
      <c r="H158" s="91"/>
      <c r="I158" s="91"/>
      <c r="J158" s="173"/>
    </row>
    <row r="159" spans="1:10">
      <c r="A159" s="105" t="s">
        <v>361</v>
      </c>
      <c r="B159" s="103" t="s">
        <v>70</v>
      </c>
      <c r="C159" s="80"/>
      <c r="D159" s="79" t="str">
        <f t="shared" si="3"/>
        <v/>
      </c>
      <c r="G159" s="90">
        <v>0.1</v>
      </c>
      <c r="H159" s="91"/>
      <c r="I159" s="91"/>
      <c r="J159" s="173"/>
    </row>
    <row r="160" spans="1:10">
      <c r="A160" s="105" t="s">
        <v>362</v>
      </c>
      <c r="B160" s="103" t="s">
        <v>70</v>
      </c>
      <c r="C160" s="80"/>
      <c r="D160" s="79" t="str">
        <f t="shared" si="3"/>
        <v/>
      </c>
      <c r="G160" s="90">
        <v>0.1</v>
      </c>
      <c r="H160" s="91"/>
      <c r="I160" s="91"/>
      <c r="J160" s="173"/>
    </row>
    <row r="161" spans="1:10">
      <c r="A161" s="105" t="s">
        <v>363</v>
      </c>
      <c r="B161" s="103" t="s">
        <v>70</v>
      </c>
      <c r="C161" s="80"/>
      <c r="D161" s="79" t="str">
        <f t="shared" si="3"/>
        <v/>
      </c>
      <c r="G161" s="90">
        <v>0.1</v>
      </c>
      <c r="H161" s="91"/>
      <c r="I161" s="91"/>
      <c r="J161" s="173"/>
    </row>
    <row r="162" spans="1:10">
      <c r="A162" s="105" t="s">
        <v>364</v>
      </c>
      <c r="B162" s="103" t="s">
        <v>70</v>
      </c>
      <c r="C162" s="80"/>
      <c r="D162" s="79" t="str">
        <f t="shared" si="3"/>
        <v/>
      </c>
      <c r="G162" s="90">
        <v>0.1</v>
      </c>
      <c r="H162" s="91"/>
      <c r="I162" s="91"/>
      <c r="J162" s="173"/>
    </row>
    <row r="163" spans="1:10">
      <c r="A163" s="105" t="s">
        <v>365</v>
      </c>
      <c r="B163" s="103" t="s">
        <v>70</v>
      </c>
      <c r="C163" s="80"/>
      <c r="D163" s="79" t="str">
        <f t="shared" si="3"/>
        <v/>
      </c>
      <c r="G163" s="90">
        <v>0.1</v>
      </c>
      <c r="H163" s="91"/>
      <c r="I163" s="91"/>
      <c r="J163" s="173"/>
    </row>
    <row r="164" spans="1:10">
      <c r="A164" s="105" t="s">
        <v>366</v>
      </c>
      <c r="B164" s="103" t="s">
        <v>70</v>
      </c>
      <c r="C164" s="80"/>
      <c r="D164" s="79" t="str">
        <f t="shared" si="3"/>
        <v/>
      </c>
      <c r="G164" s="90">
        <v>0.1</v>
      </c>
      <c r="H164" s="91"/>
      <c r="I164" s="91"/>
      <c r="J164" s="173"/>
    </row>
    <row r="165" spans="1:10">
      <c r="A165" s="105" t="s">
        <v>367</v>
      </c>
      <c r="B165" s="103" t="s">
        <v>70</v>
      </c>
      <c r="C165" s="80"/>
      <c r="D165" s="79" t="str">
        <f t="shared" si="3"/>
        <v/>
      </c>
      <c r="G165" s="90">
        <v>0.1</v>
      </c>
      <c r="H165" s="91"/>
      <c r="I165" s="91"/>
      <c r="J165" s="173"/>
    </row>
    <row r="166" spans="1:10">
      <c r="A166" s="105" t="s">
        <v>368</v>
      </c>
      <c r="B166" s="103" t="s">
        <v>70</v>
      </c>
      <c r="C166" s="80"/>
      <c r="D166" s="79" t="str">
        <f t="shared" si="3"/>
        <v/>
      </c>
      <c r="G166" s="90">
        <v>0.1</v>
      </c>
      <c r="H166" s="91"/>
      <c r="I166" s="91"/>
      <c r="J166" s="173"/>
    </row>
    <row r="167" spans="1:10">
      <c r="A167" s="105" t="s">
        <v>369</v>
      </c>
      <c r="B167" s="103" t="s">
        <v>70</v>
      </c>
      <c r="C167" s="80"/>
      <c r="D167" s="79" t="str">
        <f t="shared" si="3"/>
        <v/>
      </c>
      <c r="G167" s="90">
        <v>0.1</v>
      </c>
      <c r="H167" s="91"/>
      <c r="I167" s="91"/>
      <c r="J167" s="173"/>
    </row>
    <row r="168" spans="1:10">
      <c r="A168" s="105" t="s">
        <v>370</v>
      </c>
      <c r="B168" s="103" t="s">
        <v>70</v>
      </c>
      <c r="C168" s="80"/>
      <c r="D168" s="79" t="str">
        <f t="shared" si="3"/>
        <v/>
      </c>
      <c r="G168" s="90">
        <v>0.1</v>
      </c>
      <c r="H168" s="91"/>
      <c r="I168" s="91"/>
      <c r="J168" s="173"/>
    </row>
    <row r="169" spans="1:10">
      <c r="A169" s="105" t="s">
        <v>371</v>
      </c>
      <c r="B169" s="103" t="s">
        <v>70</v>
      </c>
      <c r="C169" s="80"/>
      <c r="D169" s="79" t="str">
        <f t="shared" si="3"/>
        <v/>
      </c>
      <c r="G169" s="90">
        <v>0.1</v>
      </c>
      <c r="H169" s="91"/>
      <c r="I169" s="91"/>
      <c r="J169" s="173"/>
    </row>
    <row r="170" spans="1:10">
      <c r="A170" s="105" t="s">
        <v>372</v>
      </c>
      <c r="B170" s="103" t="s">
        <v>70</v>
      </c>
      <c r="C170" s="80"/>
      <c r="D170" s="79" t="str">
        <f t="shared" si="3"/>
        <v/>
      </c>
      <c r="G170" s="90">
        <v>0.1</v>
      </c>
      <c r="H170" s="91"/>
      <c r="I170" s="91"/>
      <c r="J170" s="173"/>
    </row>
    <row r="171" spans="1:10">
      <c r="A171" s="105" t="s">
        <v>373</v>
      </c>
      <c r="B171" s="103" t="s">
        <v>70</v>
      </c>
      <c r="C171" s="80"/>
      <c r="D171" s="79" t="str">
        <f t="shared" si="3"/>
        <v/>
      </c>
      <c r="G171" s="90">
        <v>0.1</v>
      </c>
      <c r="H171" s="91"/>
      <c r="I171" s="91"/>
      <c r="J171" s="173"/>
    </row>
    <row r="172" spans="1:10">
      <c r="A172" s="105" t="s">
        <v>374</v>
      </c>
      <c r="B172" s="103" t="s">
        <v>70</v>
      </c>
      <c r="C172" s="80"/>
      <c r="D172" s="79" t="str">
        <f t="shared" si="3"/>
        <v/>
      </c>
      <c r="G172" s="90">
        <v>0.1</v>
      </c>
      <c r="H172" s="91"/>
      <c r="I172" s="91"/>
      <c r="J172" s="173"/>
    </row>
    <row r="173" spans="1:10">
      <c r="A173" s="105" t="s">
        <v>375</v>
      </c>
      <c r="B173" s="103" t="s">
        <v>70</v>
      </c>
      <c r="C173" s="80"/>
      <c r="D173" s="79" t="str">
        <f t="shared" si="3"/>
        <v/>
      </c>
      <c r="G173" s="90">
        <v>0.1</v>
      </c>
      <c r="H173" s="91"/>
      <c r="I173" s="91"/>
      <c r="J173" s="173"/>
    </row>
    <row r="174" spans="1:10">
      <c r="A174" s="105" t="s">
        <v>376</v>
      </c>
      <c r="B174" s="103" t="s">
        <v>70</v>
      </c>
      <c r="C174" s="80"/>
      <c r="D174" s="79" t="str">
        <f t="shared" si="3"/>
        <v/>
      </c>
      <c r="G174" s="90">
        <v>0.1</v>
      </c>
      <c r="H174" s="91"/>
      <c r="I174" s="91"/>
      <c r="J174" s="173"/>
    </row>
    <row r="175" spans="1:10">
      <c r="A175" s="105" t="s">
        <v>377</v>
      </c>
      <c r="B175" s="103" t="s">
        <v>70</v>
      </c>
      <c r="C175" s="80"/>
      <c r="D175" s="79" t="str">
        <f t="shared" si="3"/>
        <v/>
      </c>
      <c r="G175" s="90">
        <v>0.1</v>
      </c>
      <c r="H175" s="91"/>
      <c r="I175" s="91"/>
      <c r="J175" s="173"/>
    </row>
    <row r="176" spans="1:10">
      <c r="A176" s="105" t="s">
        <v>378</v>
      </c>
      <c r="B176" s="103" t="s">
        <v>70</v>
      </c>
      <c r="C176" s="80"/>
      <c r="D176" s="79" t="str">
        <f t="shared" si="3"/>
        <v/>
      </c>
      <c r="G176" s="90">
        <v>0.1</v>
      </c>
      <c r="H176" s="91"/>
      <c r="I176" s="91"/>
      <c r="J176" s="173"/>
    </row>
    <row r="177" spans="1:10">
      <c r="A177" s="105" t="s">
        <v>379</v>
      </c>
      <c r="B177" s="103" t="s">
        <v>70</v>
      </c>
      <c r="C177" s="80"/>
      <c r="D177" s="79" t="str">
        <f t="shared" si="3"/>
        <v/>
      </c>
      <c r="G177" s="90">
        <v>0.1</v>
      </c>
      <c r="H177" s="91"/>
      <c r="I177" s="91"/>
      <c r="J177" s="173"/>
    </row>
    <row r="178" spans="1:10">
      <c r="A178" s="105" t="s">
        <v>380</v>
      </c>
      <c r="B178" s="103" t="s">
        <v>70</v>
      </c>
      <c r="C178" s="80"/>
      <c r="D178" s="79" t="str">
        <f t="shared" si="3"/>
        <v/>
      </c>
      <c r="G178" s="90">
        <v>0.5</v>
      </c>
      <c r="H178" s="91"/>
      <c r="I178" s="91"/>
      <c r="J178" s="173"/>
    </row>
    <row r="179" spans="1:10">
      <c r="A179" s="105" t="s">
        <v>381</v>
      </c>
      <c r="B179" s="103" t="s">
        <v>70</v>
      </c>
      <c r="C179" s="80"/>
      <c r="D179" s="79" t="str">
        <f t="shared" si="3"/>
        <v/>
      </c>
      <c r="G179" s="90">
        <v>0.5</v>
      </c>
      <c r="H179" s="91"/>
      <c r="I179" s="91"/>
      <c r="J179" s="173"/>
    </row>
    <row r="180" spans="1:10">
      <c r="A180" s="105" t="s">
        <v>382</v>
      </c>
      <c r="B180" s="103" t="s">
        <v>70</v>
      </c>
      <c r="C180" s="80"/>
      <c r="D180" s="79" t="str">
        <f t="shared" si="3"/>
        <v/>
      </c>
      <c r="G180" s="90">
        <v>0.5</v>
      </c>
      <c r="H180" s="91"/>
      <c r="I180" s="91"/>
      <c r="J180" s="173"/>
    </row>
    <row r="181" spans="1:10">
      <c r="A181" s="105" t="s">
        <v>383</v>
      </c>
      <c r="B181" s="103" t="s">
        <v>70</v>
      </c>
      <c r="C181" s="80"/>
      <c r="D181" s="79" t="str">
        <f t="shared" si="3"/>
        <v/>
      </c>
      <c r="G181" s="90">
        <v>0.5</v>
      </c>
      <c r="H181" s="91"/>
      <c r="I181" s="91"/>
      <c r="J181" s="173"/>
    </row>
    <row r="182" spans="1:10">
      <c r="A182" s="105" t="s">
        <v>384</v>
      </c>
      <c r="B182" s="103" t="s">
        <v>70</v>
      </c>
      <c r="C182" s="80"/>
      <c r="D182" s="79" t="str">
        <f t="shared" si="3"/>
        <v/>
      </c>
      <c r="G182" s="90">
        <v>0.5</v>
      </c>
      <c r="H182" s="91"/>
      <c r="I182" s="91"/>
      <c r="J182" s="173"/>
    </row>
    <row r="183" spans="1:10">
      <c r="A183" s="105" t="s">
        <v>385</v>
      </c>
      <c r="B183" s="103" t="s">
        <v>70</v>
      </c>
      <c r="C183" s="80"/>
      <c r="D183" s="79" t="str">
        <f t="shared" si="3"/>
        <v/>
      </c>
      <c r="G183" s="90">
        <v>0.5</v>
      </c>
      <c r="H183" s="91"/>
      <c r="I183" s="91"/>
      <c r="J183" s="173"/>
    </row>
    <row r="184" spans="1:10">
      <c r="A184" s="105" t="s">
        <v>386</v>
      </c>
      <c r="B184" s="103" t="s">
        <v>70</v>
      </c>
      <c r="C184" s="80"/>
      <c r="D184" s="79" t="str">
        <f t="shared" si="3"/>
        <v/>
      </c>
      <c r="G184" s="90">
        <v>0.5</v>
      </c>
      <c r="H184" s="91"/>
      <c r="I184" s="91"/>
      <c r="J184" s="173"/>
    </row>
    <row r="185" spans="1:10">
      <c r="A185" s="105" t="s">
        <v>387</v>
      </c>
      <c r="B185" s="103" t="s">
        <v>70</v>
      </c>
      <c r="C185" s="80"/>
      <c r="D185" s="79" t="str">
        <f t="shared" si="3"/>
        <v/>
      </c>
      <c r="G185" s="90">
        <v>0.5</v>
      </c>
      <c r="H185" s="91"/>
      <c r="I185" s="91"/>
      <c r="J185" s="173"/>
    </row>
    <row r="186" spans="1:10">
      <c r="A186" s="105" t="s">
        <v>388</v>
      </c>
      <c r="B186" s="103" t="s">
        <v>132</v>
      </c>
      <c r="C186" s="80"/>
      <c r="D186" s="79" t="str">
        <f t="shared" si="3"/>
        <v/>
      </c>
      <c r="G186" s="90">
        <v>1</v>
      </c>
      <c r="H186" s="91"/>
      <c r="I186" s="91"/>
      <c r="J186" s="173"/>
    </row>
    <row r="187" spans="1:10">
      <c r="A187" s="105" t="s">
        <v>389</v>
      </c>
      <c r="B187" s="103" t="s">
        <v>70</v>
      </c>
      <c r="C187" s="80"/>
      <c r="D187" s="79" t="str">
        <f t="shared" si="3"/>
        <v/>
      </c>
      <c r="G187" s="90">
        <v>0</v>
      </c>
      <c r="H187" s="91"/>
      <c r="I187" s="91"/>
      <c r="J187" s="173"/>
    </row>
    <row r="188" spans="1:10" ht="13.5" thickBot="1">
      <c r="A188" s="105" t="s">
        <v>390</v>
      </c>
      <c r="B188" s="103" t="s">
        <v>70</v>
      </c>
      <c r="C188" s="80"/>
      <c r="D188" s="79" t="str">
        <f t="shared" si="3"/>
        <v/>
      </c>
      <c r="G188" s="90">
        <v>5</v>
      </c>
      <c r="H188" s="91"/>
      <c r="I188" s="91"/>
      <c r="J188" s="173"/>
    </row>
    <row r="189" spans="1:10" ht="13.5" thickBot="1">
      <c r="A189" s="105" t="s">
        <v>391</v>
      </c>
      <c r="B189" s="103" t="s">
        <v>70</v>
      </c>
      <c r="C189" s="80"/>
      <c r="D189" s="79" t="str">
        <f t="shared" si="3"/>
        <v/>
      </c>
      <c r="G189" s="90">
        <v>0.5</v>
      </c>
      <c r="H189" s="92" t="s">
        <v>465</v>
      </c>
      <c r="I189" s="94">
        <f>+SUMPRODUCT(C141:C190,G141:G190)/100</f>
        <v>0</v>
      </c>
      <c r="J189" s="171"/>
    </row>
    <row r="190" spans="1:10" ht="13.5" thickBot="1">
      <c r="A190" s="69" t="s">
        <v>392</v>
      </c>
      <c r="B190" s="95" t="s">
        <v>70</v>
      </c>
      <c r="C190" s="81"/>
      <c r="D190" s="79" t="str">
        <f t="shared" si="3"/>
        <v/>
      </c>
      <c r="G190" s="90">
        <v>0</v>
      </c>
      <c r="H190" s="92" t="s">
        <v>466</v>
      </c>
      <c r="I190" s="96">
        <f>+SUM(G141:G190)</f>
        <v>99.999999999999886</v>
      </c>
      <c r="J190" s="172" t="str">
        <f>+IF((I190=100),"","Vsota delezev NI enaka 100!!!")</f>
        <v>Vsota delezev NI enaka 100!!!</v>
      </c>
    </row>
    <row r="191" spans="1:10">
      <c r="A191" s="104" t="s">
        <v>393</v>
      </c>
      <c r="B191" s="156" t="s">
        <v>62</v>
      </c>
      <c r="C191" s="80"/>
      <c r="D191" s="79" t="str">
        <f t="shared" si="3"/>
        <v/>
      </c>
      <c r="G191" s="97">
        <v>40</v>
      </c>
      <c r="H191" s="92"/>
      <c r="I191" s="92"/>
      <c r="J191" s="171"/>
    </row>
    <row r="192" spans="1:10">
      <c r="A192" s="105" t="s">
        <v>394</v>
      </c>
      <c r="B192" s="156" t="s">
        <v>62</v>
      </c>
      <c r="C192" s="80"/>
      <c r="D192" s="79" t="str">
        <f t="shared" si="3"/>
        <v/>
      </c>
      <c r="G192" s="90">
        <v>40</v>
      </c>
      <c r="H192" s="92"/>
      <c r="I192" s="92"/>
      <c r="J192" s="171"/>
    </row>
    <row r="193" spans="1:10">
      <c r="A193" s="105" t="s">
        <v>395</v>
      </c>
      <c r="B193" s="156" t="s">
        <v>62</v>
      </c>
      <c r="C193" s="80"/>
      <c r="D193" s="79" t="str">
        <f t="shared" si="3"/>
        <v/>
      </c>
      <c r="G193" s="90">
        <v>10</v>
      </c>
      <c r="H193" s="92"/>
      <c r="I193" s="92"/>
      <c r="J193" s="171"/>
    </row>
    <row r="194" spans="1:10" ht="13.5" thickBot="1">
      <c r="A194" s="105" t="s">
        <v>396</v>
      </c>
      <c r="B194" s="156" t="s">
        <v>62</v>
      </c>
      <c r="C194" s="80"/>
      <c r="D194" s="79" t="str">
        <f t="shared" si="3"/>
        <v/>
      </c>
      <c r="G194" s="90">
        <v>4</v>
      </c>
      <c r="H194" s="92"/>
      <c r="I194" s="92"/>
      <c r="J194" s="171"/>
    </row>
    <row r="195" spans="1:10" ht="13.5" thickBot="1">
      <c r="A195" s="105" t="s">
        <v>397</v>
      </c>
      <c r="B195" s="156" t="s">
        <v>62</v>
      </c>
      <c r="C195" s="80"/>
      <c r="D195" s="79" t="str">
        <f t="shared" si="3"/>
        <v/>
      </c>
      <c r="G195" s="90">
        <v>3</v>
      </c>
      <c r="H195" s="92" t="s">
        <v>465</v>
      </c>
      <c r="I195" s="94">
        <f>+SUMPRODUCT(C191:C196,G191:G196)/100</f>
        <v>0</v>
      </c>
      <c r="J195" s="171"/>
    </row>
    <row r="196" spans="1:10" ht="13.5" thickBot="1">
      <c r="A196" s="69" t="s">
        <v>398</v>
      </c>
      <c r="B196" s="95" t="s">
        <v>62</v>
      </c>
      <c r="C196" s="81"/>
      <c r="D196" s="79" t="str">
        <f t="shared" si="3"/>
        <v/>
      </c>
      <c r="G196" s="99">
        <v>3</v>
      </c>
      <c r="H196" s="92" t="s">
        <v>466</v>
      </c>
      <c r="I196" s="96">
        <f>+SUM(G191:G196)</f>
        <v>100</v>
      </c>
      <c r="J196" s="172" t="str">
        <f>+IF((I196=100),"","Vsota delezev NI enaka 100!!!")</f>
        <v/>
      </c>
    </row>
    <row r="197" spans="1:10">
      <c r="A197" s="104" t="s">
        <v>399</v>
      </c>
      <c r="B197" s="157" t="s">
        <v>62</v>
      </c>
      <c r="C197" s="80"/>
      <c r="D197" s="79" t="str">
        <f t="shared" si="3"/>
        <v/>
      </c>
      <c r="G197" s="97">
        <v>40</v>
      </c>
      <c r="H197" s="91"/>
      <c r="I197" s="91"/>
      <c r="J197" s="173"/>
    </row>
    <row r="198" spans="1:10">
      <c r="A198" s="105" t="s">
        <v>400</v>
      </c>
      <c r="B198" s="156" t="s">
        <v>62</v>
      </c>
      <c r="C198" s="80"/>
      <c r="D198" s="79" t="str">
        <f t="shared" si="3"/>
        <v/>
      </c>
      <c r="G198" s="90">
        <v>40</v>
      </c>
      <c r="H198" s="91"/>
      <c r="I198" s="91"/>
      <c r="J198" s="173"/>
    </row>
    <row r="199" spans="1:10">
      <c r="A199" s="105" t="s">
        <v>401</v>
      </c>
      <c r="B199" s="156" t="s">
        <v>62</v>
      </c>
      <c r="C199" s="80"/>
      <c r="D199" s="79" t="str">
        <f t="shared" si="3"/>
        <v/>
      </c>
      <c r="G199" s="90">
        <v>10</v>
      </c>
      <c r="H199" s="91"/>
      <c r="I199" s="91"/>
      <c r="J199" s="173"/>
    </row>
    <row r="200" spans="1:10" ht="13.5" thickBot="1">
      <c r="A200" s="105" t="s">
        <v>402</v>
      </c>
      <c r="B200" s="156" t="s">
        <v>62</v>
      </c>
      <c r="C200" s="80"/>
      <c r="D200" s="79" t="str">
        <f t="shared" si="3"/>
        <v/>
      </c>
      <c r="G200" s="90">
        <v>4</v>
      </c>
      <c r="H200" s="106"/>
      <c r="I200" s="106"/>
      <c r="J200" s="174"/>
    </row>
    <row r="201" spans="1:10" ht="13.5" thickBot="1">
      <c r="A201" s="105" t="s">
        <v>403</v>
      </c>
      <c r="B201" s="156" t="s">
        <v>62</v>
      </c>
      <c r="C201" s="80"/>
      <c r="D201" s="79" t="str">
        <f t="shared" si="3"/>
        <v/>
      </c>
      <c r="G201" s="90">
        <v>3</v>
      </c>
      <c r="H201" s="92" t="s">
        <v>465</v>
      </c>
      <c r="I201" s="94">
        <f>+SUMPRODUCT(C197:C202,G197:G202)/100</f>
        <v>0</v>
      </c>
      <c r="J201" s="171"/>
    </row>
    <row r="202" spans="1:10" ht="13.5" thickBot="1">
      <c r="A202" s="69" t="s">
        <v>404</v>
      </c>
      <c r="B202" s="95" t="s">
        <v>62</v>
      </c>
      <c r="C202" s="81"/>
      <c r="D202" s="79" t="str">
        <f t="shared" si="3"/>
        <v/>
      </c>
      <c r="G202" s="98">
        <v>3</v>
      </c>
      <c r="H202" s="92" t="s">
        <v>466</v>
      </c>
      <c r="I202" s="96">
        <f>+SUM(G197:G202)</f>
        <v>100</v>
      </c>
      <c r="J202" s="172" t="str">
        <f>+IF((I202=100),"","Vsota delezev NI enaka 100!!!")</f>
        <v/>
      </c>
    </row>
    <row r="203" spans="1:10" ht="13.5" thickBot="1">
      <c r="A203" s="104" t="s">
        <v>405</v>
      </c>
      <c r="B203" s="157" t="s">
        <v>62</v>
      </c>
      <c r="C203" s="80"/>
      <c r="D203" s="79" t="str">
        <f t="shared" si="3"/>
        <v/>
      </c>
      <c r="G203" s="97">
        <v>45</v>
      </c>
      <c r="H203" s="107"/>
      <c r="I203" s="107"/>
      <c r="J203" s="175"/>
    </row>
    <row r="204" spans="1:10" ht="13.5" thickBot="1">
      <c r="A204" s="105" t="s">
        <v>406</v>
      </c>
      <c r="B204" s="156" t="s">
        <v>62</v>
      </c>
      <c r="C204" s="80"/>
      <c r="D204" s="79" t="str">
        <f t="shared" si="3"/>
        <v/>
      </c>
      <c r="G204" s="90">
        <v>45</v>
      </c>
      <c r="H204" s="92" t="s">
        <v>465</v>
      </c>
      <c r="I204" s="94">
        <f>+SUMPRODUCT(C203:C205,G203:G205)/100</f>
        <v>0</v>
      </c>
      <c r="J204" s="171"/>
    </row>
    <row r="205" spans="1:10" ht="13.5" thickBot="1">
      <c r="A205" s="69" t="s">
        <v>407</v>
      </c>
      <c r="B205" s="95" t="s">
        <v>62</v>
      </c>
      <c r="C205" s="81"/>
      <c r="D205" s="79" t="str">
        <f t="shared" si="3"/>
        <v/>
      </c>
      <c r="G205" s="98">
        <v>10</v>
      </c>
      <c r="H205" s="92" t="s">
        <v>466</v>
      </c>
      <c r="I205" s="96">
        <f>+SUM(G203:G205)</f>
        <v>100</v>
      </c>
      <c r="J205" s="172" t="str">
        <f>+IF((I205=100),"","Vsota delezev NI enaka 100!!!")</f>
        <v/>
      </c>
    </row>
    <row r="206" spans="1:10" ht="13.5" thickBot="1">
      <c r="A206" s="108" t="s">
        <v>408</v>
      </c>
      <c r="B206" s="109" t="s">
        <v>70</v>
      </c>
      <c r="C206" s="80"/>
      <c r="D206" s="79" t="str">
        <f t="shared" si="3"/>
        <v/>
      </c>
      <c r="G206" s="97">
        <v>100</v>
      </c>
      <c r="H206" s="92" t="s">
        <v>465</v>
      </c>
      <c r="I206" s="94">
        <f>+SUMPRODUCT(C206:C207,G206:G207)/100</f>
        <v>0</v>
      </c>
      <c r="J206" s="171"/>
    </row>
    <row r="207" spans="1:10" ht="13.5" thickBot="1">
      <c r="A207" s="69" t="s">
        <v>409</v>
      </c>
      <c r="B207" s="95" t="s">
        <v>70</v>
      </c>
      <c r="C207" s="81"/>
      <c r="D207" s="79" t="str">
        <f t="shared" si="3"/>
        <v/>
      </c>
      <c r="G207" s="98">
        <v>0</v>
      </c>
      <c r="H207" s="92" t="s">
        <v>466</v>
      </c>
      <c r="I207" s="96">
        <f>+SUM(G206:G207)</f>
        <v>100</v>
      </c>
      <c r="J207" s="172" t="str">
        <f>+IF((I207=100),"","Vsota delezev NI enaka 100!!!")</f>
        <v/>
      </c>
    </row>
    <row r="208" spans="1:10" ht="13.5" thickBot="1">
      <c r="A208" s="151" t="s">
        <v>63</v>
      </c>
      <c r="B208" s="152" t="s">
        <v>62</v>
      </c>
      <c r="C208" s="80"/>
      <c r="D208" s="79" t="str">
        <f t="shared" si="3"/>
        <v/>
      </c>
      <c r="G208" s="110">
        <v>35</v>
      </c>
      <c r="H208" s="92"/>
      <c r="I208" s="92"/>
      <c r="J208" s="173"/>
    </row>
    <row r="209" spans="1:10" ht="13.5" thickBot="1">
      <c r="A209" s="153" t="s">
        <v>64</v>
      </c>
      <c r="B209" s="154" t="s">
        <v>62</v>
      </c>
      <c r="C209" s="80"/>
      <c r="D209" s="79" t="str">
        <f t="shared" si="3"/>
        <v/>
      </c>
      <c r="G209" s="90">
        <v>35</v>
      </c>
      <c r="H209" s="92" t="s">
        <v>465</v>
      </c>
      <c r="I209" s="94">
        <f>+SUMPRODUCT(C208:C210,G208:G210)/100</f>
        <v>0</v>
      </c>
      <c r="J209" s="171"/>
    </row>
    <row r="210" spans="1:10" ht="13.5" thickBot="1">
      <c r="A210" s="69" t="s">
        <v>65</v>
      </c>
      <c r="B210" s="95" t="s">
        <v>62</v>
      </c>
      <c r="C210" s="81"/>
      <c r="D210" s="79" t="str">
        <f t="shared" si="3"/>
        <v/>
      </c>
      <c r="G210" s="98">
        <v>30</v>
      </c>
      <c r="H210" s="92" t="s">
        <v>466</v>
      </c>
      <c r="I210" s="96">
        <f>+SUM(G208:G210)</f>
        <v>100</v>
      </c>
      <c r="J210" s="172" t="str">
        <f>+IF((I210=100),"","Vsota delezev NI enaka 100!!!")</f>
        <v/>
      </c>
    </row>
    <row r="211" spans="1:10" ht="13.5" thickBot="1">
      <c r="A211" s="105" t="s">
        <v>410</v>
      </c>
      <c r="B211" s="111" t="s">
        <v>62</v>
      </c>
      <c r="C211" s="80"/>
      <c r="D211" s="79" t="str">
        <f t="shared" si="3"/>
        <v/>
      </c>
      <c r="G211" s="90">
        <v>50</v>
      </c>
      <c r="H211" s="92"/>
      <c r="I211" s="92"/>
      <c r="J211" s="171"/>
    </row>
    <row r="212" spans="1:10" ht="13.5" thickBot="1">
      <c r="A212" s="105" t="s">
        <v>411</v>
      </c>
      <c r="B212" s="111" t="s">
        <v>62</v>
      </c>
      <c r="C212" s="80"/>
      <c r="D212" s="79" t="str">
        <f t="shared" si="3"/>
        <v/>
      </c>
      <c r="G212" s="90">
        <v>40</v>
      </c>
      <c r="H212" s="92" t="s">
        <v>465</v>
      </c>
      <c r="I212" s="94">
        <f>+SUMPRODUCT(C211:C213,G211:G213)/100</f>
        <v>0</v>
      </c>
      <c r="J212" s="171"/>
    </row>
    <row r="213" spans="1:10" ht="13.5" thickBot="1">
      <c r="A213" s="69" t="s">
        <v>412</v>
      </c>
      <c r="B213" s="95" t="s">
        <v>62</v>
      </c>
      <c r="C213" s="81"/>
      <c r="D213" s="79" t="str">
        <f t="shared" si="3"/>
        <v/>
      </c>
      <c r="G213" s="98">
        <v>10</v>
      </c>
      <c r="H213" s="92" t="s">
        <v>466</v>
      </c>
      <c r="I213" s="96">
        <f>+SUM(G211:G213)</f>
        <v>100</v>
      </c>
      <c r="J213" s="172" t="str">
        <f>+IF((I213=100),"","Vsota delezev NI enaka 100!!!")</f>
        <v/>
      </c>
    </row>
    <row r="214" spans="1:10">
      <c r="A214" s="158" t="s">
        <v>413</v>
      </c>
      <c r="B214" s="159" t="s">
        <v>70</v>
      </c>
      <c r="C214" s="112"/>
      <c r="D214" s="113" t="str">
        <f t="shared" ref="D214:D277" si="4">IF(C214="","",IF(ISNUMBER(C214),IF(C214=ROUND(C214,2),"","Napaka - cena mora biti zaokrožena na 2 decimalki!"),"Napaka!"))</f>
        <v/>
      </c>
      <c r="E214" s="114"/>
      <c r="F214" s="114"/>
      <c r="G214" s="115">
        <v>80</v>
      </c>
      <c r="H214" s="92" t="s">
        <v>465</v>
      </c>
      <c r="I214" s="116">
        <f>+SUMPRODUCT(C214:C215,G214:G215)/100</f>
        <v>0</v>
      </c>
      <c r="J214" s="173"/>
    </row>
    <row r="215" spans="1:10" ht="13.5" thickBot="1">
      <c r="A215" s="160" t="s">
        <v>414</v>
      </c>
      <c r="B215" s="161" t="s">
        <v>70</v>
      </c>
      <c r="C215" s="117"/>
      <c r="D215" s="118" t="str">
        <f t="shared" si="4"/>
        <v/>
      </c>
      <c r="E215" s="162"/>
      <c r="F215" s="119"/>
      <c r="G215" s="98">
        <v>20</v>
      </c>
      <c r="H215" s="120" t="s">
        <v>466</v>
      </c>
      <c r="I215" s="121">
        <f>+SUM(G214:G215)</f>
        <v>100</v>
      </c>
      <c r="J215" s="176" t="str">
        <f>+IF((I215=100),"","Vsota delezev NI enaka 100!!!")</f>
        <v/>
      </c>
    </row>
    <row r="216" spans="1:10" ht="13.5" thickTop="1">
      <c r="A216" s="49" t="s">
        <v>115</v>
      </c>
      <c r="B216" s="50" t="s">
        <v>58</v>
      </c>
      <c r="C216" s="78"/>
      <c r="D216" s="79" t="str">
        <f t="shared" si="4"/>
        <v/>
      </c>
    </row>
    <row r="217" spans="1:10">
      <c r="A217" s="51" t="s">
        <v>131</v>
      </c>
      <c r="B217" s="52" t="s">
        <v>58</v>
      </c>
      <c r="C217" s="78"/>
      <c r="D217" s="79" t="str">
        <f t="shared" si="4"/>
        <v/>
      </c>
    </row>
    <row r="218" spans="1:10">
      <c r="A218" s="51" t="s">
        <v>73</v>
      </c>
      <c r="B218" s="52" t="s">
        <v>58</v>
      </c>
      <c r="C218" s="78"/>
      <c r="D218" s="79" t="str">
        <f t="shared" si="4"/>
        <v/>
      </c>
    </row>
    <row r="219" spans="1:10">
      <c r="A219" s="56" t="s">
        <v>415</v>
      </c>
      <c r="B219" s="122" t="s">
        <v>18</v>
      </c>
      <c r="C219" s="163">
        <f>+ROUND($I$54,2)</f>
        <v>0</v>
      </c>
      <c r="D219" s="79" t="str">
        <f t="shared" si="4"/>
        <v/>
      </c>
      <c r="E219" s="123" t="s">
        <v>467</v>
      </c>
    </row>
    <row r="220" spans="1:10">
      <c r="A220" s="51" t="s">
        <v>151</v>
      </c>
      <c r="B220" s="52" t="s">
        <v>58</v>
      </c>
      <c r="C220" s="78"/>
      <c r="D220" s="79" t="str">
        <f t="shared" si="4"/>
        <v/>
      </c>
      <c r="E220" s="124"/>
    </row>
    <row r="221" spans="1:10">
      <c r="A221" s="51" t="s">
        <v>66</v>
      </c>
      <c r="B221" s="52" t="s">
        <v>55</v>
      </c>
      <c r="C221" s="78"/>
      <c r="D221" s="79" t="str">
        <f t="shared" si="4"/>
        <v/>
      </c>
      <c r="E221" s="124"/>
    </row>
    <row r="222" spans="1:10">
      <c r="A222" s="51" t="s">
        <v>67</v>
      </c>
      <c r="B222" s="52" t="s">
        <v>55</v>
      </c>
      <c r="C222" s="78"/>
      <c r="D222" s="79" t="str">
        <f t="shared" si="4"/>
        <v/>
      </c>
      <c r="E222" s="124"/>
    </row>
    <row r="223" spans="1:10">
      <c r="A223" s="51" t="s">
        <v>68</v>
      </c>
      <c r="B223" s="52" t="s">
        <v>55</v>
      </c>
      <c r="C223" s="78"/>
      <c r="D223" s="79" t="str">
        <f t="shared" si="4"/>
        <v/>
      </c>
      <c r="E223" s="124"/>
    </row>
    <row r="224" spans="1:10">
      <c r="A224" s="125" t="s">
        <v>154</v>
      </c>
      <c r="B224" s="126" t="s">
        <v>62</v>
      </c>
      <c r="C224" s="78"/>
      <c r="D224" s="79" t="str">
        <f t="shared" si="4"/>
        <v/>
      </c>
      <c r="E224" s="107"/>
    </row>
    <row r="225" spans="1:5">
      <c r="A225" s="101" t="s">
        <v>69</v>
      </c>
      <c r="B225" s="93" t="s">
        <v>70</v>
      </c>
      <c r="C225" s="78"/>
      <c r="D225" s="79" t="str">
        <f t="shared" si="4"/>
        <v/>
      </c>
      <c r="E225" s="92"/>
    </row>
    <row r="226" spans="1:5">
      <c r="A226" s="101" t="s">
        <v>71</v>
      </c>
      <c r="B226" s="93" t="s">
        <v>58</v>
      </c>
      <c r="C226" s="78"/>
      <c r="D226" s="79" t="str">
        <f t="shared" si="4"/>
        <v/>
      </c>
      <c r="E226" s="92"/>
    </row>
    <row r="227" spans="1:5">
      <c r="A227" s="101" t="s">
        <v>72</v>
      </c>
      <c r="B227" s="93" t="s">
        <v>58</v>
      </c>
      <c r="C227" s="78"/>
      <c r="D227" s="79" t="str">
        <f t="shared" si="4"/>
        <v/>
      </c>
      <c r="E227" s="92"/>
    </row>
    <row r="228" spans="1:5">
      <c r="A228" s="101" t="s">
        <v>133</v>
      </c>
      <c r="B228" s="93" t="s">
        <v>120</v>
      </c>
      <c r="C228" s="78"/>
      <c r="D228" s="79" t="str">
        <f t="shared" si="4"/>
        <v/>
      </c>
      <c r="E228" s="92"/>
    </row>
    <row r="229" spans="1:5">
      <c r="A229" s="101" t="s">
        <v>59</v>
      </c>
      <c r="B229" s="93" t="s">
        <v>58</v>
      </c>
      <c r="C229" s="78"/>
      <c r="D229" s="79" t="str">
        <f t="shared" si="4"/>
        <v/>
      </c>
      <c r="E229" s="92"/>
    </row>
    <row r="230" spans="1:5">
      <c r="A230" s="101" t="s">
        <v>60</v>
      </c>
      <c r="B230" s="93" t="s">
        <v>58</v>
      </c>
      <c r="C230" s="78"/>
      <c r="D230" s="79" t="str">
        <f t="shared" si="4"/>
        <v/>
      </c>
      <c r="E230" s="92"/>
    </row>
    <row r="231" spans="1:5">
      <c r="A231" s="101" t="s">
        <v>116</v>
      </c>
      <c r="B231" s="93" t="s">
        <v>58</v>
      </c>
      <c r="C231" s="78"/>
      <c r="D231" s="79" t="str">
        <f t="shared" si="4"/>
        <v/>
      </c>
      <c r="E231" s="92"/>
    </row>
    <row r="232" spans="1:5">
      <c r="A232" s="101" t="s">
        <v>117</v>
      </c>
      <c r="B232" s="93" t="s">
        <v>58</v>
      </c>
      <c r="C232" s="78"/>
      <c r="D232" s="79" t="str">
        <f t="shared" si="4"/>
        <v/>
      </c>
      <c r="E232" s="92"/>
    </row>
    <row r="233" spans="1:5">
      <c r="A233" s="101" t="s">
        <v>118</v>
      </c>
      <c r="B233" s="93" t="s">
        <v>55</v>
      </c>
      <c r="C233" s="78"/>
      <c r="D233" s="79" t="str">
        <f t="shared" si="4"/>
        <v/>
      </c>
      <c r="E233" s="92"/>
    </row>
    <row r="234" spans="1:5">
      <c r="A234" s="101" t="s">
        <v>416</v>
      </c>
      <c r="B234" s="103" t="s">
        <v>70</v>
      </c>
      <c r="C234" s="78"/>
      <c r="D234" s="79" t="str">
        <f t="shared" si="4"/>
        <v/>
      </c>
      <c r="E234" s="91"/>
    </row>
    <row r="235" spans="1:5">
      <c r="A235" s="101" t="s">
        <v>417</v>
      </c>
      <c r="B235" s="103" t="s">
        <v>70</v>
      </c>
      <c r="C235" s="78"/>
      <c r="D235" s="79" t="str">
        <f t="shared" si="4"/>
        <v/>
      </c>
      <c r="E235" s="91"/>
    </row>
    <row r="236" spans="1:5">
      <c r="A236" s="101" t="s">
        <v>418</v>
      </c>
      <c r="B236" s="103" t="s">
        <v>70</v>
      </c>
      <c r="C236" s="78"/>
      <c r="D236" s="79" t="str">
        <f t="shared" si="4"/>
        <v/>
      </c>
      <c r="E236" s="91"/>
    </row>
    <row r="237" spans="1:5">
      <c r="A237" s="56" t="s">
        <v>419</v>
      </c>
      <c r="B237" s="122" t="s">
        <v>70</v>
      </c>
      <c r="C237" s="163">
        <f>+ROUND($I$128,2)</f>
        <v>0</v>
      </c>
      <c r="D237" s="79" t="str">
        <f t="shared" si="4"/>
        <v/>
      </c>
      <c r="E237" s="123" t="s">
        <v>467</v>
      </c>
    </row>
    <row r="238" spans="1:5">
      <c r="A238" s="56" t="s">
        <v>420</v>
      </c>
      <c r="B238" s="122" t="s">
        <v>62</v>
      </c>
      <c r="C238" s="163">
        <f>+ROUND($I$67,2)</f>
        <v>0</v>
      </c>
      <c r="D238" s="79" t="str">
        <f t="shared" si="4"/>
        <v/>
      </c>
      <c r="E238" s="123" t="s">
        <v>467</v>
      </c>
    </row>
    <row r="239" spans="1:5">
      <c r="A239" s="101" t="s">
        <v>146</v>
      </c>
      <c r="B239" s="93" t="s">
        <v>18</v>
      </c>
      <c r="C239" s="78"/>
      <c r="D239" s="79" t="str">
        <f t="shared" si="4"/>
        <v/>
      </c>
      <c r="E239" s="92"/>
    </row>
    <row r="240" spans="1:5">
      <c r="A240" s="101" t="s">
        <v>147</v>
      </c>
      <c r="B240" s="93" t="s">
        <v>18</v>
      </c>
      <c r="C240" s="78"/>
      <c r="D240" s="79" t="str">
        <f t="shared" si="4"/>
        <v/>
      </c>
      <c r="E240" s="92"/>
    </row>
    <row r="241" spans="1:5" ht="25.5">
      <c r="A241" s="101" t="s">
        <v>134</v>
      </c>
      <c r="B241" s="93" t="s">
        <v>120</v>
      </c>
      <c r="C241" s="78"/>
      <c r="D241" s="79" t="str">
        <f t="shared" si="4"/>
        <v/>
      </c>
      <c r="E241" s="92"/>
    </row>
    <row r="242" spans="1:5">
      <c r="A242" s="101" t="s">
        <v>119</v>
      </c>
      <c r="B242" s="93" t="s">
        <v>120</v>
      </c>
      <c r="C242" s="78"/>
      <c r="D242" s="79" t="str">
        <f t="shared" si="4"/>
        <v/>
      </c>
      <c r="E242" s="92"/>
    </row>
    <row r="243" spans="1:5">
      <c r="A243" s="51" t="s">
        <v>128</v>
      </c>
      <c r="B243" s="52" t="s">
        <v>55</v>
      </c>
      <c r="C243" s="78"/>
      <c r="D243" s="79" t="str">
        <f t="shared" si="4"/>
        <v/>
      </c>
      <c r="E243" s="124"/>
    </row>
    <row r="244" spans="1:5">
      <c r="A244" s="56" t="s">
        <v>421</v>
      </c>
      <c r="B244" s="122" t="s">
        <v>70</v>
      </c>
      <c r="C244" s="163">
        <f>+ROUND($I$139,2)</f>
        <v>0</v>
      </c>
      <c r="D244" s="79" t="str">
        <f t="shared" si="4"/>
        <v/>
      </c>
      <c r="E244" s="123" t="s">
        <v>467</v>
      </c>
    </row>
    <row r="245" spans="1:5">
      <c r="A245" s="101" t="s">
        <v>61</v>
      </c>
      <c r="B245" s="93" t="s">
        <v>18</v>
      </c>
      <c r="C245" s="78"/>
      <c r="D245" s="79" t="str">
        <f t="shared" si="4"/>
        <v/>
      </c>
      <c r="E245" s="92"/>
    </row>
    <row r="246" spans="1:5">
      <c r="A246" s="153" t="s">
        <v>422</v>
      </c>
      <c r="B246" s="164" t="s">
        <v>132</v>
      </c>
      <c r="C246" s="78"/>
      <c r="D246" s="79" t="str">
        <f t="shared" si="4"/>
        <v/>
      </c>
      <c r="E246" s="165"/>
    </row>
    <row r="247" spans="1:5">
      <c r="A247" s="153" t="s">
        <v>423</v>
      </c>
      <c r="B247" s="164" t="s">
        <v>132</v>
      </c>
      <c r="C247" s="78"/>
      <c r="D247" s="79" t="str">
        <f t="shared" si="4"/>
        <v/>
      </c>
      <c r="E247" s="165"/>
    </row>
    <row r="248" spans="1:5">
      <c r="A248" s="101" t="s">
        <v>53</v>
      </c>
      <c r="B248" s="93" t="s">
        <v>18</v>
      </c>
      <c r="C248" s="78"/>
      <c r="D248" s="79" t="str">
        <f t="shared" si="4"/>
        <v/>
      </c>
      <c r="E248" s="92"/>
    </row>
    <row r="249" spans="1:5">
      <c r="A249" s="101" t="s">
        <v>54</v>
      </c>
      <c r="B249" s="93" t="s">
        <v>55</v>
      </c>
      <c r="C249" s="78"/>
      <c r="D249" s="79" t="str">
        <f t="shared" si="4"/>
        <v/>
      </c>
      <c r="E249" s="92"/>
    </row>
    <row r="250" spans="1:5">
      <c r="A250" s="101" t="s">
        <v>56</v>
      </c>
      <c r="B250" s="93" t="s">
        <v>55</v>
      </c>
      <c r="C250" s="78"/>
      <c r="D250" s="79" t="str">
        <f t="shared" si="4"/>
        <v/>
      </c>
      <c r="E250" s="92"/>
    </row>
    <row r="251" spans="1:5">
      <c r="A251" s="101" t="s">
        <v>57</v>
      </c>
      <c r="B251" s="93" t="s">
        <v>58</v>
      </c>
      <c r="C251" s="78"/>
      <c r="D251" s="79" t="str">
        <f t="shared" si="4"/>
        <v/>
      </c>
      <c r="E251" s="92"/>
    </row>
    <row r="252" spans="1:5">
      <c r="A252" s="51" t="s">
        <v>121</v>
      </c>
      <c r="B252" s="52" t="s">
        <v>55</v>
      </c>
      <c r="C252" s="78"/>
      <c r="D252" s="79" t="str">
        <f t="shared" si="4"/>
        <v/>
      </c>
      <c r="E252" s="124"/>
    </row>
    <row r="253" spans="1:5">
      <c r="A253" s="51" t="s">
        <v>123</v>
      </c>
      <c r="B253" s="52" t="s">
        <v>55</v>
      </c>
      <c r="C253" s="78"/>
      <c r="D253" s="79" t="str">
        <f t="shared" si="4"/>
        <v/>
      </c>
      <c r="E253" s="124"/>
    </row>
    <row r="254" spans="1:5">
      <c r="A254" s="51" t="s">
        <v>124</v>
      </c>
      <c r="B254" s="52" t="s">
        <v>55</v>
      </c>
      <c r="C254" s="78"/>
      <c r="D254" s="79" t="str">
        <f t="shared" si="4"/>
        <v/>
      </c>
      <c r="E254" s="124"/>
    </row>
    <row r="255" spans="1:5">
      <c r="A255" s="51" t="s">
        <v>129</v>
      </c>
      <c r="B255" s="52" t="s">
        <v>55</v>
      </c>
      <c r="C255" s="78"/>
      <c r="D255" s="79" t="str">
        <f t="shared" si="4"/>
        <v/>
      </c>
      <c r="E255" s="124"/>
    </row>
    <row r="256" spans="1:5">
      <c r="A256" s="51" t="s">
        <v>125</v>
      </c>
      <c r="B256" s="52" t="s">
        <v>55</v>
      </c>
      <c r="C256" s="78"/>
      <c r="D256" s="79" t="str">
        <f t="shared" si="4"/>
        <v/>
      </c>
      <c r="E256" s="124"/>
    </row>
    <row r="257" spans="1:5">
      <c r="A257" s="51" t="s">
        <v>126</v>
      </c>
      <c r="B257" s="52" t="s">
        <v>55</v>
      </c>
      <c r="C257" s="78"/>
      <c r="D257" s="79" t="str">
        <f t="shared" si="4"/>
        <v/>
      </c>
      <c r="E257" s="124"/>
    </row>
    <row r="258" spans="1:5">
      <c r="A258" s="51" t="s">
        <v>127</v>
      </c>
      <c r="B258" s="52" t="s">
        <v>55</v>
      </c>
      <c r="C258" s="78"/>
      <c r="D258" s="79" t="str">
        <f t="shared" si="4"/>
        <v/>
      </c>
      <c r="E258" s="124"/>
    </row>
    <row r="259" spans="1:5">
      <c r="A259" s="51" t="s">
        <v>141</v>
      </c>
      <c r="B259" s="52" t="s">
        <v>70</v>
      </c>
      <c r="C259" s="78"/>
      <c r="D259" s="79" t="str">
        <f t="shared" si="4"/>
        <v/>
      </c>
      <c r="E259" s="124"/>
    </row>
    <row r="260" spans="1:5">
      <c r="A260" s="51" t="s">
        <v>142</v>
      </c>
      <c r="B260" s="52" t="s">
        <v>55</v>
      </c>
      <c r="C260" s="78"/>
      <c r="D260" s="79" t="str">
        <f t="shared" si="4"/>
        <v/>
      </c>
      <c r="E260" s="124"/>
    </row>
    <row r="261" spans="1:5">
      <c r="A261" s="125" t="s">
        <v>155</v>
      </c>
      <c r="B261" s="126" t="s">
        <v>62</v>
      </c>
      <c r="C261" s="78"/>
      <c r="D261" s="79" t="str">
        <f t="shared" si="4"/>
        <v/>
      </c>
      <c r="E261" s="107"/>
    </row>
    <row r="262" spans="1:5">
      <c r="A262" s="51" t="s">
        <v>130</v>
      </c>
      <c r="B262" s="52" t="s">
        <v>58</v>
      </c>
      <c r="C262" s="78"/>
      <c r="D262" s="79" t="str">
        <f t="shared" si="4"/>
        <v/>
      </c>
      <c r="E262" s="124"/>
    </row>
    <row r="263" spans="1:5">
      <c r="A263" s="125" t="s">
        <v>157</v>
      </c>
      <c r="B263" s="126" t="s">
        <v>62</v>
      </c>
      <c r="C263" s="78"/>
      <c r="D263" s="79" t="str">
        <f t="shared" si="4"/>
        <v/>
      </c>
      <c r="E263" s="107"/>
    </row>
    <row r="264" spans="1:5">
      <c r="A264" s="51" t="s">
        <v>143</v>
      </c>
      <c r="B264" s="52" t="s">
        <v>132</v>
      </c>
      <c r="C264" s="78"/>
      <c r="D264" s="79" t="str">
        <f t="shared" si="4"/>
        <v/>
      </c>
      <c r="E264" s="124"/>
    </row>
    <row r="265" spans="1:5">
      <c r="A265" s="166" t="s">
        <v>424</v>
      </c>
      <c r="B265" s="156" t="s">
        <v>62</v>
      </c>
      <c r="C265" s="78"/>
      <c r="D265" s="79" t="str">
        <f t="shared" si="4"/>
        <v/>
      </c>
      <c r="E265" s="91"/>
    </row>
    <row r="266" spans="1:5">
      <c r="A266" s="166" t="s">
        <v>425</v>
      </c>
      <c r="B266" s="156" t="s">
        <v>62</v>
      </c>
      <c r="C266" s="78"/>
      <c r="D266" s="79" t="str">
        <f t="shared" si="4"/>
        <v/>
      </c>
      <c r="E266" s="91"/>
    </row>
    <row r="267" spans="1:5">
      <c r="A267" s="166" t="s">
        <v>426</v>
      </c>
      <c r="B267" s="156" t="s">
        <v>62</v>
      </c>
      <c r="C267" s="78"/>
      <c r="D267" s="79" t="str">
        <f t="shared" si="4"/>
        <v/>
      </c>
      <c r="E267" s="91"/>
    </row>
    <row r="268" spans="1:5">
      <c r="A268" s="166" t="s">
        <v>427</v>
      </c>
      <c r="B268" s="156" t="s">
        <v>62</v>
      </c>
      <c r="C268" s="78"/>
      <c r="D268" s="79" t="str">
        <f t="shared" si="4"/>
        <v/>
      </c>
      <c r="E268" s="91"/>
    </row>
    <row r="269" spans="1:5">
      <c r="A269" s="166" t="s">
        <v>428</v>
      </c>
      <c r="B269" s="156" t="s">
        <v>62</v>
      </c>
      <c r="C269" s="78"/>
      <c r="D269" s="79" t="str">
        <f t="shared" si="4"/>
        <v/>
      </c>
      <c r="E269" s="91"/>
    </row>
    <row r="270" spans="1:5">
      <c r="A270" s="166" t="s">
        <v>429</v>
      </c>
      <c r="B270" s="156" t="s">
        <v>62</v>
      </c>
      <c r="C270" s="78"/>
      <c r="D270" s="79" t="str">
        <f t="shared" si="4"/>
        <v/>
      </c>
      <c r="E270" s="91"/>
    </row>
    <row r="271" spans="1:5">
      <c r="A271" s="166" t="s">
        <v>430</v>
      </c>
      <c r="B271" s="156" t="s">
        <v>62</v>
      </c>
      <c r="C271" s="78"/>
      <c r="D271" s="79" t="str">
        <f t="shared" si="4"/>
        <v/>
      </c>
      <c r="E271" s="91"/>
    </row>
    <row r="272" spans="1:5">
      <c r="A272" s="167" t="s">
        <v>519</v>
      </c>
      <c r="B272" s="103" t="s">
        <v>70</v>
      </c>
      <c r="C272" s="78"/>
      <c r="D272" s="79" t="str">
        <f t="shared" si="4"/>
        <v/>
      </c>
      <c r="E272" s="91"/>
    </row>
    <row r="273" spans="1:5">
      <c r="A273" s="56" t="s">
        <v>514</v>
      </c>
      <c r="B273" s="122" t="s">
        <v>62</v>
      </c>
      <c r="C273" s="163">
        <f>+ROUND($I$201,2)</f>
        <v>0</v>
      </c>
      <c r="D273" s="79" t="str">
        <f t="shared" si="4"/>
        <v/>
      </c>
      <c r="E273" s="123" t="s">
        <v>467</v>
      </c>
    </row>
    <row r="274" spans="1:5">
      <c r="A274" s="56" t="s">
        <v>515</v>
      </c>
      <c r="B274" s="122" t="s">
        <v>62</v>
      </c>
      <c r="C274" s="163">
        <f>+ROUND($I$204,2)</f>
        <v>0</v>
      </c>
      <c r="D274" s="79" t="str">
        <f t="shared" si="4"/>
        <v/>
      </c>
      <c r="E274" s="123" t="s">
        <v>467</v>
      </c>
    </row>
    <row r="275" spans="1:5">
      <c r="A275" s="56" t="s">
        <v>516</v>
      </c>
      <c r="B275" s="122" t="s">
        <v>62</v>
      </c>
      <c r="C275" s="163">
        <f>+ROUND($I$195,2)</f>
        <v>0</v>
      </c>
      <c r="D275" s="79" t="str">
        <f t="shared" si="4"/>
        <v/>
      </c>
      <c r="E275" s="123" t="s">
        <v>467</v>
      </c>
    </row>
    <row r="276" spans="1:5">
      <c r="A276" s="56" t="s">
        <v>517</v>
      </c>
      <c r="B276" s="122" t="s">
        <v>70</v>
      </c>
      <c r="C276" s="163">
        <f>+ROUND($I$214,2)</f>
        <v>0</v>
      </c>
      <c r="D276" s="79" t="str">
        <f t="shared" si="4"/>
        <v/>
      </c>
      <c r="E276" s="123" t="s">
        <v>467</v>
      </c>
    </row>
    <row r="277" spans="1:5">
      <c r="A277" s="166" t="s">
        <v>518</v>
      </c>
      <c r="B277" s="156" t="s">
        <v>70</v>
      </c>
      <c r="C277" s="78"/>
      <c r="D277" s="79" t="str">
        <f t="shared" si="4"/>
        <v/>
      </c>
      <c r="E277" s="91"/>
    </row>
    <row r="278" spans="1:5">
      <c r="A278" s="56" t="s">
        <v>431</v>
      </c>
      <c r="B278" s="122" t="s">
        <v>62</v>
      </c>
      <c r="C278" s="163">
        <f>+ROUND($I$209,2)</f>
        <v>0</v>
      </c>
      <c r="D278" s="79" t="str">
        <f t="shared" ref="D278:D329" si="5">IF(C278="","",IF(ISNUMBER(C278),IF(C278=ROUND(C278,2),"","Napaka - cena mora biti zaokrožena na 2 decimalki!"),"Napaka!"))</f>
        <v/>
      </c>
      <c r="E278" s="123" t="s">
        <v>467</v>
      </c>
    </row>
    <row r="279" spans="1:5">
      <c r="A279" s="101" t="s">
        <v>136</v>
      </c>
      <c r="B279" s="93" t="s">
        <v>58</v>
      </c>
      <c r="C279" s="78"/>
      <c r="D279" s="79" t="str">
        <f t="shared" si="5"/>
        <v/>
      </c>
      <c r="E279" s="92"/>
    </row>
    <row r="280" spans="1:5">
      <c r="A280" s="51" t="s">
        <v>152</v>
      </c>
      <c r="B280" s="52" t="s">
        <v>58</v>
      </c>
      <c r="C280" s="78"/>
      <c r="D280" s="79" t="str">
        <f t="shared" si="5"/>
        <v/>
      </c>
      <c r="E280" s="124"/>
    </row>
    <row r="281" spans="1:5">
      <c r="A281" s="56" t="s">
        <v>432</v>
      </c>
      <c r="B281" s="122" t="s">
        <v>70</v>
      </c>
      <c r="C281" s="163">
        <f>+ROUND($I$92,2)</f>
        <v>0</v>
      </c>
      <c r="D281" s="79" t="str">
        <f t="shared" si="5"/>
        <v/>
      </c>
      <c r="E281" s="123" t="s">
        <v>467</v>
      </c>
    </row>
    <row r="282" spans="1:5">
      <c r="A282" s="56" t="s">
        <v>433</v>
      </c>
      <c r="B282" s="122" t="s">
        <v>70</v>
      </c>
      <c r="C282" s="163">
        <f>+ROUND($I$108,2)</f>
        <v>0</v>
      </c>
      <c r="D282" s="79" t="str">
        <f t="shared" si="5"/>
        <v/>
      </c>
      <c r="E282" s="123" t="s">
        <v>467</v>
      </c>
    </row>
    <row r="283" spans="1:5">
      <c r="A283" s="56" t="s">
        <v>434</v>
      </c>
      <c r="B283" s="122" t="s">
        <v>62</v>
      </c>
      <c r="C283" s="163">
        <f>+ROUND($I$212,2)</f>
        <v>0</v>
      </c>
      <c r="D283" s="79" t="str">
        <f t="shared" si="5"/>
        <v/>
      </c>
      <c r="E283" s="123" t="s">
        <v>467</v>
      </c>
    </row>
    <row r="284" spans="1:5">
      <c r="A284" s="51" t="s">
        <v>135</v>
      </c>
      <c r="B284" s="52" t="s">
        <v>58</v>
      </c>
      <c r="C284" s="78"/>
      <c r="D284" s="79" t="str">
        <f t="shared" si="5"/>
        <v/>
      </c>
      <c r="E284" s="91"/>
    </row>
    <row r="285" spans="1:5">
      <c r="A285" s="56" t="s">
        <v>435</v>
      </c>
      <c r="B285" s="122" t="s">
        <v>70</v>
      </c>
      <c r="C285" s="163">
        <f>+ROUND($I$189,2)</f>
        <v>0</v>
      </c>
      <c r="D285" s="79" t="str">
        <f t="shared" si="5"/>
        <v/>
      </c>
      <c r="E285" s="123" t="s">
        <v>467</v>
      </c>
    </row>
    <row r="286" spans="1:5">
      <c r="A286" s="51" t="s">
        <v>153</v>
      </c>
      <c r="B286" s="52" t="s">
        <v>120</v>
      </c>
      <c r="C286" s="78"/>
      <c r="D286" s="79" t="str">
        <f t="shared" si="5"/>
        <v/>
      </c>
      <c r="E286" s="91"/>
    </row>
    <row r="287" spans="1:5">
      <c r="A287" s="56" t="s">
        <v>436</v>
      </c>
      <c r="B287" s="122" t="s">
        <v>70</v>
      </c>
      <c r="C287" s="163">
        <f>+ROUND($I$114,2)</f>
        <v>0</v>
      </c>
      <c r="D287" s="79" t="str">
        <f t="shared" si="5"/>
        <v/>
      </c>
      <c r="E287" s="123" t="s">
        <v>467</v>
      </c>
    </row>
    <row r="288" spans="1:5">
      <c r="A288" s="101" t="s">
        <v>144</v>
      </c>
      <c r="B288" s="93" t="s">
        <v>70</v>
      </c>
      <c r="C288" s="78"/>
      <c r="D288" s="79" t="str">
        <f t="shared" si="5"/>
        <v/>
      </c>
      <c r="E288" s="91"/>
    </row>
    <row r="289" spans="1:5">
      <c r="A289" s="125" t="s">
        <v>158</v>
      </c>
      <c r="B289" s="126" t="s">
        <v>70</v>
      </c>
      <c r="C289" s="78"/>
      <c r="D289" s="79" t="str">
        <f t="shared" si="5"/>
        <v/>
      </c>
      <c r="E289" s="107"/>
    </row>
    <row r="290" spans="1:5">
      <c r="A290" s="125" t="s">
        <v>156</v>
      </c>
      <c r="B290" s="126" t="s">
        <v>70</v>
      </c>
      <c r="C290" s="78"/>
      <c r="D290" s="79" t="str">
        <f t="shared" si="5"/>
        <v/>
      </c>
      <c r="E290" s="107"/>
    </row>
    <row r="291" spans="1:5">
      <c r="A291" s="101" t="s">
        <v>122</v>
      </c>
      <c r="B291" s="93" t="s">
        <v>58</v>
      </c>
      <c r="C291" s="78"/>
      <c r="D291" s="79" t="str">
        <f t="shared" si="5"/>
        <v/>
      </c>
      <c r="E291" s="91"/>
    </row>
    <row r="292" spans="1:5">
      <c r="A292" s="101" t="s">
        <v>145</v>
      </c>
      <c r="B292" s="93" t="s">
        <v>70</v>
      </c>
      <c r="C292" s="78"/>
      <c r="D292" s="79" t="str">
        <f t="shared" si="5"/>
        <v/>
      </c>
      <c r="E292" s="91"/>
    </row>
    <row r="293" spans="1:5">
      <c r="A293" s="101" t="s">
        <v>148</v>
      </c>
      <c r="B293" s="93" t="s">
        <v>55</v>
      </c>
      <c r="C293" s="78"/>
      <c r="D293" s="79" t="str">
        <f t="shared" si="5"/>
        <v/>
      </c>
      <c r="E293" s="91"/>
    </row>
    <row r="294" spans="1:5">
      <c r="A294" s="101" t="s">
        <v>149</v>
      </c>
      <c r="B294" s="93" t="s">
        <v>70</v>
      </c>
      <c r="C294" s="78"/>
      <c r="D294" s="79" t="str">
        <f t="shared" si="5"/>
        <v/>
      </c>
      <c r="E294" s="91"/>
    </row>
    <row r="295" spans="1:5">
      <c r="A295" s="101" t="s">
        <v>150</v>
      </c>
      <c r="B295" s="93" t="s">
        <v>70</v>
      </c>
      <c r="C295" s="78"/>
      <c r="D295" s="79" t="str">
        <f t="shared" si="5"/>
        <v/>
      </c>
      <c r="E295" s="91"/>
    </row>
    <row r="296" spans="1:5">
      <c r="A296" s="101" t="s">
        <v>137</v>
      </c>
      <c r="B296" s="93" t="s">
        <v>58</v>
      </c>
      <c r="C296" s="78"/>
      <c r="D296" s="79" t="str">
        <f t="shared" si="5"/>
        <v/>
      </c>
      <c r="E296" s="91"/>
    </row>
    <row r="297" spans="1:5">
      <c r="A297" s="101" t="s">
        <v>437</v>
      </c>
      <c r="B297" s="127" t="s">
        <v>159</v>
      </c>
      <c r="C297" s="78"/>
      <c r="D297" s="79" t="str">
        <f t="shared" si="5"/>
        <v/>
      </c>
      <c r="E297" s="128"/>
    </row>
    <row r="298" spans="1:5">
      <c r="A298" s="101" t="s">
        <v>438</v>
      </c>
      <c r="B298" s="127" t="s">
        <v>159</v>
      </c>
      <c r="C298" s="78"/>
      <c r="D298" s="79" t="str">
        <f t="shared" si="5"/>
        <v/>
      </c>
      <c r="E298" s="128"/>
    </row>
    <row r="299" spans="1:5">
      <c r="A299" s="101" t="s">
        <v>439</v>
      </c>
      <c r="B299" s="127" t="s">
        <v>159</v>
      </c>
      <c r="C299" s="78"/>
      <c r="D299" s="79" t="str">
        <f t="shared" si="5"/>
        <v/>
      </c>
      <c r="E299" s="128"/>
    </row>
    <row r="300" spans="1:5">
      <c r="A300" s="101" t="s">
        <v>440</v>
      </c>
      <c r="B300" s="127" t="s">
        <v>159</v>
      </c>
      <c r="C300" s="78"/>
      <c r="D300" s="79" t="str">
        <f t="shared" si="5"/>
        <v/>
      </c>
      <c r="E300" s="128"/>
    </row>
    <row r="301" spans="1:5">
      <c r="A301" s="101" t="s">
        <v>161</v>
      </c>
      <c r="B301" s="127" t="s">
        <v>160</v>
      </c>
      <c r="C301" s="78"/>
      <c r="D301" s="79" t="str">
        <f t="shared" si="5"/>
        <v/>
      </c>
      <c r="E301" s="128"/>
    </row>
    <row r="302" spans="1:5">
      <c r="A302" s="101" t="s">
        <v>162</v>
      </c>
      <c r="B302" s="127" t="s">
        <v>160</v>
      </c>
      <c r="C302" s="78"/>
      <c r="D302" s="79" t="str">
        <f t="shared" si="5"/>
        <v/>
      </c>
      <c r="E302" s="128"/>
    </row>
    <row r="303" spans="1:5">
      <c r="A303" s="101" t="s">
        <v>163</v>
      </c>
      <c r="B303" s="127" t="s">
        <v>160</v>
      </c>
      <c r="C303" s="78"/>
      <c r="D303" s="79" t="str">
        <f t="shared" si="5"/>
        <v/>
      </c>
      <c r="E303" s="128"/>
    </row>
    <row r="304" spans="1:5">
      <c r="A304" s="101" t="s">
        <v>441</v>
      </c>
      <c r="B304" s="127" t="s">
        <v>159</v>
      </c>
      <c r="C304" s="78"/>
      <c r="D304" s="79" t="str">
        <f t="shared" si="5"/>
        <v/>
      </c>
      <c r="E304" s="128"/>
    </row>
    <row r="305" spans="1:5">
      <c r="A305" s="101" t="s">
        <v>442</v>
      </c>
      <c r="B305" s="127" t="s">
        <v>159</v>
      </c>
      <c r="C305" s="78"/>
      <c r="D305" s="79" t="str">
        <f t="shared" si="5"/>
        <v/>
      </c>
      <c r="E305" s="128"/>
    </row>
    <row r="306" spans="1:5">
      <c r="A306" s="101" t="s">
        <v>443</v>
      </c>
      <c r="B306" s="127" t="s">
        <v>159</v>
      </c>
      <c r="C306" s="78"/>
      <c r="D306" s="79" t="str">
        <f t="shared" si="5"/>
        <v/>
      </c>
      <c r="E306" s="128"/>
    </row>
    <row r="307" spans="1:5">
      <c r="A307" s="101" t="s">
        <v>444</v>
      </c>
      <c r="B307" s="127" t="s">
        <v>159</v>
      </c>
      <c r="C307" s="78"/>
      <c r="D307" s="79" t="str">
        <f t="shared" si="5"/>
        <v/>
      </c>
      <c r="E307" s="128"/>
    </row>
    <row r="308" spans="1:5">
      <c r="A308" s="101" t="s">
        <v>445</v>
      </c>
      <c r="B308" s="127" t="s">
        <v>160</v>
      </c>
      <c r="C308" s="78"/>
      <c r="D308" s="79" t="str">
        <f t="shared" si="5"/>
        <v/>
      </c>
      <c r="E308" s="128"/>
    </row>
    <row r="309" spans="1:5">
      <c r="A309" s="101" t="s">
        <v>164</v>
      </c>
      <c r="B309" s="127" t="s">
        <v>160</v>
      </c>
      <c r="C309" s="78"/>
      <c r="D309" s="79" t="str">
        <f t="shared" si="5"/>
        <v/>
      </c>
      <c r="E309" s="128"/>
    </row>
    <row r="310" spans="1:5">
      <c r="A310" s="101" t="s">
        <v>165</v>
      </c>
      <c r="B310" s="127" t="s">
        <v>160</v>
      </c>
      <c r="C310" s="78"/>
      <c r="D310" s="79" t="str">
        <f t="shared" si="5"/>
        <v/>
      </c>
      <c r="E310" s="128"/>
    </row>
    <row r="311" spans="1:5">
      <c r="A311" s="101" t="s">
        <v>446</v>
      </c>
      <c r="B311" s="93" t="s">
        <v>55</v>
      </c>
      <c r="C311" s="78"/>
      <c r="D311" s="79" t="str">
        <f t="shared" si="5"/>
        <v/>
      </c>
      <c r="E311" s="91"/>
    </row>
    <row r="312" spans="1:5" ht="15.75">
      <c r="A312" s="101" t="s">
        <v>461</v>
      </c>
      <c r="B312" s="93" t="s">
        <v>120</v>
      </c>
      <c r="C312" s="78"/>
      <c r="D312" s="79" t="str">
        <f t="shared" si="5"/>
        <v/>
      </c>
      <c r="E312" s="91"/>
    </row>
    <row r="313" spans="1:5" ht="15.75">
      <c r="A313" s="101" t="s">
        <v>462</v>
      </c>
      <c r="B313" s="93" t="s">
        <v>18</v>
      </c>
      <c r="C313" s="78"/>
      <c r="D313" s="79" t="str">
        <f t="shared" si="5"/>
        <v/>
      </c>
      <c r="E313" s="91"/>
    </row>
    <row r="314" spans="1:5">
      <c r="A314" s="101" t="s">
        <v>447</v>
      </c>
      <c r="B314" s="93" t="s">
        <v>18</v>
      </c>
      <c r="C314" s="78"/>
      <c r="D314" s="79" t="str">
        <f t="shared" si="5"/>
        <v/>
      </c>
      <c r="E314" s="91"/>
    </row>
    <row r="315" spans="1:5">
      <c r="A315" s="101" t="s">
        <v>448</v>
      </c>
      <c r="B315" s="168" t="s">
        <v>55</v>
      </c>
      <c r="C315" s="78"/>
      <c r="D315" s="79" t="str">
        <f t="shared" si="5"/>
        <v/>
      </c>
      <c r="E315" s="91"/>
    </row>
    <row r="316" spans="1:5">
      <c r="A316" s="101" t="s">
        <v>449</v>
      </c>
      <c r="B316" s="168" t="s">
        <v>55</v>
      </c>
      <c r="C316" s="78"/>
      <c r="D316" s="79" t="str">
        <f t="shared" si="5"/>
        <v/>
      </c>
      <c r="E316" s="91"/>
    </row>
    <row r="317" spans="1:5">
      <c r="A317" s="101" t="s">
        <v>450</v>
      </c>
      <c r="B317" s="168" t="s">
        <v>55</v>
      </c>
      <c r="C317" s="78"/>
      <c r="D317" s="79" t="str">
        <f t="shared" si="5"/>
        <v/>
      </c>
      <c r="E317" s="91"/>
    </row>
    <row r="318" spans="1:5">
      <c r="A318" s="101" t="s">
        <v>451</v>
      </c>
      <c r="B318" s="168" t="s">
        <v>55</v>
      </c>
      <c r="C318" s="78"/>
      <c r="D318" s="79" t="str">
        <f t="shared" si="5"/>
        <v/>
      </c>
      <c r="E318" s="91"/>
    </row>
    <row r="319" spans="1:5">
      <c r="A319" s="101" t="s">
        <v>452</v>
      </c>
      <c r="B319" s="93" t="s">
        <v>120</v>
      </c>
      <c r="C319" s="78"/>
      <c r="D319" s="79" t="str">
        <f t="shared" si="5"/>
        <v/>
      </c>
      <c r="E319" s="91"/>
    </row>
    <row r="320" spans="1:5" ht="15.75">
      <c r="A320" s="101" t="s">
        <v>463</v>
      </c>
      <c r="B320" s="93" t="s">
        <v>18</v>
      </c>
      <c r="C320" s="78"/>
      <c r="D320" s="79" t="str">
        <f t="shared" si="5"/>
        <v/>
      </c>
      <c r="E320" s="91"/>
    </row>
    <row r="321" spans="1:5">
      <c r="A321" s="101" t="s">
        <v>453</v>
      </c>
      <c r="B321" s="93" t="s">
        <v>18</v>
      </c>
      <c r="C321" s="78"/>
      <c r="D321" s="79" t="str">
        <f t="shared" si="5"/>
        <v/>
      </c>
      <c r="E321" s="91"/>
    </row>
    <row r="322" spans="1:5">
      <c r="A322" s="101" t="s">
        <v>454</v>
      </c>
      <c r="B322" s="93" t="s">
        <v>18</v>
      </c>
      <c r="C322" s="78"/>
      <c r="D322" s="79" t="str">
        <f t="shared" si="5"/>
        <v/>
      </c>
      <c r="E322" s="91"/>
    </row>
    <row r="323" spans="1:5">
      <c r="A323" s="101" t="s">
        <v>455</v>
      </c>
      <c r="B323" s="93" t="s">
        <v>18</v>
      </c>
      <c r="C323" s="78"/>
      <c r="D323" s="79" t="str">
        <f t="shared" si="5"/>
        <v/>
      </c>
      <c r="E323" s="91"/>
    </row>
    <row r="324" spans="1:5">
      <c r="A324" s="101" t="s">
        <v>456</v>
      </c>
      <c r="B324" s="93" t="s">
        <v>18</v>
      </c>
      <c r="C324" s="78"/>
      <c r="D324" s="79" t="str">
        <f t="shared" si="5"/>
        <v/>
      </c>
      <c r="E324" s="91"/>
    </row>
    <row r="325" spans="1:5">
      <c r="A325" s="101" t="s">
        <v>457</v>
      </c>
      <c r="B325" s="93" t="s">
        <v>18</v>
      </c>
      <c r="C325" s="78"/>
      <c r="D325" s="79" t="str">
        <f t="shared" si="5"/>
        <v/>
      </c>
      <c r="E325" s="91"/>
    </row>
    <row r="326" spans="1:5">
      <c r="A326" s="56" t="s">
        <v>458</v>
      </c>
      <c r="B326" s="122" t="s">
        <v>70</v>
      </c>
      <c r="C326" s="163">
        <f>+ROUND($I$206,2)</f>
        <v>0</v>
      </c>
      <c r="D326" s="79" t="str">
        <f t="shared" si="5"/>
        <v/>
      </c>
      <c r="E326" s="123" t="s">
        <v>467</v>
      </c>
    </row>
    <row r="327" spans="1:5">
      <c r="A327" s="101" t="s">
        <v>138</v>
      </c>
      <c r="B327" s="93" t="s">
        <v>58</v>
      </c>
      <c r="C327" s="78"/>
      <c r="D327" s="79" t="str">
        <f t="shared" si="5"/>
        <v/>
      </c>
    </row>
    <row r="328" spans="1:5">
      <c r="A328" s="101" t="s">
        <v>139</v>
      </c>
      <c r="B328" s="93" t="s">
        <v>58</v>
      </c>
      <c r="C328" s="78"/>
      <c r="D328" s="79" t="str">
        <f t="shared" si="5"/>
        <v/>
      </c>
    </row>
    <row r="329" spans="1:5" ht="13.5" thickBot="1">
      <c r="A329" s="129" t="s">
        <v>140</v>
      </c>
      <c r="B329" s="95" t="s">
        <v>58</v>
      </c>
      <c r="C329" s="81"/>
      <c r="D329" s="79" t="str">
        <f t="shared" si="5"/>
        <v/>
      </c>
    </row>
    <row r="331" spans="1:5" ht="13.5" thickBot="1">
      <c r="A331" s="6" t="s">
        <v>166</v>
      </c>
    </row>
    <row r="332" spans="1:5" ht="26.25" thickBot="1">
      <c r="A332" s="66" t="s">
        <v>1</v>
      </c>
      <c r="B332" s="67" t="s">
        <v>2</v>
      </c>
      <c r="C332" s="68" t="s">
        <v>3</v>
      </c>
    </row>
    <row r="333" spans="1:5">
      <c r="A333" s="70" t="s">
        <v>167</v>
      </c>
      <c r="B333" s="71" t="s">
        <v>5</v>
      </c>
      <c r="C333" s="78"/>
      <c r="D333" s="79" t="str">
        <f t="shared" ref="D333:D396" si="6">IF(C333="","",IF(ISNUMBER(C333),IF(C333=ROUND(C333,2),"","Napaka - cena mora biti zaokrožena na 2 decimalki!"),"Napaka!"))</f>
        <v/>
      </c>
    </row>
    <row r="334" spans="1:5">
      <c r="A334" s="130" t="s">
        <v>168</v>
      </c>
      <c r="B334" s="131" t="s">
        <v>5</v>
      </c>
      <c r="C334" s="80"/>
      <c r="D334" s="79" t="str">
        <f t="shared" si="6"/>
        <v/>
      </c>
    </row>
    <row r="335" spans="1:5">
      <c r="A335" s="57" t="s">
        <v>169</v>
      </c>
      <c r="B335" s="131" t="s">
        <v>5</v>
      </c>
      <c r="C335" s="80"/>
      <c r="D335" s="79" t="str">
        <f t="shared" si="6"/>
        <v/>
      </c>
    </row>
    <row r="336" spans="1:5">
      <c r="A336" s="46" t="s">
        <v>170</v>
      </c>
      <c r="B336" s="47" t="s">
        <v>5</v>
      </c>
      <c r="C336" s="80"/>
      <c r="D336" s="79" t="str">
        <f t="shared" si="6"/>
        <v/>
      </c>
    </row>
    <row r="337" spans="1:10">
      <c r="A337" s="46" t="s">
        <v>171</v>
      </c>
      <c r="B337" s="47" t="s">
        <v>5</v>
      </c>
      <c r="C337" s="80"/>
      <c r="D337" s="79" t="str">
        <f t="shared" si="6"/>
        <v/>
      </c>
    </row>
    <row r="338" spans="1:10">
      <c r="A338" s="46" t="s">
        <v>172</v>
      </c>
      <c r="B338" s="47" t="s">
        <v>5</v>
      </c>
      <c r="C338" s="80"/>
      <c r="D338" s="79" t="str">
        <f t="shared" si="6"/>
        <v/>
      </c>
    </row>
    <row r="339" spans="1:10">
      <c r="A339" s="132" t="s">
        <v>173</v>
      </c>
      <c r="B339" s="133" t="s">
        <v>5</v>
      </c>
      <c r="C339" s="80"/>
      <c r="D339" s="79" t="str">
        <f t="shared" si="6"/>
        <v/>
      </c>
    </row>
    <row r="340" spans="1:10">
      <c r="A340" s="130" t="s">
        <v>174</v>
      </c>
      <c r="B340" s="131" t="s">
        <v>5</v>
      </c>
      <c r="C340" s="80"/>
      <c r="D340" s="79" t="str">
        <f t="shared" si="6"/>
        <v/>
      </c>
    </row>
    <row r="341" spans="1:10">
      <c r="A341" s="46" t="s">
        <v>176</v>
      </c>
      <c r="B341" s="47" t="s">
        <v>5</v>
      </c>
      <c r="C341" s="80"/>
      <c r="D341" s="79" t="str">
        <f t="shared" si="6"/>
        <v/>
      </c>
    </row>
    <row r="342" spans="1:10" s="134" customFormat="1">
      <c r="A342" s="46" t="s">
        <v>177</v>
      </c>
      <c r="B342" s="47" t="s">
        <v>5</v>
      </c>
      <c r="C342" s="80"/>
      <c r="D342" s="79" t="str">
        <f t="shared" si="6"/>
        <v/>
      </c>
      <c r="J342" s="177"/>
    </row>
    <row r="343" spans="1:10" s="134" customFormat="1">
      <c r="A343" s="46" t="s">
        <v>178</v>
      </c>
      <c r="B343" s="47" t="s">
        <v>5</v>
      </c>
      <c r="C343" s="80"/>
      <c r="D343" s="79" t="str">
        <f t="shared" si="6"/>
        <v/>
      </c>
      <c r="J343" s="177"/>
    </row>
    <row r="344" spans="1:10" s="134" customFormat="1">
      <c r="A344" s="46" t="s">
        <v>179</v>
      </c>
      <c r="B344" s="47" t="s">
        <v>5</v>
      </c>
      <c r="C344" s="80"/>
      <c r="D344" s="79" t="str">
        <f t="shared" si="6"/>
        <v/>
      </c>
      <c r="J344" s="177"/>
    </row>
    <row r="345" spans="1:10" s="134" customFormat="1">
      <c r="A345" s="46" t="s">
        <v>180</v>
      </c>
      <c r="B345" s="47" t="s">
        <v>5</v>
      </c>
      <c r="C345" s="80"/>
      <c r="D345" s="79" t="str">
        <f t="shared" si="6"/>
        <v/>
      </c>
      <c r="J345" s="177"/>
    </row>
    <row r="346" spans="1:10" s="134" customFormat="1">
      <c r="A346" s="46" t="s">
        <v>181</v>
      </c>
      <c r="B346" s="47" t="s">
        <v>5</v>
      </c>
      <c r="C346" s="80"/>
      <c r="D346" s="79" t="str">
        <f t="shared" si="6"/>
        <v/>
      </c>
      <c r="J346" s="177"/>
    </row>
    <row r="347" spans="1:10" s="134" customFormat="1">
      <c r="A347" s="46" t="s">
        <v>492</v>
      </c>
      <c r="B347" s="47" t="s">
        <v>5</v>
      </c>
      <c r="C347" s="80"/>
      <c r="D347" s="79" t="str">
        <f t="shared" si="6"/>
        <v/>
      </c>
      <c r="J347" s="177"/>
    </row>
    <row r="348" spans="1:10" s="134" customFormat="1">
      <c r="A348" s="46" t="s">
        <v>493</v>
      </c>
      <c r="B348" s="47" t="s">
        <v>5</v>
      </c>
      <c r="C348" s="80"/>
      <c r="D348" s="79" t="str">
        <f t="shared" si="6"/>
        <v/>
      </c>
      <c r="J348" s="177"/>
    </row>
    <row r="349" spans="1:10" s="134" customFormat="1">
      <c r="A349" s="132" t="s">
        <v>182</v>
      </c>
      <c r="B349" s="133" t="s">
        <v>5</v>
      </c>
      <c r="C349" s="80"/>
      <c r="D349" s="79" t="str">
        <f t="shared" si="6"/>
        <v/>
      </c>
      <c r="J349" s="177"/>
    </row>
    <row r="350" spans="1:10" s="134" customFormat="1">
      <c r="A350" s="132" t="s">
        <v>183</v>
      </c>
      <c r="B350" s="133" t="s">
        <v>5</v>
      </c>
      <c r="C350" s="80"/>
      <c r="D350" s="79" t="str">
        <f t="shared" si="6"/>
        <v/>
      </c>
      <c r="J350" s="177"/>
    </row>
    <row r="351" spans="1:10" s="134" customFormat="1">
      <c r="A351" s="132" t="s">
        <v>184</v>
      </c>
      <c r="B351" s="133" t="s">
        <v>5</v>
      </c>
      <c r="C351" s="80"/>
      <c r="D351" s="79" t="str">
        <f t="shared" si="6"/>
        <v/>
      </c>
      <c r="J351" s="177"/>
    </row>
    <row r="352" spans="1:10" s="134" customFormat="1">
      <c r="A352" s="132" t="s">
        <v>185</v>
      </c>
      <c r="B352" s="133" t="s">
        <v>5</v>
      </c>
      <c r="C352" s="80"/>
      <c r="D352" s="79" t="str">
        <f t="shared" si="6"/>
        <v/>
      </c>
      <c r="J352" s="177"/>
    </row>
    <row r="353" spans="1:10" s="134" customFormat="1">
      <c r="A353" s="135" t="s">
        <v>186</v>
      </c>
      <c r="B353" s="133" t="s">
        <v>5</v>
      </c>
      <c r="C353" s="80"/>
      <c r="D353" s="79" t="str">
        <f t="shared" si="6"/>
        <v/>
      </c>
      <c r="J353" s="177"/>
    </row>
    <row r="354" spans="1:10" s="134" customFormat="1">
      <c r="A354" s="132" t="s">
        <v>187</v>
      </c>
      <c r="B354" s="133" t="s">
        <v>5</v>
      </c>
      <c r="C354" s="80"/>
      <c r="D354" s="79" t="str">
        <f t="shared" si="6"/>
        <v/>
      </c>
      <c r="J354" s="177"/>
    </row>
    <row r="355" spans="1:10" s="134" customFormat="1">
      <c r="A355" s="132" t="s">
        <v>188</v>
      </c>
      <c r="B355" s="133" t="s">
        <v>5</v>
      </c>
      <c r="C355" s="80"/>
      <c r="D355" s="79" t="str">
        <f t="shared" si="6"/>
        <v/>
      </c>
      <c r="J355" s="177"/>
    </row>
    <row r="356" spans="1:10" s="134" customFormat="1">
      <c r="A356" s="132" t="s">
        <v>189</v>
      </c>
      <c r="B356" s="133" t="s">
        <v>5</v>
      </c>
      <c r="C356" s="80"/>
      <c r="D356" s="79" t="str">
        <f t="shared" si="6"/>
        <v/>
      </c>
      <c r="J356" s="177"/>
    </row>
    <row r="357" spans="1:10">
      <c r="A357" s="132" t="s">
        <v>190</v>
      </c>
      <c r="B357" s="133" t="s">
        <v>5</v>
      </c>
      <c r="C357" s="80"/>
      <c r="D357" s="79" t="str">
        <f t="shared" si="6"/>
        <v/>
      </c>
    </row>
    <row r="358" spans="1:10" s="134" customFormat="1">
      <c r="A358" s="132" t="s">
        <v>191</v>
      </c>
      <c r="B358" s="133" t="s">
        <v>5</v>
      </c>
      <c r="C358" s="80"/>
      <c r="D358" s="79" t="str">
        <f t="shared" si="6"/>
        <v/>
      </c>
      <c r="J358" s="177"/>
    </row>
    <row r="359" spans="1:10" s="134" customFormat="1">
      <c r="A359" s="132" t="s">
        <v>192</v>
      </c>
      <c r="B359" s="133" t="s">
        <v>5</v>
      </c>
      <c r="C359" s="80"/>
      <c r="D359" s="79" t="str">
        <f t="shared" si="6"/>
        <v/>
      </c>
      <c r="J359" s="177"/>
    </row>
    <row r="360" spans="1:10" s="134" customFormat="1">
      <c r="A360" s="132" t="s">
        <v>193</v>
      </c>
      <c r="B360" s="133" t="s">
        <v>5</v>
      </c>
      <c r="C360" s="80"/>
      <c r="D360" s="79" t="str">
        <f t="shared" si="6"/>
        <v/>
      </c>
      <c r="J360" s="177"/>
    </row>
    <row r="361" spans="1:10" s="134" customFormat="1">
      <c r="A361" s="132" t="s">
        <v>194</v>
      </c>
      <c r="B361" s="133" t="s">
        <v>5</v>
      </c>
      <c r="C361" s="80"/>
      <c r="D361" s="79" t="str">
        <f t="shared" si="6"/>
        <v/>
      </c>
      <c r="J361" s="177"/>
    </row>
    <row r="362" spans="1:10" s="134" customFormat="1">
      <c r="A362" s="136" t="s">
        <v>195</v>
      </c>
      <c r="B362" s="137" t="s">
        <v>5</v>
      </c>
      <c r="C362" s="80"/>
      <c r="D362" s="79" t="str">
        <f t="shared" si="6"/>
        <v/>
      </c>
      <c r="J362" s="177"/>
    </row>
    <row r="363" spans="1:10" s="134" customFormat="1">
      <c r="A363" s="46" t="s">
        <v>175</v>
      </c>
      <c r="B363" s="47" t="s">
        <v>5</v>
      </c>
      <c r="C363" s="80"/>
      <c r="D363" s="79" t="str">
        <f t="shared" si="6"/>
        <v/>
      </c>
      <c r="J363" s="177"/>
    </row>
    <row r="364" spans="1:10" s="134" customFormat="1">
      <c r="A364" s="138" t="s">
        <v>196</v>
      </c>
      <c r="B364" s="139" t="s">
        <v>5</v>
      </c>
      <c r="C364" s="80"/>
      <c r="D364" s="79" t="str">
        <f t="shared" si="6"/>
        <v/>
      </c>
      <c r="J364" s="177"/>
    </row>
    <row r="365" spans="1:10" s="134" customFormat="1">
      <c r="A365" s="132" t="s">
        <v>197</v>
      </c>
      <c r="B365" s="133" t="s">
        <v>5</v>
      </c>
      <c r="C365" s="80"/>
      <c r="D365" s="79" t="str">
        <f t="shared" si="6"/>
        <v/>
      </c>
      <c r="J365" s="177"/>
    </row>
    <row r="366" spans="1:10" s="134" customFormat="1">
      <c r="A366" s="130" t="s">
        <v>198</v>
      </c>
      <c r="B366" s="131" t="s">
        <v>5</v>
      </c>
      <c r="C366" s="80"/>
      <c r="D366" s="79" t="str">
        <f t="shared" si="6"/>
        <v/>
      </c>
      <c r="J366" s="177"/>
    </row>
    <row r="367" spans="1:10" s="134" customFormat="1">
      <c r="A367" s="132" t="s">
        <v>199</v>
      </c>
      <c r="B367" s="133" t="s">
        <v>5</v>
      </c>
      <c r="C367" s="80"/>
      <c r="D367" s="79" t="str">
        <f t="shared" si="6"/>
        <v/>
      </c>
      <c r="J367" s="177"/>
    </row>
    <row r="368" spans="1:10">
      <c r="A368" s="130" t="s">
        <v>200</v>
      </c>
      <c r="B368" s="133" t="s">
        <v>5</v>
      </c>
      <c r="C368" s="80"/>
      <c r="D368" s="79" t="str">
        <f t="shared" si="6"/>
        <v/>
      </c>
    </row>
    <row r="369" spans="1:4">
      <c r="A369" s="132" t="s">
        <v>201</v>
      </c>
      <c r="B369" s="133" t="s">
        <v>5</v>
      </c>
      <c r="C369" s="80"/>
      <c r="D369" s="79" t="str">
        <f t="shared" si="6"/>
        <v/>
      </c>
    </row>
    <row r="370" spans="1:4">
      <c r="A370" s="132" t="s">
        <v>202</v>
      </c>
      <c r="B370" s="133" t="s">
        <v>5</v>
      </c>
      <c r="C370" s="80"/>
      <c r="D370" s="79" t="str">
        <f t="shared" si="6"/>
        <v/>
      </c>
    </row>
    <row r="371" spans="1:4">
      <c r="A371" s="132" t="s">
        <v>203</v>
      </c>
      <c r="B371" s="133" t="s">
        <v>5</v>
      </c>
      <c r="C371" s="80"/>
      <c r="D371" s="79" t="str">
        <f t="shared" si="6"/>
        <v/>
      </c>
    </row>
    <row r="372" spans="1:4">
      <c r="A372" s="138" t="s">
        <v>204</v>
      </c>
      <c r="B372" s="139" t="s">
        <v>5</v>
      </c>
      <c r="C372" s="80"/>
      <c r="D372" s="79" t="str">
        <f t="shared" si="6"/>
        <v/>
      </c>
    </row>
    <row r="373" spans="1:4">
      <c r="A373" s="138" t="s">
        <v>205</v>
      </c>
      <c r="B373" s="139" t="s">
        <v>5</v>
      </c>
      <c r="C373" s="80"/>
      <c r="D373" s="79" t="str">
        <f t="shared" si="6"/>
        <v/>
      </c>
    </row>
    <row r="374" spans="1:4">
      <c r="A374" s="140" t="s">
        <v>269</v>
      </c>
      <c r="B374" s="103" t="s">
        <v>5</v>
      </c>
      <c r="C374" s="80"/>
      <c r="D374" s="79" t="str">
        <f t="shared" si="6"/>
        <v/>
      </c>
    </row>
    <row r="375" spans="1:4">
      <c r="A375" s="138" t="s">
        <v>206</v>
      </c>
      <c r="B375" s="141" t="s">
        <v>5</v>
      </c>
      <c r="C375" s="80"/>
      <c r="D375" s="79" t="str">
        <f t="shared" si="6"/>
        <v/>
      </c>
    </row>
    <row r="376" spans="1:4">
      <c r="A376" s="138" t="s">
        <v>252</v>
      </c>
      <c r="B376" s="139" t="s">
        <v>5</v>
      </c>
      <c r="C376" s="80"/>
      <c r="D376" s="79" t="str">
        <f t="shared" si="6"/>
        <v/>
      </c>
    </row>
    <row r="377" spans="1:4">
      <c r="A377" s="138" t="s">
        <v>253</v>
      </c>
      <c r="B377" s="139" t="s">
        <v>5</v>
      </c>
      <c r="C377" s="80"/>
      <c r="D377" s="79" t="str">
        <f t="shared" si="6"/>
        <v/>
      </c>
    </row>
    <row r="378" spans="1:4">
      <c r="A378" s="138" t="s">
        <v>254</v>
      </c>
      <c r="B378" s="139" t="s">
        <v>5</v>
      </c>
      <c r="C378" s="80"/>
      <c r="D378" s="79" t="str">
        <f t="shared" si="6"/>
        <v/>
      </c>
    </row>
    <row r="379" spans="1:4">
      <c r="A379" s="138" t="s">
        <v>255</v>
      </c>
      <c r="B379" s="139" t="s">
        <v>5</v>
      </c>
      <c r="C379" s="80"/>
      <c r="D379" s="79" t="str">
        <f t="shared" si="6"/>
        <v/>
      </c>
    </row>
    <row r="380" spans="1:4">
      <c r="A380" s="138" t="s">
        <v>256</v>
      </c>
      <c r="B380" s="139" t="s">
        <v>5</v>
      </c>
      <c r="C380" s="80"/>
      <c r="D380" s="79" t="str">
        <f t="shared" si="6"/>
        <v/>
      </c>
    </row>
    <row r="381" spans="1:4">
      <c r="A381" s="130" t="s">
        <v>207</v>
      </c>
      <c r="B381" s="131" t="s">
        <v>5</v>
      </c>
      <c r="C381" s="80"/>
      <c r="D381" s="79" t="str">
        <f t="shared" si="6"/>
        <v/>
      </c>
    </row>
    <row r="382" spans="1:4">
      <c r="A382" s="130" t="s">
        <v>208</v>
      </c>
      <c r="B382" s="48" t="s">
        <v>5</v>
      </c>
      <c r="C382" s="80"/>
      <c r="D382" s="79" t="str">
        <f t="shared" si="6"/>
        <v/>
      </c>
    </row>
    <row r="383" spans="1:4">
      <c r="A383" s="46" t="s">
        <v>209</v>
      </c>
      <c r="B383" s="48" t="s">
        <v>5</v>
      </c>
      <c r="C383" s="80"/>
      <c r="D383" s="79" t="str">
        <f t="shared" si="6"/>
        <v/>
      </c>
    </row>
    <row r="384" spans="1:4">
      <c r="A384" s="46" t="s">
        <v>210</v>
      </c>
      <c r="B384" s="47" t="s">
        <v>5</v>
      </c>
      <c r="C384" s="80"/>
      <c r="D384" s="79" t="str">
        <f t="shared" si="6"/>
        <v/>
      </c>
    </row>
    <row r="385" spans="1:4">
      <c r="A385" s="132" t="s">
        <v>211</v>
      </c>
      <c r="B385" s="133" t="s">
        <v>5</v>
      </c>
      <c r="C385" s="80"/>
      <c r="D385" s="79" t="str">
        <f t="shared" si="6"/>
        <v/>
      </c>
    </row>
    <row r="386" spans="1:4">
      <c r="A386" s="132" t="s">
        <v>212</v>
      </c>
      <c r="B386" s="133" t="s">
        <v>5</v>
      </c>
      <c r="C386" s="80"/>
      <c r="D386" s="79" t="str">
        <f t="shared" si="6"/>
        <v/>
      </c>
    </row>
    <row r="387" spans="1:4">
      <c r="A387" s="132" t="s">
        <v>213</v>
      </c>
      <c r="B387" s="133" t="s">
        <v>5</v>
      </c>
      <c r="C387" s="80"/>
      <c r="D387" s="79" t="str">
        <f t="shared" si="6"/>
        <v/>
      </c>
    </row>
    <row r="388" spans="1:4">
      <c r="A388" s="132" t="s">
        <v>214</v>
      </c>
      <c r="B388" s="133" t="s">
        <v>5</v>
      </c>
      <c r="C388" s="80"/>
      <c r="D388" s="79" t="str">
        <f t="shared" si="6"/>
        <v/>
      </c>
    </row>
    <row r="389" spans="1:4">
      <c r="A389" s="130" t="s">
        <v>215</v>
      </c>
      <c r="B389" s="131" t="s">
        <v>5</v>
      </c>
      <c r="C389" s="80"/>
      <c r="D389" s="79" t="str">
        <f t="shared" si="6"/>
        <v/>
      </c>
    </row>
    <row r="390" spans="1:4">
      <c r="A390" s="138" t="s">
        <v>216</v>
      </c>
      <c r="B390" s="139" t="s">
        <v>5</v>
      </c>
      <c r="C390" s="80"/>
      <c r="D390" s="79" t="str">
        <f t="shared" si="6"/>
        <v/>
      </c>
    </row>
    <row r="391" spans="1:4">
      <c r="A391" s="132" t="s">
        <v>217</v>
      </c>
      <c r="B391" s="133" t="s">
        <v>5</v>
      </c>
      <c r="C391" s="80"/>
      <c r="D391" s="79" t="str">
        <f t="shared" si="6"/>
        <v/>
      </c>
    </row>
    <row r="392" spans="1:4">
      <c r="A392" s="132" t="s">
        <v>218</v>
      </c>
      <c r="B392" s="133" t="s">
        <v>5</v>
      </c>
      <c r="C392" s="80"/>
      <c r="D392" s="79" t="str">
        <f t="shared" si="6"/>
        <v/>
      </c>
    </row>
    <row r="393" spans="1:4">
      <c r="A393" s="46" t="s">
        <v>459</v>
      </c>
      <c r="B393" s="47" t="s">
        <v>5</v>
      </c>
      <c r="C393" s="80"/>
      <c r="D393" s="79" t="str">
        <f t="shared" si="6"/>
        <v/>
      </c>
    </row>
    <row r="394" spans="1:4">
      <c r="A394" s="130" t="s">
        <v>219</v>
      </c>
      <c r="B394" s="131" t="s">
        <v>5</v>
      </c>
      <c r="C394" s="80"/>
      <c r="D394" s="79" t="str">
        <f t="shared" si="6"/>
        <v/>
      </c>
    </row>
    <row r="395" spans="1:4">
      <c r="A395" s="138" t="s">
        <v>257</v>
      </c>
      <c r="B395" s="137" t="s">
        <v>5</v>
      </c>
      <c r="C395" s="80"/>
      <c r="D395" s="79" t="str">
        <f t="shared" si="6"/>
        <v/>
      </c>
    </row>
    <row r="396" spans="1:4">
      <c r="A396" s="138" t="s">
        <v>258</v>
      </c>
      <c r="B396" s="139" t="s">
        <v>5</v>
      </c>
      <c r="C396" s="80"/>
      <c r="D396" s="79" t="str">
        <f t="shared" si="6"/>
        <v/>
      </c>
    </row>
    <row r="397" spans="1:4">
      <c r="A397" s="138" t="s">
        <v>259</v>
      </c>
      <c r="B397" s="139" t="s">
        <v>5</v>
      </c>
      <c r="C397" s="80"/>
      <c r="D397" s="79" t="str">
        <f t="shared" ref="D397:D435" si="7">IF(C397="","",IF(ISNUMBER(C397),IF(C397=ROUND(C397,2),"","Napaka - cena mora biti zaokrožena na 2 decimalki!"),"Napaka!"))</f>
        <v/>
      </c>
    </row>
    <row r="398" spans="1:4">
      <c r="A398" s="138" t="s">
        <v>260</v>
      </c>
      <c r="B398" s="139" t="s">
        <v>5</v>
      </c>
      <c r="C398" s="80"/>
      <c r="D398" s="79" t="str">
        <f t="shared" si="7"/>
        <v/>
      </c>
    </row>
    <row r="399" spans="1:4">
      <c r="A399" s="138" t="s">
        <v>261</v>
      </c>
      <c r="B399" s="139" t="s">
        <v>5</v>
      </c>
      <c r="C399" s="80"/>
      <c r="D399" s="79" t="str">
        <f t="shared" si="7"/>
        <v/>
      </c>
    </row>
    <row r="400" spans="1:4">
      <c r="A400" s="138" t="s">
        <v>262</v>
      </c>
      <c r="B400" s="139" t="s">
        <v>5</v>
      </c>
      <c r="C400" s="80"/>
      <c r="D400" s="79" t="str">
        <f t="shared" si="7"/>
        <v/>
      </c>
    </row>
    <row r="401" spans="1:4">
      <c r="A401" s="138" t="s">
        <v>263</v>
      </c>
      <c r="B401" s="139" t="s">
        <v>5</v>
      </c>
      <c r="C401" s="80"/>
      <c r="D401" s="79" t="str">
        <f t="shared" si="7"/>
        <v/>
      </c>
    </row>
    <row r="402" spans="1:4">
      <c r="A402" s="130" t="s">
        <v>220</v>
      </c>
      <c r="B402" s="131" t="s">
        <v>5</v>
      </c>
      <c r="C402" s="80"/>
      <c r="D402" s="79" t="str">
        <f t="shared" si="7"/>
        <v/>
      </c>
    </row>
    <row r="403" spans="1:4">
      <c r="A403" s="138" t="s">
        <v>264</v>
      </c>
      <c r="B403" s="139" t="s">
        <v>5</v>
      </c>
      <c r="C403" s="80"/>
      <c r="D403" s="79" t="str">
        <f t="shared" si="7"/>
        <v/>
      </c>
    </row>
    <row r="404" spans="1:4">
      <c r="A404" s="136" t="s">
        <v>227</v>
      </c>
      <c r="B404" s="137" t="s">
        <v>5</v>
      </c>
      <c r="C404" s="80"/>
      <c r="D404" s="79" t="str">
        <f t="shared" si="7"/>
        <v/>
      </c>
    </row>
    <row r="405" spans="1:4">
      <c r="A405" s="132" t="s">
        <v>221</v>
      </c>
      <c r="B405" s="133" t="s">
        <v>5</v>
      </c>
      <c r="C405" s="80"/>
      <c r="D405" s="79" t="str">
        <f t="shared" si="7"/>
        <v/>
      </c>
    </row>
    <row r="406" spans="1:4">
      <c r="A406" s="132" t="s">
        <v>222</v>
      </c>
      <c r="B406" s="133" t="s">
        <v>5</v>
      </c>
      <c r="C406" s="80"/>
      <c r="D406" s="79" t="str">
        <f t="shared" si="7"/>
        <v/>
      </c>
    </row>
    <row r="407" spans="1:4">
      <c r="A407" s="138" t="s">
        <v>223</v>
      </c>
      <c r="B407" s="139" t="s">
        <v>5</v>
      </c>
      <c r="C407" s="80"/>
      <c r="D407" s="79" t="str">
        <f t="shared" si="7"/>
        <v/>
      </c>
    </row>
    <row r="408" spans="1:4">
      <c r="A408" s="138" t="s">
        <v>224</v>
      </c>
      <c r="B408" s="139" t="s">
        <v>5</v>
      </c>
      <c r="C408" s="80"/>
      <c r="D408" s="79" t="str">
        <f t="shared" si="7"/>
        <v/>
      </c>
    </row>
    <row r="409" spans="1:4">
      <c r="A409" s="136" t="s">
        <v>225</v>
      </c>
      <c r="B409" s="137" t="s">
        <v>5</v>
      </c>
      <c r="C409" s="80"/>
      <c r="D409" s="79" t="str">
        <f t="shared" si="7"/>
        <v/>
      </c>
    </row>
    <row r="410" spans="1:4">
      <c r="A410" s="140" t="s">
        <v>270</v>
      </c>
      <c r="B410" s="103" t="s">
        <v>5</v>
      </c>
      <c r="C410" s="80"/>
      <c r="D410" s="79" t="str">
        <f t="shared" si="7"/>
        <v/>
      </c>
    </row>
    <row r="411" spans="1:4">
      <c r="A411" s="138" t="s">
        <v>226</v>
      </c>
      <c r="B411" s="139" t="s">
        <v>5</v>
      </c>
      <c r="C411" s="80"/>
      <c r="D411" s="79" t="str">
        <f t="shared" si="7"/>
        <v/>
      </c>
    </row>
    <row r="412" spans="1:4">
      <c r="A412" s="136" t="s">
        <v>228</v>
      </c>
      <c r="B412" s="137" t="s">
        <v>5</v>
      </c>
      <c r="C412" s="80"/>
      <c r="D412" s="79" t="str">
        <f t="shared" si="7"/>
        <v/>
      </c>
    </row>
    <row r="413" spans="1:4">
      <c r="A413" s="136" t="s">
        <v>229</v>
      </c>
      <c r="B413" s="137" t="s">
        <v>5</v>
      </c>
      <c r="C413" s="80"/>
      <c r="D413" s="79" t="str">
        <f t="shared" si="7"/>
        <v/>
      </c>
    </row>
    <row r="414" spans="1:4">
      <c r="A414" s="130" t="s">
        <v>230</v>
      </c>
      <c r="B414" s="131" t="s">
        <v>5</v>
      </c>
      <c r="C414" s="80"/>
      <c r="D414" s="79" t="str">
        <f t="shared" si="7"/>
        <v/>
      </c>
    </row>
    <row r="415" spans="1:4">
      <c r="A415" s="132" t="s">
        <v>231</v>
      </c>
      <c r="B415" s="133" t="s">
        <v>5</v>
      </c>
      <c r="C415" s="80"/>
      <c r="D415" s="79" t="str">
        <f t="shared" si="7"/>
        <v/>
      </c>
    </row>
    <row r="416" spans="1:4">
      <c r="A416" s="46" t="s">
        <v>232</v>
      </c>
      <c r="B416" s="47" t="s">
        <v>5</v>
      </c>
      <c r="C416" s="80"/>
      <c r="D416" s="79" t="str">
        <f t="shared" si="7"/>
        <v/>
      </c>
    </row>
    <row r="417" spans="1:4">
      <c r="A417" s="142" t="s">
        <v>233</v>
      </c>
      <c r="B417" s="131" t="s">
        <v>5</v>
      </c>
      <c r="C417" s="80"/>
      <c r="D417" s="79" t="str">
        <f t="shared" si="7"/>
        <v/>
      </c>
    </row>
    <row r="418" spans="1:4">
      <c r="A418" s="130" t="s">
        <v>234</v>
      </c>
      <c r="B418" s="48" t="s">
        <v>5</v>
      </c>
      <c r="C418" s="80"/>
      <c r="D418" s="79" t="str">
        <f t="shared" si="7"/>
        <v/>
      </c>
    </row>
    <row r="419" spans="1:4">
      <c r="A419" s="46" t="s">
        <v>235</v>
      </c>
      <c r="B419" s="48" t="s">
        <v>5</v>
      </c>
      <c r="C419" s="80"/>
      <c r="D419" s="79" t="str">
        <f t="shared" si="7"/>
        <v/>
      </c>
    </row>
    <row r="420" spans="1:4">
      <c r="A420" s="142" t="s">
        <v>236</v>
      </c>
      <c r="B420" s="131" t="s">
        <v>5</v>
      </c>
      <c r="C420" s="80"/>
      <c r="D420" s="79" t="str">
        <f t="shared" si="7"/>
        <v/>
      </c>
    </row>
    <row r="421" spans="1:4">
      <c r="A421" s="46" t="s">
        <v>237</v>
      </c>
      <c r="B421" s="48" t="s">
        <v>5</v>
      </c>
      <c r="C421" s="80"/>
      <c r="D421" s="79" t="str">
        <f t="shared" si="7"/>
        <v/>
      </c>
    </row>
    <row r="422" spans="1:4">
      <c r="A422" s="130" t="s">
        <v>238</v>
      </c>
      <c r="B422" s="48" t="s">
        <v>5</v>
      </c>
      <c r="C422" s="80"/>
      <c r="D422" s="79" t="str">
        <f t="shared" si="7"/>
        <v/>
      </c>
    </row>
    <row r="423" spans="1:4">
      <c r="A423" s="46" t="s">
        <v>239</v>
      </c>
      <c r="B423" s="48" t="s">
        <v>5</v>
      </c>
      <c r="C423" s="80"/>
      <c r="D423" s="79" t="str">
        <f t="shared" si="7"/>
        <v/>
      </c>
    </row>
    <row r="424" spans="1:4">
      <c r="A424" s="138" t="s">
        <v>240</v>
      </c>
      <c r="B424" s="139" t="s">
        <v>5</v>
      </c>
      <c r="C424" s="80"/>
      <c r="D424" s="79" t="str">
        <f t="shared" si="7"/>
        <v/>
      </c>
    </row>
    <row r="425" spans="1:4">
      <c r="A425" s="138" t="s">
        <v>241</v>
      </c>
      <c r="B425" s="139" t="s">
        <v>5</v>
      </c>
      <c r="C425" s="80"/>
      <c r="D425" s="79" t="str">
        <f t="shared" si="7"/>
        <v/>
      </c>
    </row>
    <row r="426" spans="1:4">
      <c r="A426" s="130" t="s">
        <v>242</v>
      </c>
      <c r="B426" s="48" t="s">
        <v>5</v>
      </c>
      <c r="C426" s="80"/>
      <c r="D426" s="79" t="str">
        <f t="shared" si="7"/>
        <v/>
      </c>
    </row>
    <row r="427" spans="1:4">
      <c r="A427" s="46" t="s">
        <v>243</v>
      </c>
      <c r="B427" s="47" t="s">
        <v>5</v>
      </c>
      <c r="C427" s="80"/>
      <c r="D427" s="79" t="str">
        <f t="shared" si="7"/>
        <v/>
      </c>
    </row>
    <row r="428" spans="1:4">
      <c r="A428" s="46" t="s">
        <v>244</v>
      </c>
      <c r="B428" s="47" t="s">
        <v>5</v>
      </c>
      <c r="C428" s="80"/>
      <c r="D428" s="79" t="str">
        <f t="shared" si="7"/>
        <v/>
      </c>
    </row>
    <row r="429" spans="1:4">
      <c r="A429" s="55" t="s">
        <v>245</v>
      </c>
      <c r="B429" s="47" t="s">
        <v>5</v>
      </c>
      <c r="C429" s="80"/>
      <c r="D429" s="79" t="str">
        <f t="shared" si="7"/>
        <v/>
      </c>
    </row>
    <row r="430" spans="1:4">
      <c r="A430" s="132" t="s">
        <v>246</v>
      </c>
      <c r="B430" s="133" t="s">
        <v>5</v>
      </c>
      <c r="C430" s="80"/>
      <c r="D430" s="79" t="str">
        <f t="shared" si="7"/>
        <v/>
      </c>
    </row>
    <row r="431" spans="1:4">
      <c r="A431" s="130" t="s">
        <v>247</v>
      </c>
      <c r="B431" s="131" t="s">
        <v>5</v>
      </c>
      <c r="C431" s="80"/>
      <c r="D431" s="79" t="str">
        <f t="shared" si="7"/>
        <v/>
      </c>
    </row>
    <row r="432" spans="1:4">
      <c r="A432" s="132" t="s">
        <v>248</v>
      </c>
      <c r="B432" s="133" t="s">
        <v>5</v>
      </c>
      <c r="C432" s="80"/>
      <c r="D432" s="79" t="str">
        <f t="shared" si="7"/>
        <v/>
      </c>
    </row>
    <row r="433" spans="1:4">
      <c r="A433" s="132" t="s">
        <v>249</v>
      </c>
      <c r="B433" s="133" t="s">
        <v>5</v>
      </c>
      <c r="C433" s="80"/>
      <c r="D433" s="79" t="str">
        <f t="shared" si="7"/>
        <v/>
      </c>
    </row>
    <row r="434" spans="1:4">
      <c r="A434" s="132" t="s">
        <v>250</v>
      </c>
      <c r="B434" s="133" t="s">
        <v>5</v>
      </c>
      <c r="C434" s="80"/>
      <c r="D434" s="79" t="str">
        <f t="shared" si="7"/>
        <v/>
      </c>
    </row>
    <row r="435" spans="1:4" ht="13.5" thickBot="1">
      <c r="A435" s="143" t="s">
        <v>251</v>
      </c>
      <c r="B435" s="144" t="s">
        <v>5</v>
      </c>
      <c r="C435" s="81"/>
      <c r="D435" s="79" t="str">
        <f t="shared" si="7"/>
        <v/>
      </c>
    </row>
    <row r="436" spans="1:4">
      <c r="A436" s="4"/>
      <c r="B436" s="145"/>
      <c r="C436" s="82"/>
    </row>
    <row r="437" spans="1:4" ht="13.5" thickBot="1">
      <c r="A437" s="6" t="s">
        <v>271</v>
      </c>
    </row>
    <row r="438" spans="1:4" ht="26.25" thickBot="1">
      <c r="A438" s="66" t="s">
        <v>1</v>
      </c>
      <c r="B438" s="67" t="s">
        <v>2</v>
      </c>
      <c r="C438" s="68" t="s">
        <v>3</v>
      </c>
    </row>
    <row r="439" spans="1:4">
      <c r="A439" s="72" t="s">
        <v>265</v>
      </c>
      <c r="B439" s="71" t="s">
        <v>266</v>
      </c>
      <c r="C439" s="78"/>
      <c r="D439" s="79" t="str">
        <f t="shared" ref="D439:D468" si="8">IF(C439="","",IF(ISNUMBER(C439),IF(C439=ROUND(C439,2),"","Napaka - cena mora biti zaokrožena na 2 decimalki!"),"Napaka!"))</f>
        <v/>
      </c>
    </row>
    <row r="440" spans="1:4">
      <c r="A440" s="55" t="s">
        <v>268</v>
      </c>
      <c r="B440" s="47" t="s">
        <v>70</v>
      </c>
      <c r="C440" s="80"/>
      <c r="D440" s="79" t="str">
        <f t="shared" si="8"/>
        <v/>
      </c>
    </row>
    <row r="441" spans="1:4">
      <c r="A441" s="55" t="s">
        <v>468</v>
      </c>
      <c r="B441" s="47" t="s">
        <v>70</v>
      </c>
      <c r="C441" s="80"/>
      <c r="D441" s="79" t="str">
        <f t="shared" si="8"/>
        <v/>
      </c>
    </row>
    <row r="442" spans="1:4">
      <c r="A442" s="55" t="s">
        <v>469</v>
      </c>
      <c r="B442" s="47" t="s">
        <v>70</v>
      </c>
      <c r="C442" s="80"/>
      <c r="D442" s="79" t="str">
        <f t="shared" si="8"/>
        <v/>
      </c>
    </row>
    <row r="443" spans="1:4" ht="13.5" thickBot="1">
      <c r="A443" s="73" t="s">
        <v>267</v>
      </c>
      <c r="B443" s="74" t="s">
        <v>266</v>
      </c>
      <c r="C443" s="81"/>
      <c r="D443" s="79" t="str">
        <f t="shared" si="8"/>
        <v/>
      </c>
    </row>
    <row r="445" spans="1:4" ht="13.5" thickBot="1">
      <c r="A445" s="8" t="s">
        <v>272</v>
      </c>
    </row>
    <row r="446" spans="1:4" ht="26.25" thickBot="1">
      <c r="A446" s="66" t="s">
        <v>1</v>
      </c>
      <c r="B446" s="67" t="s">
        <v>2</v>
      </c>
      <c r="C446" s="68" t="s">
        <v>3</v>
      </c>
    </row>
    <row r="447" spans="1:4">
      <c r="A447" s="197"/>
      <c r="B447" s="198"/>
      <c r="C447" s="78"/>
      <c r="D447" s="79" t="str">
        <f t="shared" si="8"/>
        <v/>
      </c>
    </row>
    <row r="448" spans="1:4">
      <c r="A448" s="199"/>
      <c r="B448" s="200"/>
      <c r="C448" s="80"/>
      <c r="D448" s="79" t="str">
        <f t="shared" si="8"/>
        <v/>
      </c>
    </row>
    <row r="449" spans="1:4">
      <c r="A449" s="199"/>
      <c r="B449" s="200"/>
      <c r="C449" s="80"/>
      <c r="D449" s="79" t="str">
        <f t="shared" si="8"/>
        <v/>
      </c>
    </row>
    <row r="450" spans="1:4">
      <c r="A450" s="199"/>
      <c r="B450" s="200"/>
      <c r="C450" s="80"/>
      <c r="D450" s="79" t="str">
        <f t="shared" si="8"/>
        <v/>
      </c>
    </row>
    <row r="451" spans="1:4">
      <c r="A451" s="199"/>
      <c r="B451" s="200"/>
      <c r="C451" s="80"/>
      <c r="D451" s="79" t="str">
        <f t="shared" si="8"/>
        <v/>
      </c>
    </row>
    <row r="452" spans="1:4">
      <c r="A452" s="199"/>
      <c r="B452" s="200"/>
      <c r="C452" s="80"/>
      <c r="D452" s="79" t="str">
        <f t="shared" si="8"/>
        <v/>
      </c>
    </row>
    <row r="453" spans="1:4">
      <c r="A453" s="199"/>
      <c r="B453" s="200"/>
      <c r="C453" s="80"/>
      <c r="D453" s="79" t="str">
        <f t="shared" si="8"/>
        <v/>
      </c>
    </row>
    <row r="454" spans="1:4">
      <c r="A454" s="199"/>
      <c r="B454" s="200"/>
      <c r="C454" s="80"/>
      <c r="D454" s="79" t="str">
        <f t="shared" si="8"/>
        <v/>
      </c>
    </row>
    <row r="455" spans="1:4">
      <c r="A455" s="199"/>
      <c r="B455" s="200"/>
      <c r="C455" s="80"/>
      <c r="D455" s="79" t="str">
        <f t="shared" si="8"/>
        <v/>
      </c>
    </row>
    <row r="456" spans="1:4">
      <c r="A456" s="199"/>
      <c r="B456" s="200"/>
      <c r="C456" s="80"/>
      <c r="D456" s="79" t="str">
        <f t="shared" si="8"/>
        <v/>
      </c>
    </row>
    <row r="457" spans="1:4">
      <c r="A457" s="199"/>
      <c r="B457" s="200"/>
      <c r="C457" s="80"/>
      <c r="D457" s="79" t="str">
        <f t="shared" si="8"/>
        <v/>
      </c>
    </row>
    <row r="458" spans="1:4">
      <c r="A458" s="199"/>
      <c r="B458" s="200"/>
      <c r="C458" s="80"/>
      <c r="D458" s="79" t="str">
        <f t="shared" si="8"/>
        <v/>
      </c>
    </row>
    <row r="459" spans="1:4">
      <c r="A459" s="199"/>
      <c r="B459" s="200"/>
      <c r="C459" s="80"/>
      <c r="D459" s="79" t="str">
        <f t="shared" si="8"/>
        <v/>
      </c>
    </row>
    <row r="460" spans="1:4">
      <c r="A460" s="199"/>
      <c r="B460" s="200"/>
      <c r="C460" s="80"/>
      <c r="D460" s="79" t="str">
        <f t="shared" si="8"/>
        <v/>
      </c>
    </row>
    <row r="461" spans="1:4">
      <c r="A461" s="199"/>
      <c r="B461" s="200"/>
      <c r="C461" s="80"/>
      <c r="D461" s="79" t="str">
        <f t="shared" si="8"/>
        <v/>
      </c>
    </row>
    <row r="462" spans="1:4">
      <c r="A462" s="199"/>
      <c r="B462" s="200"/>
      <c r="C462" s="80"/>
      <c r="D462" s="79" t="str">
        <f t="shared" si="8"/>
        <v/>
      </c>
    </row>
    <row r="463" spans="1:4">
      <c r="A463" s="199"/>
      <c r="B463" s="200"/>
      <c r="C463" s="80"/>
      <c r="D463" s="79" t="str">
        <f t="shared" si="8"/>
        <v/>
      </c>
    </row>
    <row r="464" spans="1:4">
      <c r="A464" s="199"/>
      <c r="B464" s="200"/>
      <c r="C464" s="80"/>
      <c r="D464" s="79" t="str">
        <f t="shared" si="8"/>
        <v/>
      </c>
    </row>
    <row r="465" spans="1:4">
      <c r="A465" s="199"/>
      <c r="B465" s="200"/>
      <c r="C465" s="80"/>
      <c r="D465" s="79" t="str">
        <f t="shared" si="8"/>
        <v/>
      </c>
    </row>
    <row r="466" spans="1:4">
      <c r="A466" s="199"/>
      <c r="B466" s="200"/>
      <c r="C466" s="80"/>
      <c r="D466" s="79" t="str">
        <f t="shared" si="8"/>
        <v/>
      </c>
    </row>
    <row r="467" spans="1:4">
      <c r="A467" s="199"/>
      <c r="B467" s="200"/>
      <c r="C467" s="80"/>
      <c r="D467" s="79" t="str">
        <f t="shared" si="8"/>
        <v/>
      </c>
    </row>
    <row r="468" spans="1:4" ht="13.5" thickBot="1">
      <c r="A468" s="201"/>
      <c r="B468" s="202"/>
      <c r="C468" s="81"/>
      <c r="D468" s="79" t="str">
        <f t="shared" si="8"/>
        <v/>
      </c>
    </row>
  </sheetData>
  <sheetProtection password="E9F6" sheet="1" objects="1" scenarios="1"/>
  <pageMargins left="0.74803149606299213" right="0.74803149606299213" top="0.47244094488188981" bottom="0.55118110236220474" header="0.27559055118110237" footer="0.31496062992125984"/>
  <pageSetup paperSize="9" scale="97" fitToHeight="0" orientation="portrait" r:id="rId1"/>
  <headerFooter alignWithMargins="0">
    <oddFooter>&amp;R&amp;P/&amp;N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552</v>
      </c>
      <c r="C1" s="206"/>
      <c r="D1" s="207"/>
      <c r="E1" s="211" t="s">
        <v>289</v>
      </c>
      <c r="F1" s="213" t="s">
        <v>55</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IF(B5="",0,VLOOKUP('180515'!B5,Cenik!$A$3:$C$468,2,FALSE))</f>
        <v>0</v>
      </c>
      <c r="D5" s="18">
        <f>IF(B5="",0,VLOOKUP('180515'!B5,Cenik!$A$3:$C$468,3,FALSE))</f>
        <v>0</v>
      </c>
      <c r="E5" s="19"/>
      <c r="F5" s="20">
        <f t="shared" ref="F5:F14" si="0">D5*E5</f>
        <v>0</v>
      </c>
    </row>
    <row r="6" spans="1:6">
      <c r="A6" s="21"/>
      <c r="B6" s="22"/>
      <c r="C6" s="18">
        <f>IF(B6="",0,VLOOKUP('180515'!B6,Cenik!$A$3:$C$468,2,FALSE))</f>
        <v>0</v>
      </c>
      <c r="D6" s="18">
        <f>IF(B6="",0,VLOOKUP('180515'!B6,Cenik!$A$3:$C$468,3,FALSE))</f>
        <v>0</v>
      </c>
      <c r="E6" s="23"/>
      <c r="F6" s="20">
        <f t="shared" si="0"/>
        <v>0</v>
      </c>
    </row>
    <row r="7" spans="1:6">
      <c r="A7" s="21"/>
      <c r="B7" s="22"/>
      <c r="C7" s="18">
        <f>IF(B7="",0,VLOOKUP('180515'!B7,Cenik!$A$3:$C$468,2,FALSE))</f>
        <v>0</v>
      </c>
      <c r="D7" s="18">
        <f>IF(B7="",0,VLOOKUP('180515'!B7,Cenik!$A$3:$C$468,3,FALSE))</f>
        <v>0</v>
      </c>
      <c r="E7" s="23"/>
      <c r="F7" s="20">
        <f t="shared" si="0"/>
        <v>0</v>
      </c>
    </row>
    <row r="8" spans="1:6">
      <c r="A8" s="21"/>
      <c r="B8" s="22"/>
      <c r="C8" s="18">
        <f>IF(B8="",0,VLOOKUP('180515'!B8,Cenik!$A$3:$C$468,2,FALSE))</f>
        <v>0</v>
      </c>
      <c r="D8" s="18">
        <f>IF(B8="",0,VLOOKUP('180515'!B8,Cenik!$A$3:$C$468,3,FALSE))</f>
        <v>0</v>
      </c>
      <c r="E8" s="23"/>
      <c r="F8" s="20">
        <f t="shared" si="0"/>
        <v>0</v>
      </c>
    </row>
    <row r="9" spans="1:6">
      <c r="A9" s="21"/>
      <c r="B9" s="22"/>
      <c r="C9" s="18">
        <f>IF(B9="",0,VLOOKUP('180515'!B9,Cenik!$A$3:$C$468,2,FALSE))</f>
        <v>0</v>
      </c>
      <c r="D9" s="18">
        <f>IF(B9="",0,VLOOKUP('180515'!B9,Cenik!$A$3:$C$468,3,FALSE))</f>
        <v>0</v>
      </c>
      <c r="E9" s="23"/>
      <c r="F9" s="20">
        <f t="shared" si="0"/>
        <v>0</v>
      </c>
    </row>
    <row r="10" spans="1:6">
      <c r="A10" s="21"/>
      <c r="B10" s="22"/>
      <c r="C10" s="18">
        <f>IF(B10="",0,VLOOKUP('180515'!B10,Cenik!$A$3:$C$468,2,FALSE))</f>
        <v>0</v>
      </c>
      <c r="D10" s="18">
        <f>IF(B10="",0,VLOOKUP('180515'!B10,Cenik!$A$3:$C$468,3,FALSE))</f>
        <v>0</v>
      </c>
      <c r="E10" s="23"/>
      <c r="F10" s="20">
        <f t="shared" si="0"/>
        <v>0</v>
      </c>
    </row>
    <row r="11" spans="1:6">
      <c r="A11" s="21"/>
      <c r="B11" s="22"/>
      <c r="C11" s="18">
        <f>IF(B11="",0,VLOOKUP('180515'!B11,Cenik!$A$3:$C$468,2,FALSE))</f>
        <v>0</v>
      </c>
      <c r="D11" s="18">
        <f>IF(B11="",0,VLOOKUP('180515'!B11,Cenik!$A$3:$C$468,3,FALSE))</f>
        <v>0</v>
      </c>
      <c r="E11" s="23"/>
      <c r="F11" s="20">
        <f t="shared" si="0"/>
        <v>0</v>
      </c>
    </row>
    <row r="12" spans="1:6">
      <c r="A12" s="21"/>
      <c r="B12" s="22"/>
      <c r="C12" s="18">
        <f>IF(B12="",0,VLOOKUP('180515'!B12,Cenik!$A$3:$C$468,2,FALSE))</f>
        <v>0</v>
      </c>
      <c r="D12" s="18">
        <f>IF(B12="",0,VLOOKUP('180515'!B12,Cenik!$A$3:$C$468,3,FALSE))</f>
        <v>0</v>
      </c>
      <c r="E12" s="23"/>
      <c r="F12" s="20">
        <f t="shared" si="0"/>
        <v>0</v>
      </c>
    </row>
    <row r="13" spans="1:6">
      <c r="A13" s="21"/>
      <c r="B13" s="22"/>
      <c r="C13" s="18">
        <f>IF(B13="",0,VLOOKUP('180515'!B13,Cenik!$A$3:$C$468,2,FALSE))</f>
        <v>0</v>
      </c>
      <c r="D13" s="18">
        <f>IF(B13="",0,VLOOKUP('180515'!B13,Cenik!$A$3:$C$468,3,FALSE))</f>
        <v>0</v>
      </c>
      <c r="E13" s="23"/>
      <c r="F13" s="20">
        <f t="shared" si="0"/>
        <v>0</v>
      </c>
    </row>
    <row r="14" spans="1:6" ht="13.5" thickBot="1">
      <c r="A14" s="21"/>
      <c r="B14" s="22"/>
      <c r="C14" s="18">
        <f>IF(B14="",0,VLOOKUP('180515'!B14,Cenik!$A$3:$C$468,2,FALSE))</f>
        <v>0</v>
      </c>
      <c r="D14" s="18">
        <f>IF(B14="",0,VLOOKUP('180515'!B14,Cenik!$A$3:$C$468,3,FALSE))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IF(B16="",0,VLOOKUP('180515'!B16,Cenik!$A$3:$C$468,2,FALSE))</f>
        <v>0</v>
      </c>
      <c r="D16" s="18">
        <f>IF(B16="",0,VLOOKUP('180515'!B16,Cenik!$A$3:$C$468,3,FALSE))</f>
        <v>0</v>
      </c>
      <c r="E16" s="27"/>
      <c r="F16" s="28">
        <f t="shared" ref="F16:F29" si="1">D16*E16</f>
        <v>0</v>
      </c>
    </row>
    <row r="17" spans="1:9">
      <c r="A17" s="21"/>
      <c r="B17" s="29"/>
      <c r="C17" s="18">
        <f>IF(B17="",0,VLOOKUP('180515'!B17,Cenik!$A$3:$C$468,2,FALSE))</f>
        <v>0</v>
      </c>
      <c r="D17" s="18">
        <f>IF(B17="",0,VLOOKUP('180515'!B17,Cenik!$A$3:$C$468,3,FALSE))</f>
        <v>0</v>
      </c>
      <c r="E17" s="30"/>
      <c r="F17" s="28">
        <f t="shared" si="1"/>
        <v>0</v>
      </c>
    </row>
    <row r="18" spans="1:9">
      <c r="A18" s="21"/>
      <c r="B18" s="31"/>
      <c r="C18" s="18">
        <f>IF(B18="",0,VLOOKUP('180515'!B18,Cenik!$A$3:$C$468,2,FALSE))</f>
        <v>0</v>
      </c>
      <c r="D18" s="18">
        <f>IF(B18="",0,VLOOKUP('180515'!B18,Cenik!$A$3:$C$468,3,FALSE))</f>
        <v>0</v>
      </c>
      <c r="E18" s="30"/>
      <c r="F18" s="28">
        <f t="shared" si="1"/>
        <v>0</v>
      </c>
    </row>
    <row r="19" spans="1:9">
      <c r="A19" s="21"/>
      <c r="B19" s="29"/>
      <c r="C19" s="18">
        <f>IF(B19="",0,VLOOKUP('180515'!B19,Cenik!$A$3:$C$468,2,FALSE))</f>
        <v>0</v>
      </c>
      <c r="D19" s="18">
        <f>IF(B19="",0,VLOOKUP('180515'!B19,Cenik!$A$3:$C$468,3,FALSE))</f>
        <v>0</v>
      </c>
      <c r="E19" s="30"/>
      <c r="F19" s="28">
        <f t="shared" si="1"/>
        <v>0</v>
      </c>
    </row>
    <row r="20" spans="1:9">
      <c r="A20" s="21"/>
      <c r="B20" s="29"/>
      <c r="C20" s="18">
        <f>IF(B20="",0,VLOOKUP('180515'!B20,Cenik!$A$3:$C$468,2,FALSE))</f>
        <v>0</v>
      </c>
      <c r="D20" s="18">
        <f>IF(B20="",0,VLOOKUP('180515'!B20,Cenik!$A$3:$C$468,3,FALSE))</f>
        <v>0</v>
      </c>
      <c r="E20" s="30"/>
      <c r="F20" s="28">
        <f t="shared" si="1"/>
        <v>0</v>
      </c>
    </row>
    <row r="21" spans="1:9">
      <c r="A21" s="21"/>
      <c r="B21" s="29"/>
      <c r="C21" s="18">
        <f>IF(B21="",0,VLOOKUP('180515'!B21,Cenik!$A$3:$C$468,2,FALSE))</f>
        <v>0</v>
      </c>
      <c r="D21" s="18">
        <f>IF(B21="",0,VLOOKUP('180515'!B21,Cenik!$A$3:$C$468,3,FALSE))</f>
        <v>0</v>
      </c>
      <c r="E21" s="30"/>
      <c r="F21" s="28">
        <f t="shared" si="1"/>
        <v>0</v>
      </c>
    </row>
    <row r="22" spans="1:9">
      <c r="A22" s="21"/>
      <c r="B22" s="29"/>
      <c r="C22" s="18">
        <f>IF(B22="",0,VLOOKUP('180515'!B22,Cenik!$A$3:$C$468,2,FALSE))</f>
        <v>0</v>
      </c>
      <c r="D22" s="18">
        <f>IF(B22="",0,VLOOKUP('180515'!B22,Cenik!$A$3:$C$468,3,FALSE))</f>
        <v>0</v>
      </c>
      <c r="E22" s="30"/>
      <c r="F22" s="28">
        <f t="shared" si="1"/>
        <v>0</v>
      </c>
    </row>
    <row r="23" spans="1:9">
      <c r="A23" s="21"/>
      <c r="B23" s="29"/>
      <c r="C23" s="18">
        <f>IF(B23="",0,VLOOKUP('180515'!B23,Cenik!$A$3:$C$468,2,FALSE))</f>
        <v>0</v>
      </c>
      <c r="D23" s="18">
        <f>IF(B23="",0,VLOOKUP('180515'!B23,Cenik!$A$3:$C$468,3,FALSE))</f>
        <v>0</v>
      </c>
      <c r="E23" s="30"/>
      <c r="F23" s="28">
        <f t="shared" si="1"/>
        <v>0</v>
      </c>
    </row>
    <row r="24" spans="1:9">
      <c r="A24" s="21"/>
      <c r="B24" s="29"/>
      <c r="C24" s="18">
        <f>IF(B24="",0,VLOOKUP('180515'!B24,Cenik!$A$3:$C$468,2,FALSE))</f>
        <v>0</v>
      </c>
      <c r="D24" s="18">
        <f>IF(B24="",0,VLOOKUP('180515'!B24,Cenik!$A$3:$C$468,3,FALSE))</f>
        <v>0</v>
      </c>
      <c r="E24" s="30"/>
      <c r="F24" s="28">
        <f t="shared" si="1"/>
        <v>0</v>
      </c>
    </row>
    <row r="25" spans="1:9">
      <c r="A25" s="21"/>
      <c r="B25" s="29"/>
      <c r="C25" s="18">
        <f>IF(B25="",0,VLOOKUP('180515'!B25,Cenik!$A$3:$C$468,2,FALSE))</f>
        <v>0</v>
      </c>
      <c r="D25" s="18">
        <f>IF(B25="",0,VLOOKUP('180515'!B25,Cenik!$A$3:$C$468,3,FALSE))</f>
        <v>0</v>
      </c>
      <c r="E25" s="30"/>
      <c r="F25" s="28">
        <f t="shared" si="1"/>
        <v>0</v>
      </c>
    </row>
    <row r="26" spans="1:9">
      <c r="A26" s="21"/>
      <c r="B26" s="29"/>
      <c r="C26" s="18">
        <f>IF(B26="",0,VLOOKUP('180515'!B26,Cenik!$A$3:$C$468,2,FALSE))</f>
        <v>0</v>
      </c>
      <c r="D26" s="18">
        <f>IF(B26="",0,VLOOKUP('180515'!B26,Cenik!$A$3:$C$468,3,FALSE))</f>
        <v>0</v>
      </c>
      <c r="E26" s="30"/>
      <c r="F26" s="28">
        <f t="shared" si="1"/>
        <v>0</v>
      </c>
    </row>
    <row r="27" spans="1:9">
      <c r="A27" s="21"/>
      <c r="B27" s="29"/>
      <c r="C27" s="18">
        <f>IF(B27="",0,VLOOKUP('180515'!B27,Cenik!$A$3:$C$468,2,FALSE))</f>
        <v>0</v>
      </c>
      <c r="D27" s="18">
        <f>IF(B27="",0,VLOOKUP('180515'!B27,Cenik!$A$3:$C$468,3,FALSE))</f>
        <v>0</v>
      </c>
      <c r="E27" s="30"/>
      <c r="F27" s="28">
        <f t="shared" si="1"/>
        <v>0</v>
      </c>
    </row>
    <row r="28" spans="1:9">
      <c r="A28" s="21"/>
      <c r="B28" s="29"/>
      <c r="C28" s="18">
        <f>IF(B28="",0,VLOOKUP('180515'!B28,Cenik!$A$3:$C$468,2,FALSE))</f>
        <v>0</v>
      </c>
      <c r="D28" s="18">
        <f>IF(B28="",0,VLOOKUP('180515'!B28,Cenik!$A$3:$C$468,3,FALSE))</f>
        <v>0</v>
      </c>
      <c r="E28" s="30"/>
      <c r="F28" s="28">
        <f t="shared" si="1"/>
        <v>0</v>
      </c>
    </row>
    <row r="29" spans="1:9" ht="13.5" thickBot="1">
      <c r="A29" s="21"/>
      <c r="B29" s="29"/>
      <c r="C29" s="18">
        <f>IF(B29="",0,VLOOKUP('180515'!B29,Cenik!$A$3:$C$468,2,FALSE))</f>
        <v>0</v>
      </c>
      <c r="D29" s="18">
        <f>IF(B29="",0,VLOOKUP('180515'!B29,Cenik!$A$3:$C$468,3,FALSE))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IF(B31="",0,VLOOKUP('180515'!B31,Cenik!$A$3:$C$468,2,FALSE))</f>
        <v>0</v>
      </c>
      <c r="D31" s="33">
        <f>IF(B31="",0,VLOOKUP('180515'!B31,Cenik!$A$3:$C$468,3,FALSE))</f>
        <v>0</v>
      </c>
      <c r="E31" s="27"/>
      <c r="F31" s="34">
        <f t="shared" ref="F31:F44" si="2">D31*E31</f>
        <v>0</v>
      </c>
      <c r="I31" s="7"/>
    </row>
    <row r="32" spans="1:9">
      <c r="A32" s="21"/>
      <c r="B32" s="29"/>
      <c r="C32" s="18">
        <f>IF(B32="",0,VLOOKUP('180515'!B32,Cenik!$A$3:$C$468,2,FALSE))</f>
        <v>0</v>
      </c>
      <c r="D32" s="18">
        <f>IF(B32="",0,VLOOKUP('180515'!B32,Cenik!$A$3:$C$468,3,FALSE))</f>
        <v>0</v>
      </c>
      <c r="E32" s="30"/>
      <c r="F32" s="28">
        <f t="shared" si="2"/>
        <v>0</v>
      </c>
      <c r="I32" s="7"/>
    </row>
    <row r="33" spans="1:6">
      <c r="A33" s="21"/>
      <c r="B33" s="29"/>
      <c r="C33" s="18">
        <f>IF(B33="",0,VLOOKUP('180515'!B33,Cenik!$A$3:$C$468,2,FALSE))</f>
        <v>0</v>
      </c>
      <c r="D33" s="18">
        <f>IF(B33="",0,VLOOKUP('180515'!B33,Cenik!$A$3:$C$468,3,FALSE))</f>
        <v>0</v>
      </c>
      <c r="E33" s="30"/>
      <c r="F33" s="28">
        <f t="shared" si="2"/>
        <v>0</v>
      </c>
    </row>
    <row r="34" spans="1:6">
      <c r="A34" s="21"/>
      <c r="B34" s="29"/>
      <c r="C34" s="18">
        <f>IF(B34="",0,VLOOKUP('180515'!B34,Cenik!$A$3:$C$468,2,FALSE))</f>
        <v>0</v>
      </c>
      <c r="D34" s="18">
        <f>IF(B34="",0,VLOOKUP('180515'!B34,Cenik!$A$3:$C$468,3,FALSE))</f>
        <v>0</v>
      </c>
      <c r="E34" s="30"/>
      <c r="F34" s="28">
        <f t="shared" si="2"/>
        <v>0</v>
      </c>
    </row>
    <row r="35" spans="1:6">
      <c r="A35" s="21"/>
      <c r="B35" s="29"/>
      <c r="C35" s="18">
        <f>IF(B35="",0,VLOOKUP('180515'!B35,Cenik!$A$3:$C$468,2,FALSE))</f>
        <v>0</v>
      </c>
      <c r="D35" s="18">
        <f>IF(B35="",0,VLOOKUP('180515'!B35,Cenik!$A$3:$C$468,3,FALSE))</f>
        <v>0</v>
      </c>
      <c r="E35" s="30"/>
      <c r="F35" s="28">
        <f t="shared" si="2"/>
        <v>0</v>
      </c>
    </row>
    <row r="36" spans="1:6">
      <c r="A36" s="21"/>
      <c r="B36" s="29"/>
      <c r="C36" s="18">
        <f>IF(B36="",0,VLOOKUP('180515'!B36,Cenik!$A$3:$C$468,2,FALSE))</f>
        <v>0</v>
      </c>
      <c r="D36" s="18">
        <f>IF(B36="",0,VLOOKUP('180515'!B36,Cenik!$A$3:$C$468,3,FALSE))</f>
        <v>0</v>
      </c>
      <c r="E36" s="30"/>
      <c r="F36" s="28">
        <f t="shared" si="2"/>
        <v>0</v>
      </c>
    </row>
    <row r="37" spans="1:6">
      <c r="A37" s="21"/>
      <c r="B37" s="29"/>
      <c r="C37" s="18">
        <f>IF(B37="",0,VLOOKUP('180515'!B37,Cenik!$A$3:$C$468,2,FALSE))</f>
        <v>0</v>
      </c>
      <c r="D37" s="18">
        <f>IF(B37="",0,VLOOKUP('180515'!B37,Cenik!$A$3:$C$468,3,FALSE))</f>
        <v>0</v>
      </c>
      <c r="E37" s="30"/>
      <c r="F37" s="28">
        <f t="shared" si="2"/>
        <v>0</v>
      </c>
    </row>
    <row r="38" spans="1:6">
      <c r="A38" s="21"/>
      <c r="B38" s="29"/>
      <c r="C38" s="18">
        <f>IF(B38="",0,VLOOKUP('180515'!B38,Cenik!$A$3:$C$468,2,FALSE))</f>
        <v>0</v>
      </c>
      <c r="D38" s="18">
        <f>IF(B38="",0,VLOOKUP('180515'!B38,Cenik!$A$3:$C$468,3,FALSE))</f>
        <v>0</v>
      </c>
      <c r="E38" s="30"/>
      <c r="F38" s="28">
        <f t="shared" si="2"/>
        <v>0</v>
      </c>
    </row>
    <row r="39" spans="1:6">
      <c r="A39" s="21"/>
      <c r="B39" s="29"/>
      <c r="C39" s="18">
        <f>IF(B39="",0,VLOOKUP('180515'!B39,Cenik!$A$3:$C$468,2,FALSE))</f>
        <v>0</v>
      </c>
      <c r="D39" s="18">
        <f>IF(B39="",0,VLOOKUP('180515'!B39,Cenik!$A$3:$C$468,3,FALSE))</f>
        <v>0</v>
      </c>
      <c r="E39" s="30"/>
      <c r="F39" s="28">
        <f t="shared" si="2"/>
        <v>0</v>
      </c>
    </row>
    <row r="40" spans="1:6">
      <c r="A40" s="21"/>
      <c r="B40" s="29"/>
      <c r="C40" s="18">
        <f>IF(B40="",0,VLOOKUP('180515'!B40,Cenik!$A$3:$C$468,2,FALSE))</f>
        <v>0</v>
      </c>
      <c r="D40" s="18">
        <f>IF(B40="",0,VLOOKUP('180515'!B40,Cenik!$A$3:$C$468,3,FALSE))</f>
        <v>0</v>
      </c>
      <c r="E40" s="30"/>
      <c r="F40" s="28">
        <f t="shared" si="2"/>
        <v>0</v>
      </c>
    </row>
    <row r="41" spans="1:6">
      <c r="A41" s="21"/>
      <c r="B41" s="29"/>
      <c r="C41" s="18">
        <f>IF(B41="",0,VLOOKUP('180515'!B41,Cenik!$A$3:$C$468,2,FALSE))</f>
        <v>0</v>
      </c>
      <c r="D41" s="18">
        <f>IF(B41="",0,VLOOKUP('180515'!B41,Cenik!$A$3:$C$468,3,FALSE))</f>
        <v>0</v>
      </c>
      <c r="E41" s="30"/>
      <c r="F41" s="28">
        <f t="shared" si="2"/>
        <v>0</v>
      </c>
    </row>
    <row r="42" spans="1:6">
      <c r="A42" s="21"/>
      <c r="B42" s="29"/>
      <c r="C42" s="18">
        <f>IF(B42="",0,VLOOKUP('180515'!B42,Cenik!$A$3:$C$468,2,FALSE))</f>
        <v>0</v>
      </c>
      <c r="D42" s="18">
        <f>IF(B42="",0,VLOOKUP('180515'!B42,Cenik!$A$3:$C$468,3,FALSE))</f>
        <v>0</v>
      </c>
      <c r="E42" s="30"/>
      <c r="F42" s="28">
        <f t="shared" si="2"/>
        <v>0</v>
      </c>
    </row>
    <row r="43" spans="1:6">
      <c r="A43" s="21"/>
      <c r="B43" s="29"/>
      <c r="C43" s="18">
        <f>IF(B43="",0,VLOOKUP('180515'!B43,Cenik!$A$3:$C$468,2,FALSE))</f>
        <v>0</v>
      </c>
      <c r="D43" s="18">
        <f>IF(B43="",0,VLOOKUP('180515'!B43,Cenik!$A$3:$C$468,3,FALSE))</f>
        <v>0</v>
      </c>
      <c r="E43" s="30"/>
      <c r="F43" s="28">
        <f t="shared" si="2"/>
        <v>0</v>
      </c>
    </row>
    <row r="44" spans="1:6" ht="13.5" thickBot="1">
      <c r="A44" s="35"/>
      <c r="B44" s="36"/>
      <c r="C44" s="37">
        <f>IF(B44="",0,VLOOKUP('180515'!B44,Cenik!$A$3:$C$468,2,FALSE))</f>
        <v>0</v>
      </c>
      <c r="D44" s="37">
        <f>IF(B44="",0,VLOOKUP('180515'!B44,Cenik!$A$3:$C$468,3,FALSE))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495</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B31" sqref="B31"/>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553</v>
      </c>
      <c r="C1" s="206"/>
      <c r="D1" s="207"/>
      <c r="E1" s="211" t="s">
        <v>289</v>
      </c>
      <c r="F1" s="213" t="s">
        <v>55</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IF(B5="",0,VLOOKUP('180601'!B5,Cenik!$A$3:$C$468,2,FALSE))</f>
        <v>0</v>
      </c>
      <c r="D5" s="18">
        <f>IF(B5="",0,VLOOKUP('180601'!B5,Cenik!$A$3:$C$468,3,FALSE))</f>
        <v>0</v>
      </c>
      <c r="E5" s="19"/>
      <c r="F5" s="20">
        <f t="shared" ref="F5:F14" si="0">D5*E5</f>
        <v>0</v>
      </c>
    </row>
    <row r="6" spans="1:6">
      <c r="A6" s="21"/>
      <c r="B6" s="22"/>
      <c r="C6" s="18">
        <f>IF(B6="",0,VLOOKUP('180601'!B6,Cenik!$A$3:$C$468,2,FALSE))</f>
        <v>0</v>
      </c>
      <c r="D6" s="18">
        <f>IF(B6="",0,VLOOKUP('180601'!B6,Cenik!$A$3:$C$468,3,FALSE))</f>
        <v>0</v>
      </c>
      <c r="E6" s="23"/>
      <c r="F6" s="20">
        <f t="shared" si="0"/>
        <v>0</v>
      </c>
    </row>
    <row r="7" spans="1:6">
      <c r="A7" s="21"/>
      <c r="B7" s="22"/>
      <c r="C7" s="18">
        <f>IF(B7="",0,VLOOKUP('180601'!B7,Cenik!$A$3:$C$468,2,FALSE))</f>
        <v>0</v>
      </c>
      <c r="D7" s="18">
        <f>IF(B7="",0,VLOOKUP('180601'!B7,Cenik!$A$3:$C$468,3,FALSE))</f>
        <v>0</v>
      </c>
      <c r="E7" s="23"/>
      <c r="F7" s="20">
        <f t="shared" si="0"/>
        <v>0</v>
      </c>
    </row>
    <row r="8" spans="1:6">
      <c r="A8" s="21"/>
      <c r="B8" s="22"/>
      <c r="C8" s="18">
        <f>IF(B8="",0,VLOOKUP('180601'!B8,Cenik!$A$3:$C$468,2,FALSE))</f>
        <v>0</v>
      </c>
      <c r="D8" s="18">
        <f>IF(B8="",0,VLOOKUP('180601'!B8,Cenik!$A$3:$C$468,3,FALSE))</f>
        <v>0</v>
      </c>
      <c r="E8" s="23"/>
      <c r="F8" s="20">
        <f t="shared" si="0"/>
        <v>0</v>
      </c>
    </row>
    <row r="9" spans="1:6">
      <c r="A9" s="21"/>
      <c r="B9" s="22"/>
      <c r="C9" s="18">
        <f>IF(B9="",0,VLOOKUP('180601'!B9,Cenik!$A$3:$C$468,2,FALSE))</f>
        <v>0</v>
      </c>
      <c r="D9" s="18">
        <f>IF(B9="",0,VLOOKUP('180601'!B9,Cenik!$A$3:$C$468,3,FALSE))</f>
        <v>0</v>
      </c>
      <c r="E9" s="23"/>
      <c r="F9" s="20">
        <f t="shared" si="0"/>
        <v>0</v>
      </c>
    </row>
    <row r="10" spans="1:6">
      <c r="A10" s="21"/>
      <c r="B10" s="22"/>
      <c r="C10" s="18">
        <f>IF(B10="",0,VLOOKUP('180601'!B10,Cenik!$A$3:$C$468,2,FALSE))</f>
        <v>0</v>
      </c>
      <c r="D10" s="18">
        <f>IF(B10="",0,VLOOKUP('180601'!B10,Cenik!$A$3:$C$468,3,FALSE))</f>
        <v>0</v>
      </c>
      <c r="E10" s="23"/>
      <c r="F10" s="20">
        <f t="shared" si="0"/>
        <v>0</v>
      </c>
    </row>
    <row r="11" spans="1:6">
      <c r="A11" s="21"/>
      <c r="B11" s="22"/>
      <c r="C11" s="18">
        <f>IF(B11="",0,VLOOKUP('180601'!B11,Cenik!$A$3:$C$468,2,FALSE))</f>
        <v>0</v>
      </c>
      <c r="D11" s="18">
        <f>IF(B11="",0,VLOOKUP('180601'!B11,Cenik!$A$3:$C$468,3,FALSE))</f>
        <v>0</v>
      </c>
      <c r="E11" s="23"/>
      <c r="F11" s="20">
        <f t="shared" si="0"/>
        <v>0</v>
      </c>
    </row>
    <row r="12" spans="1:6">
      <c r="A12" s="21"/>
      <c r="B12" s="22"/>
      <c r="C12" s="18">
        <f>IF(B12="",0,VLOOKUP('180601'!B12,Cenik!$A$3:$C$468,2,FALSE))</f>
        <v>0</v>
      </c>
      <c r="D12" s="18">
        <f>IF(B12="",0,VLOOKUP('180601'!B12,Cenik!$A$3:$C$468,3,FALSE))</f>
        <v>0</v>
      </c>
      <c r="E12" s="23"/>
      <c r="F12" s="20">
        <f t="shared" si="0"/>
        <v>0</v>
      </c>
    </row>
    <row r="13" spans="1:6">
      <c r="A13" s="21"/>
      <c r="B13" s="22"/>
      <c r="C13" s="18">
        <f>IF(B13="",0,VLOOKUP('180601'!B13,Cenik!$A$3:$C$468,2,FALSE))</f>
        <v>0</v>
      </c>
      <c r="D13" s="18">
        <f>IF(B13="",0,VLOOKUP('180601'!B13,Cenik!$A$3:$C$468,3,FALSE))</f>
        <v>0</v>
      </c>
      <c r="E13" s="23"/>
      <c r="F13" s="20">
        <f t="shared" si="0"/>
        <v>0</v>
      </c>
    </row>
    <row r="14" spans="1:6" ht="13.5" thickBot="1">
      <c r="A14" s="21"/>
      <c r="B14" s="22"/>
      <c r="C14" s="18">
        <f>IF(B14="",0,VLOOKUP('180601'!B14,Cenik!$A$3:$C$468,2,FALSE))</f>
        <v>0</v>
      </c>
      <c r="D14" s="18">
        <f>IF(B14="",0,VLOOKUP('180601'!B14,Cenik!$A$3:$C$468,3,FALSE))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IF(B16="",0,VLOOKUP('180601'!B16,Cenik!$A$3:$C$468,2,FALSE))</f>
        <v>0</v>
      </c>
      <c r="D16" s="18">
        <f>IF(B16="",0,VLOOKUP('180601'!B16,Cenik!$A$3:$C$468,3,FALSE))</f>
        <v>0</v>
      </c>
      <c r="E16" s="27"/>
      <c r="F16" s="28">
        <f t="shared" ref="F16:F29" si="1">D16*E16</f>
        <v>0</v>
      </c>
    </row>
    <row r="17" spans="1:9">
      <c r="A17" s="21"/>
      <c r="B17" s="29"/>
      <c r="C17" s="18">
        <f>IF(B17="",0,VLOOKUP('180601'!B17,Cenik!$A$3:$C$468,2,FALSE))</f>
        <v>0</v>
      </c>
      <c r="D17" s="18">
        <f>IF(B17="",0,VLOOKUP('180601'!B17,Cenik!$A$3:$C$468,3,FALSE))</f>
        <v>0</v>
      </c>
      <c r="E17" s="30"/>
      <c r="F17" s="28">
        <f t="shared" si="1"/>
        <v>0</v>
      </c>
    </row>
    <row r="18" spans="1:9">
      <c r="A18" s="21"/>
      <c r="B18" s="31"/>
      <c r="C18" s="18">
        <f>IF(B18="",0,VLOOKUP('180601'!B18,Cenik!$A$3:$C$468,2,FALSE))</f>
        <v>0</v>
      </c>
      <c r="D18" s="18">
        <f>IF(B18="",0,VLOOKUP('180601'!B18,Cenik!$A$3:$C$468,3,FALSE))</f>
        <v>0</v>
      </c>
      <c r="E18" s="30"/>
      <c r="F18" s="28">
        <f t="shared" si="1"/>
        <v>0</v>
      </c>
    </row>
    <row r="19" spans="1:9">
      <c r="A19" s="21"/>
      <c r="B19" s="29"/>
      <c r="C19" s="18">
        <f>IF(B19="",0,VLOOKUP('180601'!B19,Cenik!$A$3:$C$468,2,FALSE))</f>
        <v>0</v>
      </c>
      <c r="D19" s="18">
        <f>IF(B19="",0,VLOOKUP('180601'!B19,Cenik!$A$3:$C$468,3,FALSE))</f>
        <v>0</v>
      </c>
      <c r="E19" s="30"/>
      <c r="F19" s="28">
        <f t="shared" si="1"/>
        <v>0</v>
      </c>
    </row>
    <row r="20" spans="1:9">
      <c r="A20" s="21"/>
      <c r="B20" s="29"/>
      <c r="C20" s="18">
        <f>IF(B20="",0,VLOOKUP('180601'!B20,Cenik!$A$3:$C$468,2,FALSE))</f>
        <v>0</v>
      </c>
      <c r="D20" s="18">
        <f>IF(B20="",0,VLOOKUP('180601'!B20,Cenik!$A$3:$C$468,3,FALSE))</f>
        <v>0</v>
      </c>
      <c r="E20" s="30"/>
      <c r="F20" s="28">
        <f t="shared" si="1"/>
        <v>0</v>
      </c>
    </row>
    <row r="21" spans="1:9">
      <c r="A21" s="21"/>
      <c r="B21" s="29"/>
      <c r="C21" s="18">
        <f>IF(B21="",0,VLOOKUP('180601'!B21,Cenik!$A$3:$C$468,2,FALSE))</f>
        <v>0</v>
      </c>
      <c r="D21" s="18">
        <f>IF(B21="",0,VLOOKUP('180601'!B21,Cenik!$A$3:$C$468,3,FALSE))</f>
        <v>0</v>
      </c>
      <c r="E21" s="30"/>
      <c r="F21" s="28">
        <f t="shared" si="1"/>
        <v>0</v>
      </c>
    </row>
    <row r="22" spans="1:9">
      <c r="A22" s="21"/>
      <c r="B22" s="29"/>
      <c r="C22" s="18">
        <f>IF(B22="",0,VLOOKUP('180601'!B22,Cenik!$A$3:$C$468,2,FALSE))</f>
        <v>0</v>
      </c>
      <c r="D22" s="18">
        <f>IF(B22="",0,VLOOKUP('180601'!B22,Cenik!$A$3:$C$468,3,FALSE))</f>
        <v>0</v>
      </c>
      <c r="E22" s="30"/>
      <c r="F22" s="28">
        <f t="shared" si="1"/>
        <v>0</v>
      </c>
    </row>
    <row r="23" spans="1:9">
      <c r="A23" s="21"/>
      <c r="B23" s="29"/>
      <c r="C23" s="18">
        <f>IF(B23="",0,VLOOKUP('180601'!B23,Cenik!$A$3:$C$468,2,FALSE))</f>
        <v>0</v>
      </c>
      <c r="D23" s="18">
        <f>IF(B23="",0,VLOOKUP('180601'!B23,Cenik!$A$3:$C$468,3,FALSE))</f>
        <v>0</v>
      </c>
      <c r="E23" s="30"/>
      <c r="F23" s="28">
        <f t="shared" si="1"/>
        <v>0</v>
      </c>
    </row>
    <row r="24" spans="1:9">
      <c r="A24" s="21"/>
      <c r="B24" s="29"/>
      <c r="C24" s="18">
        <f>IF(B24="",0,VLOOKUP('180601'!B24,Cenik!$A$3:$C$468,2,FALSE))</f>
        <v>0</v>
      </c>
      <c r="D24" s="18">
        <f>IF(B24="",0,VLOOKUP('180601'!B24,Cenik!$A$3:$C$468,3,FALSE))</f>
        <v>0</v>
      </c>
      <c r="E24" s="30"/>
      <c r="F24" s="28">
        <f t="shared" si="1"/>
        <v>0</v>
      </c>
    </row>
    <row r="25" spans="1:9">
      <c r="A25" s="21"/>
      <c r="B25" s="29"/>
      <c r="C25" s="18">
        <f>IF(B25="",0,VLOOKUP('180601'!B25,Cenik!$A$3:$C$468,2,FALSE))</f>
        <v>0</v>
      </c>
      <c r="D25" s="18">
        <f>IF(B25="",0,VLOOKUP('180601'!B25,Cenik!$A$3:$C$468,3,FALSE))</f>
        <v>0</v>
      </c>
      <c r="E25" s="30"/>
      <c r="F25" s="28">
        <f t="shared" si="1"/>
        <v>0</v>
      </c>
    </row>
    <row r="26" spans="1:9">
      <c r="A26" s="21"/>
      <c r="B26" s="29"/>
      <c r="C26" s="18">
        <f>IF(B26="",0,VLOOKUP('180601'!B26,Cenik!$A$3:$C$468,2,FALSE))</f>
        <v>0</v>
      </c>
      <c r="D26" s="18">
        <f>IF(B26="",0,VLOOKUP('180601'!B26,Cenik!$A$3:$C$468,3,FALSE))</f>
        <v>0</v>
      </c>
      <c r="E26" s="30"/>
      <c r="F26" s="28">
        <f t="shared" si="1"/>
        <v>0</v>
      </c>
    </row>
    <row r="27" spans="1:9">
      <c r="A27" s="21"/>
      <c r="B27" s="29"/>
      <c r="C27" s="18">
        <f>IF(B27="",0,VLOOKUP('180601'!B27,Cenik!$A$3:$C$468,2,FALSE))</f>
        <v>0</v>
      </c>
      <c r="D27" s="18">
        <f>IF(B27="",0,VLOOKUP('180601'!B27,Cenik!$A$3:$C$468,3,FALSE))</f>
        <v>0</v>
      </c>
      <c r="E27" s="30"/>
      <c r="F27" s="28">
        <f t="shared" si="1"/>
        <v>0</v>
      </c>
    </row>
    <row r="28" spans="1:9">
      <c r="A28" s="21"/>
      <c r="B28" s="29"/>
      <c r="C28" s="18">
        <f>IF(B28="",0,VLOOKUP('180601'!B28,Cenik!$A$3:$C$468,2,FALSE))</f>
        <v>0</v>
      </c>
      <c r="D28" s="18">
        <f>IF(B28="",0,VLOOKUP('180601'!B28,Cenik!$A$3:$C$468,3,FALSE))</f>
        <v>0</v>
      </c>
      <c r="E28" s="30"/>
      <c r="F28" s="28">
        <f t="shared" si="1"/>
        <v>0</v>
      </c>
    </row>
    <row r="29" spans="1:9" ht="13.5" thickBot="1">
      <c r="A29" s="21"/>
      <c r="B29" s="29"/>
      <c r="C29" s="18">
        <f>IF(B29="",0,VLOOKUP('180601'!B29,Cenik!$A$3:$C$468,2,FALSE))</f>
        <v>0</v>
      </c>
      <c r="D29" s="18">
        <f>IF(B29="",0,VLOOKUP('180601'!B29,Cenik!$A$3:$C$468,3,FALSE))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IF(B31="",0,VLOOKUP('180601'!B31,Cenik!$A$3:$C$468,2,FALSE))</f>
        <v>0</v>
      </c>
      <c r="D31" s="33">
        <f>IF(B31="",0,VLOOKUP('180601'!B31,Cenik!$A$3:$C$468,3,FALSE))</f>
        <v>0</v>
      </c>
      <c r="E31" s="27"/>
      <c r="F31" s="34">
        <f t="shared" ref="F31:F44" si="2">D31*E31</f>
        <v>0</v>
      </c>
      <c r="I31" s="7"/>
    </row>
    <row r="32" spans="1:9">
      <c r="A32" s="21"/>
      <c r="B32" s="29"/>
      <c r="C32" s="18">
        <f>IF(B32="",0,VLOOKUP('180601'!B32,Cenik!$A$3:$C$468,2,FALSE))</f>
        <v>0</v>
      </c>
      <c r="D32" s="18">
        <f>IF(B32="",0,VLOOKUP('180601'!B32,Cenik!$A$3:$C$468,3,FALSE))</f>
        <v>0</v>
      </c>
      <c r="E32" s="30"/>
      <c r="F32" s="28">
        <f t="shared" si="2"/>
        <v>0</v>
      </c>
      <c r="I32" s="7"/>
    </row>
    <row r="33" spans="1:6">
      <c r="A33" s="21"/>
      <c r="B33" s="29"/>
      <c r="C33" s="18">
        <f>IF(B33="",0,VLOOKUP('180601'!B33,Cenik!$A$3:$C$468,2,FALSE))</f>
        <v>0</v>
      </c>
      <c r="D33" s="18">
        <f>IF(B33="",0,VLOOKUP('180601'!B33,Cenik!$A$3:$C$468,3,FALSE))</f>
        <v>0</v>
      </c>
      <c r="E33" s="30"/>
      <c r="F33" s="28">
        <f t="shared" si="2"/>
        <v>0</v>
      </c>
    </row>
    <row r="34" spans="1:6">
      <c r="A34" s="21"/>
      <c r="B34" s="29"/>
      <c r="C34" s="18">
        <f>IF(B34="",0,VLOOKUP('180601'!B34,Cenik!$A$3:$C$468,2,FALSE))</f>
        <v>0</v>
      </c>
      <c r="D34" s="18">
        <f>IF(B34="",0,VLOOKUP('180601'!B34,Cenik!$A$3:$C$468,3,FALSE))</f>
        <v>0</v>
      </c>
      <c r="E34" s="30"/>
      <c r="F34" s="28">
        <f t="shared" si="2"/>
        <v>0</v>
      </c>
    </row>
    <row r="35" spans="1:6">
      <c r="A35" s="21"/>
      <c r="B35" s="29"/>
      <c r="C35" s="18">
        <f>IF(B35="",0,VLOOKUP('180601'!B35,Cenik!$A$3:$C$468,2,FALSE))</f>
        <v>0</v>
      </c>
      <c r="D35" s="18">
        <f>IF(B35="",0,VLOOKUP('180601'!B35,Cenik!$A$3:$C$468,3,FALSE))</f>
        <v>0</v>
      </c>
      <c r="E35" s="30"/>
      <c r="F35" s="28">
        <f t="shared" si="2"/>
        <v>0</v>
      </c>
    </row>
    <row r="36" spans="1:6">
      <c r="A36" s="21"/>
      <c r="B36" s="29"/>
      <c r="C36" s="18">
        <f>IF(B36="",0,VLOOKUP('180601'!B36,Cenik!$A$3:$C$468,2,FALSE))</f>
        <v>0</v>
      </c>
      <c r="D36" s="18">
        <f>IF(B36="",0,VLOOKUP('180601'!B36,Cenik!$A$3:$C$468,3,FALSE))</f>
        <v>0</v>
      </c>
      <c r="E36" s="30"/>
      <c r="F36" s="28">
        <f t="shared" si="2"/>
        <v>0</v>
      </c>
    </row>
    <row r="37" spans="1:6">
      <c r="A37" s="21"/>
      <c r="B37" s="29"/>
      <c r="C37" s="18">
        <f>IF(B37="",0,VLOOKUP('180601'!B37,Cenik!$A$3:$C$468,2,FALSE))</f>
        <v>0</v>
      </c>
      <c r="D37" s="18">
        <f>IF(B37="",0,VLOOKUP('180601'!B37,Cenik!$A$3:$C$468,3,FALSE))</f>
        <v>0</v>
      </c>
      <c r="E37" s="30"/>
      <c r="F37" s="28">
        <f t="shared" si="2"/>
        <v>0</v>
      </c>
    </row>
    <row r="38" spans="1:6">
      <c r="A38" s="21"/>
      <c r="B38" s="29"/>
      <c r="C38" s="18">
        <f>IF(B38="",0,VLOOKUP('180601'!B38,Cenik!$A$3:$C$468,2,FALSE))</f>
        <v>0</v>
      </c>
      <c r="D38" s="18">
        <f>IF(B38="",0,VLOOKUP('180601'!B38,Cenik!$A$3:$C$468,3,FALSE))</f>
        <v>0</v>
      </c>
      <c r="E38" s="30"/>
      <c r="F38" s="28">
        <f t="shared" si="2"/>
        <v>0</v>
      </c>
    </row>
    <row r="39" spans="1:6">
      <c r="A39" s="21"/>
      <c r="B39" s="29"/>
      <c r="C39" s="18">
        <f>IF(B39="",0,VLOOKUP('180601'!B39,Cenik!$A$3:$C$468,2,FALSE))</f>
        <v>0</v>
      </c>
      <c r="D39" s="18">
        <f>IF(B39="",0,VLOOKUP('180601'!B39,Cenik!$A$3:$C$468,3,FALSE))</f>
        <v>0</v>
      </c>
      <c r="E39" s="30"/>
      <c r="F39" s="28">
        <f t="shared" si="2"/>
        <v>0</v>
      </c>
    </row>
    <row r="40" spans="1:6">
      <c r="A40" s="21"/>
      <c r="B40" s="29"/>
      <c r="C40" s="18">
        <f>IF(B40="",0,VLOOKUP('180601'!B40,Cenik!$A$3:$C$468,2,FALSE))</f>
        <v>0</v>
      </c>
      <c r="D40" s="18">
        <f>IF(B40="",0,VLOOKUP('180601'!B40,Cenik!$A$3:$C$468,3,FALSE))</f>
        <v>0</v>
      </c>
      <c r="E40" s="30"/>
      <c r="F40" s="28">
        <f t="shared" si="2"/>
        <v>0</v>
      </c>
    </row>
    <row r="41" spans="1:6">
      <c r="A41" s="21"/>
      <c r="B41" s="29"/>
      <c r="C41" s="18">
        <f>IF(B41="",0,VLOOKUP('180601'!B41,Cenik!$A$3:$C$468,2,FALSE))</f>
        <v>0</v>
      </c>
      <c r="D41" s="18">
        <f>IF(B41="",0,VLOOKUP('180601'!B41,Cenik!$A$3:$C$468,3,FALSE))</f>
        <v>0</v>
      </c>
      <c r="E41" s="30"/>
      <c r="F41" s="28">
        <f t="shared" si="2"/>
        <v>0</v>
      </c>
    </row>
    <row r="42" spans="1:6">
      <c r="A42" s="21"/>
      <c r="B42" s="29"/>
      <c r="C42" s="18">
        <f>IF(B42="",0,VLOOKUP('180601'!B42,Cenik!$A$3:$C$468,2,FALSE))</f>
        <v>0</v>
      </c>
      <c r="D42" s="18">
        <f>IF(B42="",0,VLOOKUP('180601'!B42,Cenik!$A$3:$C$468,3,FALSE))</f>
        <v>0</v>
      </c>
      <c r="E42" s="30"/>
      <c r="F42" s="28">
        <f t="shared" si="2"/>
        <v>0</v>
      </c>
    </row>
    <row r="43" spans="1:6">
      <c r="A43" s="21"/>
      <c r="B43" s="29"/>
      <c r="C43" s="18">
        <f>IF(B43="",0,VLOOKUP('180601'!B43,Cenik!$A$3:$C$468,2,FALSE))</f>
        <v>0</v>
      </c>
      <c r="D43" s="18">
        <f>IF(B43="",0,VLOOKUP('180601'!B43,Cenik!$A$3:$C$468,3,FALSE))</f>
        <v>0</v>
      </c>
      <c r="E43" s="30"/>
      <c r="F43" s="28">
        <f t="shared" si="2"/>
        <v>0</v>
      </c>
    </row>
    <row r="44" spans="1:6" ht="13.5" thickBot="1">
      <c r="A44" s="35"/>
      <c r="B44" s="36"/>
      <c r="C44" s="37">
        <f>IF(B44="",0,VLOOKUP('180601'!B44,Cenik!$A$3:$C$468,2,FALSE))</f>
        <v>0</v>
      </c>
      <c r="D44" s="37">
        <f>IF(B44="",0,VLOOKUP('180601'!B44,Cenik!$A$3:$C$468,3,FALSE))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496</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534</v>
      </c>
      <c r="C1" s="206"/>
      <c r="D1" s="207"/>
      <c r="E1" s="211" t="s">
        <v>289</v>
      </c>
      <c r="F1" s="213" t="s">
        <v>70</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IF(B5="",0,VLOOKUP('180101'!B5,Cenik!$A$3:$C$468,2,FALSE))</f>
        <v>0</v>
      </c>
      <c r="D5" s="18">
        <f>IF(B5="",0,VLOOKUP('180101'!B5,Cenik!$A$3:$C$468,3,FALSE))</f>
        <v>0</v>
      </c>
      <c r="E5" s="19"/>
      <c r="F5" s="20">
        <f t="shared" ref="F5:F14" si="0">D5*E5</f>
        <v>0</v>
      </c>
    </row>
    <row r="6" spans="1:6">
      <c r="A6" s="21"/>
      <c r="B6" s="22"/>
      <c r="C6" s="18">
        <f>IF(B6="",0,VLOOKUP('180101'!B6,Cenik!$A$3:$C$468,2,FALSE))</f>
        <v>0</v>
      </c>
      <c r="D6" s="18">
        <f>IF(B6="",0,VLOOKUP('180101'!B6,Cenik!$A$3:$C$468,3,FALSE))</f>
        <v>0</v>
      </c>
      <c r="E6" s="23"/>
      <c r="F6" s="20">
        <f t="shared" si="0"/>
        <v>0</v>
      </c>
    </row>
    <row r="7" spans="1:6">
      <c r="A7" s="21"/>
      <c r="B7" s="22"/>
      <c r="C7" s="18">
        <f>IF(B7="",0,VLOOKUP('180101'!B7,Cenik!$A$3:$C$468,2,FALSE))</f>
        <v>0</v>
      </c>
      <c r="D7" s="18">
        <f>IF(B7="",0,VLOOKUP('180101'!B7,Cenik!$A$3:$C$468,3,FALSE))</f>
        <v>0</v>
      </c>
      <c r="E7" s="23"/>
      <c r="F7" s="20">
        <f t="shared" si="0"/>
        <v>0</v>
      </c>
    </row>
    <row r="8" spans="1:6">
      <c r="A8" s="21"/>
      <c r="B8" s="22"/>
      <c r="C8" s="18">
        <f>IF(B8="",0,VLOOKUP('180101'!B8,Cenik!$A$3:$C$468,2,FALSE))</f>
        <v>0</v>
      </c>
      <c r="D8" s="18">
        <f>IF(B8="",0,VLOOKUP('180101'!B8,Cenik!$A$3:$C$468,3,FALSE))</f>
        <v>0</v>
      </c>
      <c r="E8" s="23"/>
      <c r="F8" s="20">
        <f t="shared" si="0"/>
        <v>0</v>
      </c>
    </row>
    <row r="9" spans="1:6">
      <c r="A9" s="21"/>
      <c r="B9" s="22"/>
      <c r="C9" s="18">
        <f>IF(B9="",0,VLOOKUP('180101'!B9,Cenik!$A$3:$C$468,2,FALSE))</f>
        <v>0</v>
      </c>
      <c r="D9" s="18">
        <f>IF(B9="",0,VLOOKUP('180101'!B9,Cenik!$A$3:$C$468,3,FALSE))</f>
        <v>0</v>
      </c>
      <c r="E9" s="23"/>
      <c r="F9" s="20">
        <f t="shared" si="0"/>
        <v>0</v>
      </c>
    </row>
    <row r="10" spans="1:6">
      <c r="A10" s="21"/>
      <c r="B10" s="22"/>
      <c r="C10" s="18">
        <f>IF(B10="",0,VLOOKUP('180101'!B10,Cenik!$A$3:$C$468,2,FALSE))</f>
        <v>0</v>
      </c>
      <c r="D10" s="18">
        <f>IF(B10="",0,VLOOKUP('180101'!B10,Cenik!$A$3:$C$468,3,FALSE))</f>
        <v>0</v>
      </c>
      <c r="E10" s="23"/>
      <c r="F10" s="20">
        <f t="shared" si="0"/>
        <v>0</v>
      </c>
    </row>
    <row r="11" spans="1:6">
      <c r="A11" s="21"/>
      <c r="B11" s="22"/>
      <c r="C11" s="18">
        <f>IF(B11="",0,VLOOKUP('180101'!B11,Cenik!$A$3:$C$468,2,FALSE))</f>
        <v>0</v>
      </c>
      <c r="D11" s="18">
        <f>IF(B11="",0,VLOOKUP('180101'!B11,Cenik!$A$3:$C$468,3,FALSE))</f>
        <v>0</v>
      </c>
      <c r="E11" s="23"/>
      <c r="F11" s="20">
        <f t="shared" si="0"/>
        <v>0</v>
      </c>
    </row>
    <row r="12" spans="1:6">
      <c r="A12" s="21"/>
      <c r="B12" s="22"/>
      <c r="C12" s="18">
        <f>IF(B12="",0,VLOOKUP('180101'!B12,Cenik!$A$3:$C$468,2,FALSE))</f>
        <v>0</v>
      </c>
      <c r="D12" s="18">
        <f>IF(B12="",0,VLOOKUP('180101'!B12,Cenik!$A$3:$C$468,3,FALSE))</f>
        <v>0</v>
      </c>
      <c r="E12" s="23"/>
      <c r="F12" s="20">
        <f t="shared" si="0"/>
        <v>0</v>
      </c>
    </row>
    <row r="13" spans="1:6">
      <c r="A13" s="21"/>
      <c r="B13" s="22"/>
      <c r="C13" s="18">
        <f>IF(B13="",0,VLOOKUP('180101'!B13,Cenik!$A$3:$C$468,2,FALSE))</f>
        <v>0</v>
      </c>
      <c r="D13" s="18">
        <f>IF(B13="",0,VLOOKUP('180101'!B13,Cenik!$A$3:$C$468,3,FALSE))</f>
        <v>0</v>
      </c>
      <c r="E13" s="23"/>
      <c r="F13" s="20">
        <f t="shared" si="0"/>
        <v>0</v>
      </c>
    </row>
    <row r="14" spans="1:6" ht="13.5" thickBot="1">
      <c r="A14" s="21"/>
      <c r="B14" s="22"/>
      <c r="C14" s="18">
        <f>IF(B14="",0,VLOOKUP('180101'!B14,Cenik!$A$3:$C$468,2,FALSE))</f>
        <v>0</v>
      </c>
      <c r="D14" s="18">
        <f>IF(B14="",0,VLOOKUP('180101'!B14,Cenik!$A$3:$C$468,3,FALSE))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IF(B16="",0,VLOOKUP('180101'!B16,Cenik!$A$3:$C$468,2,FALSE))</f>
        <v>0</v>
      </c>
      <c r="D16" s="18">
        <f>IF(B16="",0,VLOOKUP('180101'!B16,Cenik!$A$3:$C$468,3,FALSE))</f>
        <v>0</v>
      </c>
      <c r="E16" s="27"/>
      <c r="F16" s="28">
        <f t="shared" ref="F16:F29" si="1">D16*E16</f>
        <v>0</v>
      </c>
    </row>
    <row r="17" spans="1:9">
      <c r="A17" s="21"/>
      <c r="B17" s="29"/>
      <c r="C17" s="18">
        <f>IF(B17="",0,VLOOKUP('180101'!B17,Cenik!$A$3:$C$468,2,FALSE))</f>
        <v>0</v>
      </c>
      <c r="D17" s="18">
        <f>IF(B17="",0,VLOOKUP('180101'!B17,Cenik!$A$3:$C$468,3,FALSE))</f>
        <v>0</v>
      </c>
      <c r="E17" s="30"/>
      <c r="F17" s="28">
        <f t="shared" si="1"/>
        <v>0</v>
      </c>
    </row>
    <row r="18" spans="1:9">
      <c r="A18" s="21"/>
      <c r="B18" s="31"/>
      <c r="C18" s="18">
        <f>IF(B18="",0,VLOOKUP('180101'!B18,Cenik!$A$3:$C$468,2,FALSE))</f>
        <v>0</v>
      </c>
      <c r="D18" s="18">
        <f>IF(B18="",0,VLOOKUP('180101'!B18,Cenik!$A$3:$C$468,3,FALSE))</f>
        <v>0</v>
      </c>
      <c r="E18" s="30"/>
      <c r="F18" s="28">
        <f t="shared" si="1"/>
        <v>0</v>
      </c>
    </row>
    <row r="19" spans="1:9">
      <c r="A19" s="21"/>
      <c r="B19" s="29"/>
      <c r="C19" s="18">
        <f>IF(B19="",0,VLOOKUP('180101'!B19,Cenik!$A$3:$C$468,2,FALSE))</f>
        <v>0</v>
      </c>
      <c r="D19" s="18">
        <f>IF(B19="",0,VLOOKUP('180101'!B19,Cenik!$A$3:$C$468,3,FALSE))</f>
        <v>0</v>
      </c>
      <c r="E19" s="30"/>
      <c r="F19" s="28">
        <f t="shared" si="1"/>
        <v>0</v>
      </c>
    </row>
    <row r="20" spans="1:9">
      <c r="A20" s="21"/>
      <c r="B20" s="29"/>
      <c r="C20" s="18">
        <f>IF(B20="",0,VLOOKUP('180101'!B20,Cenik!$A$3:$C$468,2,FALSE))</f>
        <v>0</v>
      </c>
      <c r="D20" s="18">
        <f>IF(B20="",0,VLOOKUP('180101'!B20,Cenik!$A$3:$C$468,3,FALSE))</f>
        <v>0</v>
      </c>
      <c r="E20" s="30"/>
      <c r="F20" s="28">
        <f t="shared" si="1"/>
        <v>0</v>
      </c>
    </row>
    <row r="21" spans="1:9">
      <c r="A21" s="21"/>
      <c r="B21" s="29"/>
      <c r="C21" s="18">
        <f>IF(B21="",0,VLOOKUP('180101'!B21,Cenik!$A$3:$C$468,2,FALSE))</f>
        <v>0</v>
      </c>
      <c r="D21" s="18">
        <f>IF(B21="",0,VLOOKUP('180101'!B21,Cenik!$A$3:$C$468,3,FALSE))</f>
        <v>0</v>
      </c>
      <c r="E21" s="30"/>
      <c r="F21" s="28">
        <f t="shared" si="1"/>
        <v>0</v>
      </c>
    </row>
    <row r="22" spans="1:9">
      <c r="A22" s="21"/>
      <c r="B22" s="29"/>
      <c r="C22" s="18">
        <f>IF(B22="",0,VLOOKUP('180101'!B22,Cenik!$A$3:$C$468,2,FALSE))</f>
        <v>0</v>
      </c>
      <c r="D22" s="18">
        <f>IF(B22="",0,VLOOKUP('180101'!B22,Cenik!$A$3:$C$468,3,FALSE))</f>
        <v>0</v>
      </c>
      <c r="E22" s="30"/>
      <c r="F22" s="28">
        <f t="shared" si="1"/>
        <v>0</v>
      </c>
    </row>
    <row r="23" spans="1:9">
      <c r="A23" s="21"/>
      <c r="B23" s="29"/>
      <c r="C23" s="18">
        <f>IF(B23="",0,VLOOKUP('180101'!B23,Cenik!$A$3:$C$468,2,FALSE))</f>
        <v>0</v>
      </c>
      <c r="D23" s="18">
        <f>IF(B23="",0,VLOOKUP('180101'!B23,Cenik!$A$3:$C$468,3,FALSE))</f>
        <v>0</v>
      </c>
      <c r="E23" s="30"/>
      <c r="F23" s="28">
        <f t="shared" si="1"/>
        <v>0</v>
      </c>
    </row>
    <row r="24" spans="1:9">
      <c r="A24" s="21"/>
      <c r="B24" s="29"/>
      <c r="C24" s="18">
        <f>IF(B24="",0,VLOOKUP('180101'!B24,Cenik!$A$3:$C$468,2,FALSE))</f>
        <v>0</v>
      </c>
      <c r="D24" s="18">
        <f>IF(B24="",0,VLOOKUP('180101'!B24,Cenik!$A$3:$C$468,3,FALSE))</f>
        <v>0</v>
      </c>
      <c r="E24" s="30"/>
      <c r="F24" s="28">
        <f t="shared" si="1"/>
        <v>0</v>
      </c>
    </row>
    <row r="25" spans="1:9">
      <c r="A25" s="21"/>
      <c r="B25" s="29"/>
      <c r="C25" s="18">
        <f>IF(B25="",0,VLOOKUP('180101'!B25,Cenik!$A$3:$C$468,2,FALSE))</f>
        <v>0</v>
      </c>
      <c r="D25" s="18">
        <f>IF(B25="",0,VLOOKUP('180101'!B25,Cenik!$A$3:$C$468,3,FALSE))</f>
        <v>0</v>
      </c>
      <c r="E25" s="30"/>
      <c r="F25" s="28">
        <f t="shared" si="1"/>
        <v>0</v>
      </c>
    </row>
    <row r="26" spans="1:9">
      <c r="A26" s="21"/>
      <c r="B26" s="29"/>
      <c r="C26" s="18">
        <f>IF(B26="",0,VLOOKUP('180101'!B26,Cenik!$A$3:$C$468,2,FALSE))</f>
        <v>0</v>
      </c>
      <c r="D26" s="18">
        <f>IF(B26="",0,VLOOKUP('180101'!B26,Cenik!$A$3:$C$468,3,FALSE))</f>
        <v>0</v>
      </c>
      <c r="E26" s="30"/>
      <c r="F26" s="28">
        <f t="shared" si="1"/>
        <v>0</v>
      </c>
    </row>
    <row r="27" spans="1:9">
      <c r="A27" s="21"/>
      <c r="B27" s="29"/>
      <c r="C27" s="18">
        <f>IF(B27="",0,VLOOKUP('180101'!B27,Cenik!$A$3:$C$468,2,FALSE))</f>
        <v>0</v>
      </c>
      <c r="D27" s="18">
        <f>IF(B27="",0,VLOOKUP('180101'!B27,Cenik!$A$3:$C$468,3,FALSE))</f>
        <v>0</v>
      </c>
      <c r="E27" s="30"/>
      <c r="F27" s="28">
        <f t="shared" si="1"/>
        <v>0</v>
      </c>
    </row>
    <row r="28" spans="1:9">
      <c r="A28" s="21"/>
      <c r="B28" s="29"/>
      <c r="C28" s="18">
        <f>IF(B28="",0,VLOOKUP('180101'!B28,Cenik!$A$3:$C$468,2,FALSE))</f>
        <v>0</v>
      </c>
      <c r="D28" s="18">
        <f>IF(B28="",0,VLOOKUP('180101'!B28,Cenik!$A$3:$C$468,3,FALSE))</f>
        <v>0</v>
      </c>
      <c r="E28" s="30"/>
      <c r="F28" s="28">
        <f t="shared" si="1"/>
        <v>0</v>
      </c>
    </row>
    <row r="29" spans="1:9" ht="13.5" thickBot="1">
      <c r="A29" s="21"/>
      <c r="B29" s="29"/>
      <c r="C29" s="18">
        <f>IF(B29="",0,VLOOKUP('180101'!B29,Cenik!$A$3:$C$468,2,FALSE))</f>
        <v>0</v>
      </c>
      <c r="D29" s="18">
        <f>IF(B29="",0,VLOOKUP('180101'!B29,Cenik!$A$3:$C$468,3,FALSE))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IF(B31="",0,VLOOKUP('180101'!B31,Cenik!$A$3:$C$468,2,FALSE))</f>
        <v>0</v>
      </c>
      <c r="D31" s="33">
        <f>IF(B31="",0,VLOOKUP('180101'!B31,Cenik!$A$3:$C$468,3,FALSE))</f>
        <v>0</v>
      </c>
      <c r="E31" s="27"/>
      <c r="F31" s="34">
        <f t="shared" ref="F31:F44" si="2">D31*E31</f>
        <v>0</v>
      </c>
      <c r="I31" s="7"/>
    </row>
    <row r="32" spans="1:9">
      <c r="A32" s="21"/>
      <c r="B32" s="29"/>
      <c r="C32" s="18">
        <f>IF(B32="",0,VLOOKUP('180101'!B32,Cenik!$A$3:$C$468,2,FALSE))</f>
        <v>0</v>
      </c>
      <c r="D32" s="18">
        <f>IF(B32="",0,VLOOKUP('180101'!B32,Cenik!$A$3:$C$468,3,FALSE))</f>
        <v>0</v>
      </c>
      <c r="E32" s="30"/>
      <c r="F32" s="28">
        <f t="shared" si="2"/>
        <v>0</v>
      </c>
      <c r="I32" s="7"/>
    </row>
    <row r="33" spans="1:6">
      <c r="A33" s="21"/>
      <c r="B33" s="29"/>
      <c r="C33" s="18">
        <f>IF(B33="",0,VLOOKUP('180101'!B33,Cenik!$A$3:$C$468,2,FALSE))</f>
        <v>0</v>
      </c>
      <c r="D33" s="18">
        <f>IF(B33="",0,VLOOKUP('180101'!B33,Cenik!$A$3:$C$468,3,FALSE))</f>
        <v>0</v>
      </c>
      <c r="E33" s="30"/>
      <c r="F33" s="28">
        <f t="shared" si="2"/>
        <v>0</v>
      </c>
    </row>
    <row r="34" spans="1:6">
      <c r="A34" s="21"/>
      <c r="B34" s="29"/>
      <c r="C34" s="18">
        <f>IF(B34="",0,VLOOKUP('180101'!B34,Cenik!$A$3:$C$468,2,FALSE))</f>
        <v>0</v>
      </c>
      <c r="D34" s="18">
        <f>IF(B34="",0,VLOOKUP('180101'!B34,Cenik!$A$3:$C$468,3,FALSE))</f>
        <v>0</v>
      </c>
      <c r="E34" s="30"/>
      <c r="F34" s="28">
        <f t="shared" si="2"/>
        <v>0</v>
      </c>
    </row>
    <row r="35" spans="1:6">
      <c r="A35" s="21"/>
      <c r="B35" s="29"/>
      <c r="C35" s="18">
        <f>IF(B35="",0,VLOOKUP('180101'!B35,Cenik!$A$3:$C$468,2,FALSE))</f>
        <v>0</v>
      </c>
      <c r="D35" s="18">
        <f>IF(B35="",0,VLOOKUP('180101'!B35,Cenik!$A$3:$C$468,3,FALSE))</f>
        <v>0</v>
      </c>
      <c r="E35" s="30"/>
      <c r="F35" s="28">
        <f t="shared" si="2"/>
        <v>0</v>
      </c>
    </row>
    <row r="36" spans="1:6">
      <c r="A36" s="21"/>
      <c r="B36" s="29"/>
      <c r="C36" s="18">
        <f>IF(B36="",0,VLOOKUP('180101'!B36,Cenik!$A$3:$C$468,2,FALSE))</f>
        <v>0</v>
      </c>
      <c r="D36" s="18">
        <f>IF(B36="",0,VLOOKUP('180101'!B36,Cenik!$A$3:$C$468,3,FALSE))</f>
        <v>0</v>
      </c>
      <c r="E36" s="30"/>
      <c r="F36" s="28">
        <f t="shared" si="2"/>
        <v>0</v>
      </c>
    </row>
    <row r="37" spans="1:6">
      <c r="A37" s="21"/>
      <c r="B37" s="29"/>
      <c r="C37" s="18">
        <f>IF(B37="",0,VLOOKUP('180101'!B37,Cenik!$A$3:$C$468,2,FALSE))</f>
        <v>0</v>
      </c>
      <c r="D37" s="18">
        <f>IF(B37="",0,VLOOKUP('180101'!B37,Cenik!$A$3:$C$468,3,FALSE))</f>
        <v>0</v>
      </c>
      <c r="E37" s="30"/>
      <c r="F37" s="28">
        <f t="shared" si="2"/>
        <v>0</v>
      </c>
    </row>
    <row r="38" spans="1:6">
      <c r="A38" s="21"/>
      <c r="B38" s="29"/>
      <c r="C38" s="18">
        <f>IF(B38="",0,VLOOKUP('180101'!B38,Cenik!$A$3:$C$468,2,FALSE))</f>
        <v>0</v>
      </c>
      <c r="D38" s="18">
        <f>IF(B38="",0,VLOOKUP('180101'!B38,Cenik!$A$3:$C$468,3,FALSE))</f>
        <v>0</v>
      </c>
      <c r="E38" s="30"/>
      <c r="F38" s="28">
        <f t="shared" si="2"/>
        <v>0</v>
      </c>
    </row>
    <row r="39" spans="1:6">
      <c r="A39" s="21"/>
      <c r="B39" s="29"/>
      <c r="C39" s="18">
        <f>IF(B39="",0,VLOOKUP('180101'!B39,Cenik!$A$3:$C$468,2,FALSE))</f>
        <v>0</v>
      </c>
      <c r="D39" s="18">
        <f>IF(B39="",0,VLOOKUP('180101'!B39,Cenik!$A$3:$C$468,3,FALSE))</f>
        <v>0</v>
      </c>
      <c r="E39" s="30"/>
      <c r="F39" s="28">
        <f t="shared" si="2"/>
        <v>0</v>
      </c>
    </row>
    <row r="40" spans="1:6">
      <c r="A40" s="21"/>
      <c r="B40" s="29"/>
      <c r="C40" s="18">
        <f>IF(B40="",0,VLOOKUP('180101'!B40,Cenik!$A$3:$C$468,2,FALSE))</f>
        <v>0</v>
      </c>
      <c r="D40" s="18">
        <f>IF(B40="",0,VLOOKUP('180101'!B40,Cenik!$A$3:$C$468,3,FALSE))</f>
        <v>0</v>
      </c>
      <c r="E40" s="30"/>
      <c r="F40" s="28">
        <f t="shared" si="2"/>
        <v>0</v>
      </c>
    </row>
    <row r="41" spans="1:6">
      <c r="A41" s="21"/>
      <c r="B41" s="29"/>
      <c r="C41" s="18">
        <f>IF(B41="",0,VLOOKUP('180101'!B41,Cenik!$A$3:$C$468,2,FALSE))</f>
        <v>0</v>
      </c>
      <c r="D41" s="18">
        <f>IF(B41="",0,VLOOKUP('180101'!B41,Cenik!$A$3:$C$468,3,FALSE))</f>
        <v>0</v>
      </c>
      <c r="E41" s="30"/>
      <c r="F41" s="28">
        <f t="shared" si="2"/>
        <v>0</v>
      </c>
    </row>
    <row r="42" spans="1:6">
      <c r="A42" s="21"/>
      <c r="B42" s="29"/>
      <c r="C42" s="18">
        <f>IF(B42="",0,VLOOKUP('180101'!B42,Cenik!$A$3:$C$468,2,FALSE))</f>
        <v>0</v>
      </c>
      <c r="D42" s="18">
        <f>IF(B42="",0,VLOOKUP('180101'!B42,Cenik!$A$3:$C$468,3,FALSE))</f>
        <v>0</v>
      </c>
      <c r="E42" s="30"/>
      <c r="F42" s="28">
        <f t="shared" si="2"/>
        <v>0</v>
      </c>
    </row>
    <row r="43" spans="1:6">
      <c r="A43" s="21"/>
      <c r="B43" s="29"/>
      <c r="C43" s="18">
        <f>IF(B43="",0,VLOOKUP('180101'!B43,Cenik!$A$3:$C$468,2,FALSE))</f>
        <v>0</v>
      </c>
      <c r="D43" s="18">
        <f>IF(B43="",0,VLOOKUP('180101'!B43,Cenik!$A$3:$C$468,3,FALSE))</f>
        <v>0</v>
      </c>
      <c r="E43" s="30"/>
      <c r="F43" s="28">
        <f t="shared" si="2"/>
        <v>0</v>
      </c>
    </row>
    <row r="44" spans="1:6" ht="13.5" thickBot="1">
      <c r="A44" s="35"/>
      <c r="B44" s="36"/>
      <c r="C44" s="37">
        <f>IF(B44="",0,VLOOKUP('180101'!B44,Cenik!$A$3:$C$468,2,FALSE))</f>
        <v>0</v>
      </c>
      <c r="D44" s="37">
        <f>IF(B44="",0,VLOOKUP('180101'!B44,Cenik!$A$3:$C$468,3,FALSE))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526</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535</v>
      </c>
      <c r="C1" s="206"/>
      <c r="D1" s="207"/>
      <c r="E1" s="211" t="s">
        <v>289</v>
      </c>
      <c r="F1" s="213" t="s">
        <v>70</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IF(B5="",0,VLOOKUP('180201'!B5,Cenik!$A$3:$C$468,2,FALSE))</f>
        <v>0</v>
      </c>
      <c r="D5" s="18">
        <f>IF(B5="",0,VLOOKUP('180201'!B5,Cenik!$A$3:$C$468,3,FALSE))</f>
        <v>0</v>
      </c>
      <c r="E5" s="19"/>
      <c r="F5" s="20">
        <f t="shared" ref="F5:F14" si="0">D5*E5</f>
        <v>0</v>
      </c>
    </row>
    <row r="6" spans="1:6">
      <c r="A6" s="21"/>
      <c r="B6" s="22"/>
      <c r="C6" s="18">
        <f>IF(B6="",0,VLOOKUP('180201'!B6,Cenik!$A$3:$C$468,2,FALSE))</f>
        <v>0</v>
      </c>
      <c r="D6" s="18">
        <f>IF(B6="",0,VLOOKUP('180201'!B6,Cenik!$A$3:$C$468,3,FALSE))</f>
        <v>0</v>
      </c>
      <c r="E6" s="23"/>
      <c r="F6" s="20">
        <f t="shared" si="0"/>
        <v>0</v>
      </c>
    </row>
    <row r="7" spans="1:6">
      <c r="A7" s="21"/>
      <c r="B7" s="22"/>
      <c r="C7" s="18">
        <f>IF(B7="",0,VLOOKUP('180201'!B7,Cenik!$A$3:$C$468,2,FALSE))</f>
        <v>0</v>
      </c>
      <c r="D7" s="18">
        <f>IF(B7="",0,VLOOKUP('180201'!B7,Cenik!$A$3:$C$468,3,FALSE))</f>
        <v>0</v>
      </c>
      <c r="E7" s="23"/>
      <c r="F7" s="20">
        <f t="shared" si="0"/>
        <v>0</v>
      </c>
    </row>
    <row r="8" spans="1:6">
      <c r="A8" s="21"/>
      <c r="B8" s="22"/>
      <c r="C8" s="18">
        <f>IF(B8="",0,VLOOKUP('180201'!B8,Cenik!$A$3:$C$468,2,FALSE))</f>
        <v>0</v>
      </c>
      <c r="D8" s="18">
        <f>IF(B8="",0,VLOOKUP('180201'!B8,Cenik!$A$3:$C$468,3,FALSE))</f>
        <v>0</v>
      </c>
      <c r="E8" s="23"/>
      <c r="F8" s="20">
        <f t="shared" si="0"/>
        <v>0</v>
      </c>
    </row>
    <row r="9" spans="1:6">
      <c r="A9" s="21"/>
      <c r="B9" s="22"/>
      <c r="C9" s="18">
        <f>IF(B9="",0,VLOOKUP('180201'!B9,Cenik!$A$3:$C$468,2,FALSE))</f>
        <v>0</v>
      </c>
      <c r="D9" s="18">
        <f>IF(B9="",0,VLOOKUP('180201'!B9,Cenik!$A$3:$C$468,3,FALSE))</f>
        <v>0</v>
      </c>
      <c r="E9" s="23"/>
      <c r="F9" s="20">
        <f t="shared" si="0"/>
        <v>0</v>
      </c>
    </row>
    <row r="10" spans="1:6">
      <c r="A10" s="21"/>
      <c r="B10" s="22"/>
      <c r="C10" s="18">
        <f>IF(B10="",0,VLOOKUP('180201'!B10,Cenik!$A$3:$C$468,2,FALSE))</f>
        <v>0</v>
      </c>
      <c r="D10" s="18">
        <f>IF(B10="",0,VLOOKUP('180201'!B10,Cenik!$A$3:$C$468,3,FALSE))</f>
        <v>0</v>
      </c>
      <c r="E10" s="23"/>
      <c r="F10" s="20">
        <f t="shared" si="0"/>
        <v>0</v>
      </c>
    </row>
    <row r="11" spans="1:6">
      <c r="A11" s="21"/>
      <c r="B11" s="22"/>
      <c r="C11" s="18">
        <f>IF(B11="",0,VLOOKUP('180201'!B11,Cenik!$A$3:$C$468,2,FALSE))</f>
        <v>0</v>
      </c>
      <c r="D11" s="18">
        <f>IF(B11="",0,VLOOKUP('180201'!B11,Cenik!$A$3:$C$468,3,FALSE))</f>
        <v>0</v>
      </c>
      <c r="E11" s="23"/>
      <c r="F11" s="20">
        <f t="shared" si="0"/>
        <v>0</v>
      </c>
    </row>
    <row r="12" spans="1:6">
      <c r="A12" s="21"/>
      <c r="B12" s="22"/>
      <c r="C12" s="18">
        <f>IF(B12="",0,VLOOKUP('180201'!B12,Cenik!$A$3:$C$468,2,FALSE))</f>
        <v>0</v>
      </c>
      <c r="D12" s="18">
        <f>IF(B12="",0,VLOOKUP('180201'!B12,Cenik!$A$3:$C$468,3,FALSE))</f>
        <v>0</v>
      </c>
      <c r="E12" s="23"/>
      <c r="F12" s="20">
        <f t="shared" si="0"/>
        <v>0</v>
      </c>
    </row>
    <row r="13" spans="1:6">
      <c r="A13" s="21"/>
      <c r="B13" s="22"/>
      <c r="C13" s="18">
        <f>IF(B13="",0,VLOOKUP('180201'!B13,Cenik!$A$3:$C$468,2,FALSE))</f>
        <v>0</v>
      </c>
      <c r="D13" s="18">
        <f>IF(B13="",0,VLOOKUP('180201'!B13,Cenik!$A$3:$C$468,3,FALSE))</f>
        <v>0</v>
      </c>
      <c r="E13" s="23"/>
      <c r="F13" s="20">
        <f t="shared" si="0"/>
        <v>0</v>
      </c>
    </row>
    <row r="14" spans="1:6" ht="13.5" thickBot="1">
      <c r="A14" s="21"/>
      <c r="B14" s="22"/>
      <c r="C14" s="18">
        <f>IF(B14="",0,VLOOKUP('180201'!B14,Cenik!$A$3:$C$468,2,FALSE))</f>
        <v>0</v>
      </c>
      <c r="D14" s="18">
        <f>IF(B14="",0,VLOOKUP('180201'!B14,Cenik!$A$3:$C$468,3,FALSE))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IF(B16="",0,VLOOKUP('180201'!B16,Cenik!$A$3:$C$468,2,FALSE))</f>
        <v>0</v>
      </c>
      <c r="D16" s="18">
        <f>IF(B16="",0,VLOOKUP('180201'!B16,Cenik!$A$3:$C$468,3,FALSE))</f>
        <v>0</v>
      </c>
      <c r="E16" s="27"/>
      <c r="F16" s="28">
        <f t="shared" ref="F16:F29" si="1">D16*E16</f>
        <v>0</v>
      </c>
    </row>
    <row r="17" spans="1:9">
      <c r="A17" s="21"/>
      <c r="B17" s="29"/>
      <c r="C17" s="18">
        <f>IF(B17="",0,VLOOKUP('180201'!B17,Cenik!$A$3:$C$468,2,FALSE))</f>
        <v>0</v>
      </c>
      <c r="D17" s="18">
        <f>IF(B17="",0,VLOOKUP('180201'!B17,Cenik!$A$3:$C$468,3,FALSE))</f>
        <v>0</v>
      </c>
      <c r="E17" s="30"/>
      <c r="F17" s="28">
        <f t="shared" si="1"/>
        <v>0</v>
      </c>
    </row>
    <row r="18" spans="1:9">
      <c r="A18" s="21"/>
      <c r="B18" s="31"/>
      <c r="C18" s="18">
        <f>IF(B18="",0,VLOOKUP('180201'!B18,Cenik!$A$3:$C$468,2,FALSE))</f>
        <v>0</v>
      </c>
      <c r="D18" s="18">
        <f>IF(B18="",0,VLOOKUP('180201'!B18,Cenik!$A$3:$C$468,3,FALSE))</f>
        <v>0</v>
      </c>
      <c r="E18" s="30"/>
      <c r="F18" s="28">
        <f t="shared" si="1"/>
        <v>0</v>
      </c>
    </row>
    <row r="19" spans="1:9">
      <c r="A19" s="21"/>
      <c r="B19" s="29"/>
      <c r="C19" s="18">
        <f>IF(B19="",0,VLOOKUP('180201'!B19,Cenik!$A$3:$C$468,2,FALSE))</f>
        <v>0</v>
      </c>
      <c r="D19" s="18">
        <f>IF(B19="",0,VLOOKUP('180201'!B19,Cenik!$A$3:$C$468,3,FALSE))</f>
        <v>0</v>
      </c>
      <c r="E19" s="30"/>
      <c r="F19" s="28">
        <f t="shared" si="1"/>
        <v>0</v>
      </c>
    </row>
    <row r="20" spans="1:9">
      <c r="A20" s="21"/>
      <c r="B20" s="29"/>
      <c r="C20" s="18">
        <f>IF(B20="",0,VLOOKUP('180201'!B20,Cenik!$A$3:$C$468,2,FALSE))</f>
        <v>0</v>
      </c>
      <c r="D20" s="18">
        <f>IF(B20="",0,VLOOKUP('180201'!B20,Cenik!$A$3:$C$468,3,FALSE))</f>
        <v>0</v>
      </c>
      <c r="E20" s="30"/>
      <c r="F20" s="28">
        <f t="shared" si="1"/>
        <v>0</v>
      </c>
    </row>
    <row r="21" spans="1:9">
      <c r="A21" s="21"/>
      <c r="B21" s="29"/>
      <c r="C21" s="18">
        <f>IF(B21="",0,VLOOKUP('180201'!B21,Cenik!$A$3:$C$468,2,FALSE))</f>
        <v>0</v>
      </c>
      <c r="D21" s="18">
        <f>IF(B21="",0,VLOOKUP('180201'!B21,Cenik!$A$3:$C$468,3,FALSE))</f>
        <v>0</v>
      </c>
      <c r="E21" s="30"/>
      <c r="F21" s="28">
        <f t="shared" si="1"/>
        <v>0</v>
      </c>
    </row>
    <row r="22" spans="1:9">
      <c r="A22" s="21"/>
      <c r="B22" s="29"/>
      <c r="C22" s="18">
        <f>IF(B22="",0,VLOOKUP('180201'!B22,Cenik!$A$3:$C$468,2,FALSE))</f>
        <v>0</v>
      </c>
      <c r="D22" s="18">
        <f>IF(B22="",0,VLOOKUP('180201'!B22,Cenik!$A$3:$C$468,3,FALSE))</f>
        <v>0</v>
      </c>
      <c r="E22" s="30"/>
      <c r="F22" s="28">
        <f t="shared" si="1"/>
        <v>0</v>
      </c>
    </row>
    <row r="23" spans="1:9">
      <c r="A23" s="21"/>
      <c r="B23" s="29"/>
      <c r="C23" s="18">
        <f>IF(B23="",0,VLOOKUP('180201'!B23,Cenik!$A$3:$C$468,2,FALSE))</f>
        <v>0</v>
      </c>
      <c r="D23" s="18">
        <f>IF(B23="",0,VLOOKUP('180201'!B23,Cenik!$A$3:$C$468,3,FALSE))</f>
        <v>0</v>
      </c>
      <c r="E23" s="30"/>
      <c r="F23" s="28">
        <f t="shared" si="1"/>
        <v>0</v>
      </c>
    </row>
    <row r="24" spans="1:9">
      <c r="A24" s="21"/>
      <c r="B24" s="29"/>
      <c r="C24" s="18">
        <f>IF(B24="",0,VLOOKUP('180201'!B24,Cenik!$A$3:$C$468,2,FALSE))</f>
        <v>0</v>
      </c>
      <c r="D24" s="18">
        <f>IF(B24="",0,VLOOKUP('180201'!B24,Cenik!$A$3:$C$468,3,FALSE))</f>
        <v>0</v>
      </c>
      <c r="E24" s="30"/>
      <c r="F24" s="28">
        <f t="shared" si="1"/>
        <v>0</v>
      </c>
    </row>
    <row r="25" spans="1:9">
      <c r="A25" s="21"/>
      <c r="B25" s="29"/>
      <c r="C25" s="18">
        <f>IF(B25="",0,VLOOKUP('180201'!B25,Cenik!$A$3:$C$468,2,FALSE))</f>
        <v>0</v>
      </c>
      <c r="D25" s="18">
        <f>IF(B25="",0,VLOOKUP('180201'!B25,Cenik!$A$3:$C$468,3,FALSE))</f>
        <v>0</v>
      </c>
      <c r="E25" s="30"/>
      <c r="F25" s="28">
        <f t="shared" si="1"/>
        <v>0</v>
      </c>
    </row>
    <row r="26" spans="1:9">
      <c r="A26" s="21"/>
      <c r="B26" s="29"/>
      <c r="C26" s="18">
        <f>IF(B26="",0,VLOOKUP('180201'!B26,Cenik!$A$3:$C$468,2,FALSE))</f>
        <v>0</v>
      </c>
      <c r="D26" s="18">
        <f>IF(B26="",0,VLOOKUP('180201'!B26,Cenik!$A$3:$C$468,3,FALSE))</f>
        <v>0</v>
      </c>
      <c r="E26" s="30"/>
      <c r="F26" s="28">
        <f t="shared" si="1"/>
        <v>0</v>
      </c>
    </row>
    <row r="27" spans="1:9">
      <c r="A27" s="21"/>
      <c r="B27" s="29"/>
      <c r="C27" s="18">
        <f>IF(B27="",0,VLOOKUP('180201'!B27,Cenik!$A$3:$C$468,2,FALSE))</f>
        <v>0</v>
      </c>
      <c r="D27" s="18">
        <f>IF(B27="",0,VLOOKUP('180201'!B27,Cenik!$A$3:$C$468,3,FALSE))</f>
        <v>0</v>
      </c>
      <c r="E27" s="30"/>
      <c r="F27" s="28">
        <f t="shared" si="1"/>
        <v>0</v>
      </c>
    </row>
    <row r="28" spans="1:9">
      <c r="A28" s="21"/>
      <c r="B28" s="29"/>
      <c r="C28" s="18">
        <f>IF(B28="",0,VLOOKUP('180201'!B28,Cenik!$A$3:$C$468,2,FALSE))</f>
        <v>0</v>
      </c>
      <c r="D28" s="18">
        <f>IF(B28="",0,VLOOKUP('180201'!B28,Cenik!$A$3:$C$468,3,FALSE))</f>
        <v>0</v>
      </c>
      <c r="E28" s="30"/>
      <c r="F28" s="28">
        <f t="shared" si="1"/>
        <v>0</v>
      </c>
    </row>
    <row r="29" spans="1:9" ht="13.5" thickBot="1">
      <c r="A29" s="21"/>
      <c r="B29" s="29"/>
      <c r="C29" s="18">
        <f>IF(B29="",0,VLOOKUP('180201'!B29,Cenik!$A$3:$C$468,2,FALSE))</f>
        <v>0</v>
      </c>
      <c r="D29" s="18">
        <f>IF(B29="",0,VLOOKUP('180201'!B29,Cenik!$A$3:$C$468,3,FALSE))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IF(B31="",0,VLOOKUP('180201'!B31,Cenik!$A$3:$C$468,2,FALSE))</f>
        <v>0</v>
      </c>
      <c r="D31" s="33">
        <f>IF(B31="",0,VLOOKUP('180201'!B31,Cenik!$A$3:$C$468,3,FALSE))</f>
        <v>0</v>
      </c>
      <c r="E31" s="27"/>
      <c r="F31" s="34">
        <f t="shared" ref="F31:F44" si="2">D31*E31</f>
        <v>0</v>
      </c>
      <c r="I31" s="7"/>
    </row>
    <row r="32" spans="1:9">
      <c r="A32" s="21"/>
      <c r="B32" s="29"/>
      <c r="C32" s="18">
        <f>IF(B32="",0,VLOOKUP('180201'!B32,Cenik!$A$3:$C$468,2,FALSE))</f>
        <v>0</v>
      </c>
      <c r="D32" s="18">
        <f>IF(B32="",0,VLOOKUP('180201'!B32,Cenik!$A$3:$C$468,3,FALSE))</f>
        <v>0</v>
      </c>
      <c r="E32" s="30"/>
      <c r="F32" s="28">
        <f t="shared" si="2"/>
        <v>0</v>
      </c>
      <c r="I32" s="7"/>
    </row>
    <row r="33" spans="1:6">
      <c r="A33" s="21"/>
      <c r="B33" s="29"/>
      <c r="C33" s="18">
        <f>IF(B33="",0,VLOOKUP('180201'!B33,Cenik!$A$3:$C$468,2,FALSE))</f>
        <v>0</v>
      </c>
      <c r="D33" s="18">
        <f>IF(B33="",0,VLOOKUP('180201'!B33,Cenik!$A$3:$C$468,3,FALSE))</f>
        <v>0</v>
      </c>
      <c r="E33" s="30"/>
      <c r="F33" s="28">
        <f t="shared" si="2"/>
        <v>0</v>
      </c>
    </row>
    <row r="34" spans="1:6">
      <c r="A34" s="21"/>
      <c r="B34" s="29"/>
      <c r="C34" s="18">
        <f>IF(B34="",0,VLOOKUP('180201'!B34,Cenik!$A$3:$C$468,2,FALSE))</f>
        <v>0</v>
      </c>
      <c r="D34" s="18">
        <f>IF(B34="",0,VLOOKUP('180201'!B34,Cenik!$A$3:$C$468,3,FALSE))</f>
        <v>0</v>
      </c>
      <c r="E34" s="30"/>
      <c r="F34" s="28">
        <f t="shared" si="2"/>
        <v>0</v>
      </c>
    </row>
    <row r="35" spans="1:6">
      <c r="A35" s="21"/>
      <c r="B35" s="29"/>
      <c r="C35" s="18">
        <f>IF(B35="",0,VLOOKUP('180201'!B35,Cenik!$A$3:$C$468,2,FALSE))</f>
        <v>0</v>
      </c>
      <c r="D35" s="18">
        <f>IF(B35="",0,VLOOKUP('180201'!B35,Cenik!$A$3:$C$468,3,FALSE))</f>
        <v>0</v>
      </c>
      <c r="E35" s="30"/>
      <c r="F35" s="28">
        <f t="shared" si="2"/>
        <v>0</v>
      </c>
    </row>
    <row r="36" spans="1:6">
      <c r="A36" s="21"/>
      <c r="B36" s="29"/>
      <c r="C36" s="18">
        <f>IF(B36="",0,VLOOKUP('180201'!B36,Cenik!$A$3:$C$468,2,FALSE))</f>
        <v>0</v>
      </c>
      <c r="D36" s="18">
        <f>IF(B36="",0,VLOOKUP('180201'!B36,Cenik!$A$3:$C$468,3,FALSE))</f>
        <v>0</v>
      </c>
      <c r="E36" s="30"/>
      <c r="F36" s="28">
        <f t="shared" si="2"/>
        <v>0</v>
      </c>
    </row>
    <row r="37" spans="1:6">
      <c r="A37" s="21"/>
      <c r="B37" s="29"/>
      <c r="C37" s="18">
        <f>IF(B37="",0,VLOOKUP('180201'!B37,Cenik!$A$3:$C$468,2,FALSE))</f>
        <v>0</v>
      </c>
      <c r="D37" s="18">
        <f>IF(B37="",0,VLOOKUP('180201'!B37,Cenik!$A$3:$C$468,3,FALSE))</f>
        <v>0</v>
      </c>
      <c r="E37" s="30"/>
      <c r="F37" s="28">
        <f t="shared" si="2"/>
        <v>0</v>
      </c>
    </row>
    <row r="38" spans="1:6">
      <c r="A38" s="21"/>
      <c r="B38" s="29"/>
      <c r="C38" s="18">
        <f>IF(B38="",0,VLOOKUP('180201'!B38,Cenik!$A$3:$C$468,2,FALSE))</f>
        <v>0</v>
      </c>
      <c r="D38" s="18">
        <f>IF(B38="",0,VLOOKUP('180201'!B38,Cenik!$A$3:$C$468,3,FALSE))</f>
        <v>0</v>
      </c>
      <c r="E38" s="30"/>
      <c r="F38" s="28">
        <f t="shared" si="2"/>
        <v>0</v>
      </c>
    </row>
    <row r="39" spans="1:6">
      <c r="A39" s="21"/>
      <c r="B39" s="29"/>
      <c r="C39" s="18">
        <f>IF(B39="",0,VLOOKUP('180201'!B39,Cenik!$A$3:$C$468,2,FALSE))</f>
        <v>0</v>
      </c>
      <c r="D39" s="18">
        <f>IF(B39="",0,VLOOKUP('180201'!B39,Cenik!$A$3:$C$468,3,FALSE))</f>
        <v>0</v>
      </c>
      <c r="E39" s="30"/>
      <c r="F39" s="28">
        <f t="shared" si="2"/>
        <v>0</v>
      </c>
    </row>
    <row r="40" spans="1:6">
      <c r="A40" s="21"/>
      <c r="B40" s="29"/>
      <c r="C40" s="18">
        <f>IF(B40="",0,VLOOKUP('180201'!B40,Cenik!$A$3:$C$468,2,FALSE))</f>
        <v>0</v>
      </c>
      <c r="D40" s="18">
        <f>IF(B40="",0,VLOOKUP('180201'!B40,Cenik!$A$3:$C$468,3,FALSE))</f>
        <v>0</v>
      </c>
      <c r="E40" s="30"/>
      <c r="F40" s="28">
        <f t="shared" si="2"/>
        <v>0</v>
      </c>
    </row>
    <row r="41" spans="1:6">
      <c r="A41" s="21"/>
      <c r="B41" s="29"/>
      <c r="C41" s="18">
        <f>IF(B41="",0,VLOOKUP('180201'!B41,Cenik!$A$3:$C$468,2,FALSE))</f>
        <v>0</v>
      </c>
      <c r="D41" s="18">
        <f>IF(B41="",0,VLOOKUP('180201'!B41,Cenik!$A$3:$C$468,3,FALSE))</f>
        <v>0</v>
      </c>
      <c r="E41" s="30"/>
      <c r="F41" s="28">
        <f t="shared" si="2"/>
        <v>0</v>
      </c>
    </row>
    <row r="42" spans="1:6">
      <c r="A42" s="21"/>
      <c r="B42" s="29"/>
      <c r="C42" s="18">
        <f>IF(B42="",0,VLOOKUP('180201'!B42,Cenik!$A$3:$C$468,2,FALSE))</f>
        <v>0</v>
      </c>
      <c r="D42" s="18">
        <f>IF(B42="",0,VLOOKUP('180201'!B42,Cenik!$A$3:$C$468,3,FALSE))</f>
        <v>0</v>
      </c>
      <c r="E42" s="30"/>
      <c r="F42" s="28">
        <f t="shared" si="2"/>
        <v>0</v>
      </c>
    </row>
    <row r="43" spans="1:6">
      <c r="A43" s="21"/>
      <c r="B43" s="29"/>
      <c r="C43" s="18">
        <f>IF(B43="",0,VLOOKUP('180201'!B43,Cenik!$A$3:$C$468,2,FALSE))</f>
        <v>0</v>
      </c>
      <c r="D43" s="18">
        <f>IF(B43="",0,VLOOKUP('180201'!B43,Cenik!$A$3:$C$468,3,FALSE))</f>
        <v>0</v>
      </c>
      <c r="E43" s="30"/>
      <c r="F43" s="28">
        <f t="shared" si="2"/>
        <v>0</v>
      </c>
    </row>
    <row r="44" spans="1:6" ht="13.5" thickBot="1">
      <c r="A44" s="35"/>
      <c r="B44" s="36"/>
      <c r="C44" s="37">
        <f>IF(B44="",0,VLOOKUP('180201'!B44,Cenik!$A$3:$C$468,2,FALSE))</f>
        <v>0</v>
      </c>
      <c r="D44" s="37">
        <f>IF(B44="",0,VLOOKUP('180201'!B44,Cenik!$A$3:$C$468,3,FALSE))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497</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536</v>
      </c>
      <c r="C1" s="206"/>
      <c r="D1" s="207"/>
      <c r="E1" s="211" t="s">
        <v>289</v>
      </c>
      <c r="F1" s="213" t="s">
        <v>70</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IF(B5="",0,VLOOKUP('180202'!B5,Cenik!$A$3:$C$468,2,FALSE))</f>
        <v>0</v>
      </c>
      <c r="D5" s="18">
        <f>IF(B5="",0,VLOOKUP('180202'!B5,Cenik!$A$3:$C$468,3,FALSE))</f>
        <v>0</v>
      </c>
      <c r="E5" s="19"/>
      <c r="F5" s="20">
        <f t="shared" ref="F5:F14" si="0">D5*E5</f>
        <v>0</v>
      </c>
    </row>
    <row r="6" spans="1:6">
      <c r="A6" s="21"/>
      <c r="B6" s="22"/>
      <c r="C6" s="18">
        <f>IF(B6="",0,VLOOKUP('180202'!B6,Cenik!$A$3:$C$468,2,FALSE))</f>
        <v>0</v>
      </c>
      <c r="D6" s="18">
        <f>IF(B6="",0,VLOOKUP('180202'!B6,Cenik!$A$3:$C$468,3,FALSE))</f>
        <v>0</v>
      </c>
      <c r="E6" s="23"/>
      <c r="F6" s="20">
        <f t="shared" si="0"/>
        <v>0</v>
      </c>
    </row>
    <row r="7" spans="1:6">
      <c r="A7" s="21"/>
      <c r="B7" s="22"/>
      <c r="C7" s="18">
        <f>IF(B7="",0,VLOOKUP('180202'!B7,Cenik!$A$3:$C$468,2,FALSE))</f>
        <v>0</v>
      </c>
      <c r="D7" s="18">
        <f>IF(B7="",0,VLOOKUP('180202'!B7,Cenik!$A$3:$C$468,3,FALSE))</f>
        <v>0</v>
      </c>
      <c r="E7" s="23"/>
      <c r="F7" s="20">
        <f t="shared" si="0"/>
        <v>0</v>
      </c>
    </row>
    <row r="8" spans="1:6">
      <c r="A8" s="21"/>
      <c r="B8" s="22"/>
      <c r="C8" s="18">
        <f>IF(B8="",0,VLOOKUP('180202'!B8,Cenik!$A$3:$C$468,2,FALSE))</f>
        <v>0</v>
      </c>
      <c r="D8" s="18">
        <f>IF(B8="",0,VLOOKUP('180202'!B8,Cenik!$A$3:$C$468,3,FALSE))</f>
        <v>0</v>
      </c>
      <c r="E8" s="23"/>
      <c r="F8" s="20">
        <f t="shared" si="0"/>
        <v>0</v>
      </c>
    </row>
    <row r="9" spans="1:6">
      <c r="A9" s="21"/>
      <c r="B9" s="22"/>
      <c r="C9" s="18">
        <f>IF(B9="",0,VLOOKUP('180202'!B9,Cenik!$A$3:$C$468,2,FALSE))</f>
        <v>0</v>
      </c>
      <c r="D9" s="18">
        <f>IF(B9="",0,VLOOKUP('180202'!B9,Cenik!$A$3:$C$468,3,FALSE))</f>
        <v>0</v>
      </c>
      <c r="E9" s="23"/>
      <c r="F9" s="20">
        <f t="shared" si="0"/>
        <v>0</v>
      </c>
    </row>
    <row r="10" spans="1:6">
      <c r="A10" s="21"/>
      <c r="B10" s="22"/>
      <c r="C10" s="18">
        <f>IF(B10="",0,VLOOKUP('180202'!B10,Cenik!$A$3:$C$468,2,FALSE))</f>
        <v>0</v>
      </c>
      <c r="D10" s="18">
        <f>IF(B10="",0,VLOOKUP('180202'!B10,Cenik!$A$3:$C$468,3,FALSE))</f>
        <v>0</v>
      </c>
      <c r="E10" s="23"/>
      <c r="F10" s="20">
        <f t="shared" si="0"/>
        <v>0</v>
      </c>
    </row>
    <row r="11" spans="1:6">
      <c r="A11" s="21"/>
      <c r="B11" s="22"/>
      <c r="C11" s="18">
        <f>IF(B11="",0,VLOOKUP('180202'!B11,Cenik!$A$3:$C$468,2,FALSE))</f>
        <v>0</v>
      </c>
      <c r="D11" s="18">
        <f>IF(B11="",0,VLOOKUP('180202'!B11,Cenik!$A$3:$C$468,3,FALSE))</f>
        <v>0</v>
      </c>
      <c r="E11" s="23"/>
      <c r="F11" s="20">
        <f t="shared" si="0"/>
        <v>0</v>
      </c>
    </row>
    <row r="12" spans="1:6">
      <c r="A12" s="21"/>
      <c r="B12" s="22"/>
      <c r="C12" s="18">
        <f>IF(B12="",0,VLOOKUP('180202'!B12,Cenik!$A$3:$C$468,2,FALSE))</f>
        <v>0</v>
      </c>
      <c r="D12" s="18">
        <f>IF(B12="",0,VLOOKUP('180202'!B12,Cenik!$A$3:$C$468,3,FALSE))</f>
        <v>0</v>
      </c>
      <c r="E12" s="23"/>
      <c r="F12" s="20">
        <f t="shared" si="0"/>
        <v>0</v>
      </c>
    </row>
    <row r="13" spans="1:6">
      <c r="A13" s="21"/>
      <c r="B13" s="22"/>
      <c r="C13" s="18">
        <f>IF(B13="",0,VLOOKUP('180202'!B13,Cenik!$A$3:$C$468,2,FALSE))</f>
        <v>0</v>
      </c>
      <c r="D13" s="18">
        <f>IF(B13="",0,VLOOKUP('180202'!B13,Cenik!$A$3:$C$468,3,FALSE))</f>
        <v>0</v>
      </c>
      <c r="E13" s="23"/>
      <c r="F13" s="20">
        <f t="shared" si="0"/>
        <v>0</v>
      </c>
    </row>
    <row r="14" spans="1:6" ht="13.5" thickBot="1">
      <c r="A14" s="21"/>
      <c r="B14" s="22"/>
      <c r="C14" s="18">
        <f>IF(B14="",0,VLOOKUP('180202'!B14,Cenik!$A$3:$C$468,2,FALSE))</f>
        <v>0</v>
      </c>
      <c r="D14" s="18">
        <f>IF(B14="",0,VLOOKUP('180202'!B14,Cenik!$A$3:$C$468,3,FALSE))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IF(B16="",0,VLOOKUP('180202'!B16,Cenik!$A$3:$C$468,2,FALSE))</f>
        <v>0</v>
      </c>
      <c r="D16" s="18">
        <f>IF(B16="",0,VLOOKUP('180202'!B16,Cenik!$A$3:$C$468,3,FALSE))</f>
        <v>0</v>
      </c>
      <c r="E16" s="27"/>
      <c r="F16" s="28">
        <f t="shared" ref="F16:F29" si="1">D16*E16</f>
        <v>0</v>
      </c>
    </row>
    <row r="17" spans="1:9">
      <c r="A17" s="21"/>
      <c r="B17" s="29"/>
      <c r="C17" s="18">
        <f>IF(B17="",0,VLOOKUP('180202'!B17,Cenik!$A$3:$C$468,2,FALSE))</f>
        <v>0</v>
      </c>
      <c r="D17" s="18">
        <f>IF(B17="",0,VLOOKUP('180202'!B17,Cenik!$A$3:$C$468,3,FALSE))</f>
        <v>0</v>
      </c>
      <c r="E17" s="30"/>
      <c r="F17" s="28">
        <f t="shared" si="1"/>
        <v>0</v>
      </c>
    </row>
    <row r="18" spans="1:9">
      <c r="A18" s="21"/>
      <c r="B18" s="31"/>
      <c r="C18" s="18">
        <f>IF(B18="",0,VLOOKUP('180202'!B18,Cenik!$A$3:$C$468,2,FALSE))</f>
        <v>0</v>
      </c>
      <c r="D18" s="18">
        <f>IF(B18="",0,VLOOKUP('180202'!B18,Cenik!$A$3:$C$468,3,FALSE))</f>
        <v>0</v>
      </c>
      <c r="E18" s="30"/>
      <c r="F18" s="28">
        <f t="shared" si="1"/>
        <v>0</v>
      </c>
    </row>
    <row r="19" spans="1:9">
      <c r="A19" s="21"/>
      <c r="B19" s="29"/>
      <c r="C19" s="18">
        <f>IF(B19="",0,VLOOKUP('180202'!B19,Cenik!$A$3:$C$468,2,FALSE))</f>
        <v>0</v>
      </c>
      <c r="D19" s="18">
        <f>IF(B19="",0,VLOOKUP('180202'!B19,Cenik!$A$3:$C$468,3,FALSE))</f>
        <v>0</v>
      </c>
      <c r="E19" s="30"/>
      <c r="F19" s="28">
        <f t="shared" si="1"/>
        <v>0</v>
      </c>
    </row>
    <row r="20" spans="1:9">
      <c r="A20" s="21"/>
      <c r="B20" s="29"/>
      <c r="C20" s="18">
        <f>IF(B20="",0,VLOOKUP('180202'!B20,Cenik!$A$3:$C$468,2,FALSE))</f>
        <v>0</v>
      </c>
      <c r="D20" s="18">
        <f>IF(B20="",0,VLOOKUP('180202'!B20,Cenik!$A$3:$C$468,3,FALSE))</f>
        <v>0</v>
      </c>
      <c r="E20" s="30"/>
      <c r="F20" s="28">
        <f t="shared" si="1"/>
        <v>0</v>
      </c>
    </row>
    <row r="21" spans="1:9">
      <c r="A21" s="21"/>
      <c r="B21" s="29"/>
      <c r="C21" s="18">
        <f>IF(B21="",0,VLOOKUP('180202'!B21,Cenik!$A$3:$C$468,2,FALSE))</f>
        <v>0</v>
      </c>
      <c r="D21" s="18">
        <f>IF(B21="",0,VLOOKUP('180202'!B21,Cenik!$A$3:$C$468,3,FALSE))</f>
        <v>0</v>
      </c>
      <c r="E21" s="30"/>
      <c r="F21" s="28">
        <f t="shared" si="1"/>
        <v>0</v>
      </c>
    </row>
    <row r="22" spans="1:9">
      <c r="A22" s="21"/>
      <c r="B22" s="29"/>
      <c r="C22" s="18">
        <f>IF(B22="",0,VLOOKUP('180202'!B22,Cenik!$A$3:$C$468,2,FALSE))</f>
        <v>0</v>
      </c>
      <c r="D22" s="18">
        <f>IF(B22="",0,VLOOKUP('180202'!B22,Cenik!$A$3:$C$468,3,FALSE))</f>
        <v>0</v>
      </c>
      <c r="E22" s="30"/>
      <c r="F22" s="28">
        <f t="shared" si="1"/>
        <v>0</v>
      </c>
    </row>
    <row r="23" spans="1:9">
      <c r="A23" s="21"/>
      <c r="B23" s="29"/>
      <c r="C23" s="18">
        <f>IF(B23="",0,VLOOKUP('180202'!B23,Cenik!$A$3:$C$468,2,FALSE))</f>
        <v>0</v>
      </c>
      <c r="D23" s="18">
        <f>IF(B23="",0,VLOOKUP('180202'!B23,Cenik!$A$3:$C$468,3,FALSE))</f>
        <v>0</v>
      </c>
      <c r="E23" s="30"/>
      <c r="F23" s="28">
        <f t="shared" si="1"/>
        <v>0</v>
      </c>
    </row>
    <row r="24" spans="1:9">
      <c r="A24" s="21"/>
      <c r="B24" s="29"/>
      <c r="C24" s="18">
        <f>IF(B24="",0,VLOOKUP('180202'!B24,Cenik!$A$3:$C$468,2,FALSE))</f>
        <v>0</v>
      </c>
      <c r="D24" s="18">
        <f>IF(B24="",0,VLOOKUP('180202'!B24,Cenik!$A$3:$C$468,3,FALSE))</f>
        <v>0</v>
      </c>
      <c r="E24" s="30"/>
      <c r="F24" s="28">
        <f t="shared" si="1"/>
        <v>0</v>
      </c>
    </row>
    <row r="25" spans="1:9">
      <c r="A25" s="21"/>
      <c r="B25" s="29"/>
      <c r="C25" s="18">
        <f>IF(B25="",0,VLOOKUP('180202'!B25,Cenik!$A$3:$C$468,2,FALSE))</f>
        <v>0</v>
      </c>
      <c r="D25" s="18">
        <f>IF(B25="",0,VLOOKUP('180202'!B25,Cenik!$A$3:$C$468,3,FALSE))</f>
        <v>0</v>
      </c>
      <c r="E25" s="30"/>
      <c r="F25" s="28">
        <f t="shared" si="1"/>
        <v>0</v>
      </c>
    </row>
    <row r="26" spans="1:9">
      <c r="A26" s="21"/>
      <c r="B26" s="29"/>
      <c r="C26" s="18">
        <f>IF(B26="",0,VLOOKUP('180202'!B26,Cenik!$A$3:$C$468,2,FALSE))</f>
        <v>0</v>
      </c>
      <c r="D26" s="18">
        <f>IF(B26="",0,VLOOKUP('180202'!B26,Cenik!$A$3:$C$468,3,FALSE))</f>
        <v>0</v>
      </c>
      <c r="E26" s="30"/>
      <c r="F26" s="28">
        <f t="shared" si="1"/>
        <v>0</v>
      </c>
    </row>
    <row r="27" spans="1:9">
      <c r="A27" s="21"/>
      <c r="B27" s="29"/>
      <c r="C27" s="18">
        <f>IF(B27="",0,VLOOKUP('180202'!B27,Cenik!$A$3:$C$468,2,FALSE))</f>
        <v>0</v>
      </c>
      <c r="D27" s="18">
        <f>IF(B27="",0,VLOOKUP('180202'!B27,Cenik!$A$3:$C$468,3,FALSE))</f>
        <v>0</v>
      </c>
      <c r="E27" s="30"/>
      <c r="F27" s="28">
        <f t="shared" si="1"/>
        <v>0</v>
      </c>
    </row>
    <row r="28" spans="1:9">
      <c r="A28" s="21"/>
      <c r="B28" s="29"/>
      <c r="C28" s="18">
        <f>IF(B28="",0,VLOOKUP('180202'!B28,Cenik!$A$3:$C$468,2,FALSE))</f>
        <v>0</v>
      </c>
      <c r="D28" s="18">
        <f>IF(B28="",0,VLOOKUP('180202'!B28,Cenik!$A$3:$C$468,3,FALSE))</f>
        <v>0</v>
      </c>
      <c r="E28" s="30"/>
      <c r="F28" s="28">
        <f t="shared" si="1"/>
        <v>0</v>
      </c>
    </row>
    <row r="29" spans="1:9" ht="13.5" thickBot="1">
      <c r="A29" s="21"/>
      <c r="B29" s="29"/>
      <c r="C29" s="18">
        <f>IF(B29="",0,VLOOKUP('180202'!B29,Cenik!$A$3:$C$468,2,FALSE))</f>
        <v>0</v>
      </c>
      <c r="D29" s="18">
        <f>IF(B29="",0,VLOOKUP('180202'!B29,Cenik!$A$3:$C$468,3,FALSE))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IF(B31="",0,VLOOKUP('180202'!B31,Cenik!$A$3:$C$468,2,FALSE))</f>
        <v>0</v>
      </c>
      <c r="D31" s="33">
        <f>IF(B31="",0,VLOOKUP('180202'!B31,Cenik!$A$3:$C$468,3,FALSE))</f>
        <v>0</v>
      </c>
      <c r="E31" s="27"/>
      <c r="F31" s="34">
        <f t="shared" ref="F31:F44" si="2">D31*E31</f>
        <v>0</v>
      </c>
      <c r="I31" s="7"/>
    </row>
    <row r="32" spans="1:9">
      <c r="A32" s="21"/>
      <c r="B32" s="29"/>
      <c r="C32" s="18">
        <f>IF(B32="",0,VLOOKUP('180202'!B32,Cenik!$A$3:$C$468,2,FALSE))</f>
        <v>0</v>
      </c>
      <c r="D32" s="18">
        <f>IF(B32="",0,VLOOKUP('180202'!B32,Cenik!$A$3:$C$468,3,FALSE))</f>
        <v>0</v>
      </c>
      <c r="E32" s="30"/>
      <c r="F32" s="28">
        <f t="shared" si="2"/>
        <v>0</v>
      </c>
      <c r="I32" s="7"/>
    </row>
    <row r="33" spans="1:6">
      <c r="A33" s="21"/>
      <c r="B33" s="29"/>
      <c r="C33" s="18">
        <f>IF(B33="",0,VLOOKUP('180202'!B33,Cenik!$A$3:$C$468,2,FALSE))</f>
        <v>0</v>
      </c>
      <c r="D33" s="18">
        <f>IF(B33="",0,VLOOKUP('180202'!B33,Cenik!$A$3:$C$468,3,FALSE))</f>
        <v>0</v>
      </c>
      <c r="E33" s="30"/>
      <c r="F33" s="28">
        <f t="shared" si="2"/>
        <v>0</v>
      </c>
    </row>
    <row r="34" spans="1:6">
      <c r="A34" s="21"/>
      <c r="B34" s="29"/>
      <c r="C34" s="18">
        <f>IF(B34="",0,VLOOKUP('180202'!B34,Cenik!$A$3:$C$468,2,FALSE))</f>
        <v>0</v>
      </c>
      <c r="D34" s="18">
        <f>IF(B34="",0,VLOOKUP('180202'!B34,Cenik!$A$3:$C$468,3,FALSE))</f>
        <v>0</v>
      </c>
      <c r="E34" s="30"/>
      <c r="F34" s="28">
        <f t="shared" si="2"/>
        <v>0</v>
      </c>
    </row>
    <row r="35" spans="1:6">
      <c r="A35" s="21"/>
      <c r="B35" s="29"/>
      <c r="C35" s="18">
        <f>IF(B35="",0,VLOOKUP('180202'!B35,Cenik!$A$3:$C$468,2,FALSE))</f>
        <v>0</v>
      </c>
      <c r="D35" s="18">
        <f>IF(B35="",0,VLOOKUP('180202'!B35,Cenik!$A$3:$C$468,3,FALSE))</f>
        <v>0</v>
      </c>
      <c r="E35" s="30"/>
      <c r="F35" s="28">
        <f t="shared" si="2"/>
        <v>0</v>
      </c>
    </row>
    <row r="36" spans="1:6">
      <c r="A36" s="21"/>
      <c r="B36" s="29"/>
      <c r="C36" s="18">
        <f>IF(B36="",0,VLOOKUP('180202'!B36,Cenik!$A$3:$C$468,2,FALSE))</f>
        <v>0</v>
      </c>
      <c r="D36" s="18">
        <f>IF(B36="",0,VLOOKUP('180202'!B36,Cenik!$A$3:$C$468,3,FALSE))</f>
        <v>0</v>
      </c>
      <c r="E36" s="30"/>
      <c r="F36" s="28">
        <f t="shared" si="2"/>
        <v>0</v>
      </c>
    </row>
    <row r="37" spans="1:6">
      <c r="A37" s="21"/>
      <c r="B37" s="29"/>
      <c r="C37" s="18">
        <f>IF(B37="",0,VLOOKUP('180202'!B37,Cenik!$A$3:$C$468,2,FALSE))</f>
        <v>0</v>
      </c>
      <c r="D37" s="18">
        <f>IF(B37="",0,VLOOKUP('180202'!B37,Cenik!$A$3:$C$468,3,FALSE))</f>
        <v>0</v>
      </c>
      <c r="E37" s="30"/>
      <c r="F37" s="28">
        <f t="shared" si="2"/>
        <v>0</v>
      </c>
    </row>
    <row r="38" spans="1:6">
      <c r="A38" s="21"/>
      <c r="B38" s="29"/>
      <c r="C38" s="18">
        <f>IF(B38="",0,VLOOKUP('180202'!B38,Cenik!$A$3:$C$468,2,FALSE))</f>
        <v>0</v>
      </c>
      <c r="D38" s="18">
        <f>IF(B38="",0,VLOOKUP('180202'!B38,Cenik!$A$3:$C$468,3,FALSE))</f>
        <v>0</v>
      </c>
      <c r="E38" s="30"/>
      <c r="F38" s="28">
        <f t="shared" si="2"/>
        <v>0</v>
      </c>
    </row>
    <row r="39" spans="1:6">
      <c r="A39" s="21"/>
      <c r="B39" s="29"/>
      <c r="C39" s="18">
        <f>IF(B39="",0,VLOOKUP('180202'!B39,Cenik!$A$3:$C$468,2,FALSE))</f>
        <v>0</v>
      </c>
      <c r="D39" s="18">
        <f>IF(B39="",0,VLOOKUP('180202'!B39,Cenik!$A$3:$C$468,3,FALSE))</f>
        <v>0</v>
      </c>
      <c r="E39" s="30"/>
      <c r="F39" s="28">
        <f t="shared" si="2"/>
        <v>0</v>
      </c>
    </row>
    <row r="40" spans="1:6">
      <c r="A40" s="21"/>
      <c r="B40" s="29"/>
      <c r="C40" s="18">
        <f>IF(B40="",0,VLOOKUP('180202'!B40,Cenik!$A$3:$C$468,2,FALSE))</f>
        <v>0</v>
      </c>
      <c r="D40" s="18">
        <f>IF(B40="",0,VLOOKUP('180202'!B40,Cenik!$A$3:$C$468,3,FALSE))</f>
        <v>0</v>
      </c>
      <c r="E40" s="30"/>
      <c r="F40" s="28">
        <f t="shared" si="2"/>
        <v>0</v>
      </c>
    </row>
    <row r="41" spans="1:6">
      <c r="A41" s="21"/>
      <c r="B41" s="29"/>
      <c r="C41" s="18">
        <f>IF(B41="",0,VLOOKUP('180202'!B41,Cenik!$A$3:$C$468,2,FALSE))</f>
        <v>0</v>
      </c>
      <c r="D41" s="18">
        <f>IF(B41="",0,VLOOKUP('180202'!B41,Cenik!$A$3:$C$468,3,FALSE))</f>
        <v>0</v>
      </c>
      <c r="E41" s="30"/>
      <c r="F41" s="28">
        <f t="shared" si="2"/>
        <v>0</v>
      </c>
    </row>
    <row r="42" spans="1:6">
      <c r="A42" s="21"/>
      <c r="B42" s="29"/>
      <c r="C42" s="18">
        <f>IF(B42="",0,VLOOKUP('180202'!B42,Cenik!$A$3:$C$468,2,FALSE))</f>
        <v>0</v>
      </c>
      <c r="D42" s="18">
        <f>IF(B42="",0,VLOOKUP('180202'!B42,Cenik!$A$3:$C$468,3,FALSE))</f>
        <v>0</v>
      </c>
      <c r="E42" s="30"/>
      <c r="F42" s="28">
        <f t="shared" si="2"/>
        <v>0</v>
      </c>
    </row>
    <row r="43" spans="1:6">
      <c r="A43" s="21"/>
      <c r="B43" s="29"/>
      <c r="C43" s="18">
        <f>IF(B43="",0,VLOOKUP('180202'!B43,Cenik!$A$3:$C$468,2,FALSE))</f>
        <v>0</v>
      </c>
      <c r="D43" s="18">
        <f>IF(B43="",0,VLOOKUP('180202'!B43,Cenik!$A$3:$C$468,3,FALSE))</f>
        <v>0</v>
      </c>
      <c r="E43" s="30"/>
      <c r="F43" s="28">
        <f t="shared" si="2"/>
        <v>0</v>
      </c>
    </row>
    <row r="44" spans="1:6" ht="13.5" thickBot="1">
      <c r="A44" s="35"/>
      <c r="B44" s="36"/>
      <c r="C44" s="37">
        <f>IF(B44="",0,VLOOKUP('180202'!B44,Cenik!$A$3:$C$468,2,FALSE))</f>
        <v>0</v>
      </c>
      <c r="D44" s="37">
        <f>IF(B44="",0,VLOOKUP('180202'!B44,Cenik!$A$3:$C$468,3,FALSE))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508</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537</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IF(B5="",0,VLOOKUP('180501'!B5,Cenik!$A$3:$C$468,2,FALSE))</f>
        <v>0</v>
      </c>
      <c r="D5" s="18">
        <f>IF(B5="",0,VLOOKUP('180501'!B5,Cenik!$A$3:$C$468,3,FALSE))</f>
        <v>0</v>
      </c>
      <c r="E5" s="19"/>
      <c r="F5" s="20">
        <f t="shared" ref="F5:F14" si="0">D5*E5</f>
        <v>0</v>
      </c>
    </row>
    <row r="6" spans="1:6">
      <c r="A6" s="21"/>
      <c r="B6" s="22"/>
      <c r="C6" s="18">
        <f>IF(B6="",0,VLOOKUP('180501'!B6,Cenik!$A$3:$C$468,2,FALSE))</f>
        <v>0</v>
      </c>
      <c r="D6" s="18">
        <f>IF(B6="",0,VLOOKUP('180501'!B6,Cenik!$A$3:$C$468,3,FALSE))</f>
        <v>0</v>
      </c>
      <c r="E6" s="23"/>
      <c r="F6" s="20">
        <f t="shared" si="0"/>
        <v>0</v>
      </c>
    </row>
    <row r="7" spans="1:6">
      <c r="A7" s="21"/>
      <c r="B7" s="22"/>
      <c r="C7" s="18">
        <f>IF(B7="",0,VLOOKUP('180501'!B7,Cenik!$A$3:$C$468,2,FALSE))</f>
        <v>0</v>
      </c>
      <c r="D7" s="18">
        <f>IF(B7="",0,VLOOKUP('180501'!B7,Cenik!$A$3:$C$468,3,FALSE))</f>
        <v>0</v>
      </c>
      <c r="E7" s="23"/>
      <c r="F7" s="20">
        <f t="shared" si="0"/>
        <v>0</v>
      </c>
    </row>
    <row r="8" spans="1:6">
      <c r="A8" s="21"/>
      <c r="B8" s="22"/>
      <c r="C8" s="18">
        <f>IF(B8="",0,VLOOKUP('180501'!B8,Cenik!$A$3:$C$468,2,FALSE))</f>
        <v>0</v>
      </c>
      <c r="D8" s="18">
        <f>IF(B8="",0,VLOOKUP('180501'!B8,Cenik!$A$3:$C$468,3,FALSE))</f>
        <v>0</v>
      </c>
      <c r="E8" s="23"/>
      <c r="F8" s="20">
        <f t="shared" si="0"/>
        <v>0</v>
      </c>
    </row>
    <row r="9" spans="1:6">
      <c r="A9" s="21"/>
      <c r="B9" s="22"/>
      <c r="C9" s="18">
        <f>IF(B9="",0,VLOOKUP('180501'!B9,Cenik!$A$3:$C$468,2,FALSE))</f>
        <v>0</v>
      </c>
      <c r="D9" s="18">
        <f>IF(B9="",0,VLOOKUP('180501'!B9,Cenik!$A$3:$C$468,3,FALSE))</f>
        <v>0</v>
      </c>
      <c r="E9" s="23"/>
      <c r="F9" s="20">
        <f t="shared" si="0"/>
        <v>0</v>
      </c>
    </row>
    <row r="10" spans="1:6">
      <c r="A10" s="21"/>
      <c r="B10" s="22"/>
      <c r="C10" s="18">
        <f>IF(B10="",0,VLOOKUP('180501'!B10,Cenik!$A$3:$C$468,2,FALSE))</f>
        <v>0</v>
      </c>
      <c r="D10" s="18">
        <f>IF(B10="",0,VLOOKUP('180501'!B10,Cenik!$A$3:$C$468,3,FALSE))</f>
        <v>0</v>
      </c>
      <c r="E10" s="23"/>
      <c r="F10" s="20">
        <f t="shared" si="0"/>
        <v>0</v>
      </c>
    </row>
    <row r="11" spans="1:6">
      <c r="A11" s="21"/>
      <c r="B11" s="22"/>
      <c r="C11" s="18">
        <f>IF(B11="",0,VLOOKUP('180501'!B11,Cenik!$A$3:$C$468,2,FALSE))</f>
        <v>0</v>
      </c>
      <c r="D11" s="18">
        <f>IF(B11="",0,VLOOKUP('180501'!B11,Cenik!$A$3:$C$468,3,FALSE))</f>
        <v>0</v>
      </c>
      <c r="E11" s="23"/>
      <c r="F11" s="20">
        <f t="shared" si="0"/>
        <v>0</v>
      </c>
    </row>
    <row r="12" spans="1:6">
      <c r="A12" s="21"/>
      <c r="B12" s="22"/>
      <c r="C12" s="18">
        <f>IF(B12="",0,VLOOKUP('180501'!B12,Cenik!$A$3:$C$468,2,FALSE))</f>
        <v>0</v>
      </c>
      <c r="D12" s="18">
        <f>IF(B12="",0,VLOOKUP('180501'!B12,Cenik!$A$3:$C$468,3,FALSE))</f>
        <v>0</v>
      </c>
      <c r="E12" s="23"/>
      <c r="F12" s="20">
        <f t="shared" si="0"/>
        <v>0</v>
      </c>
    </row>
    <row r="13" spans="1:6">
      <c r="A13" s="21"/>
      <c r="B13" s="22"/>
      <c r="C13" s="18">
        <f>IF(B13="",0,VLOOKUP('180501'!B13,Cenik!$A$3:$C$468,2,FALSE))</f>
        <v>0</v>
      </c>
      <c r="D13" s="18">
        <f>IF(B13="",0,VLOOKUP('180501'!B13,Cenik!$A$3:$C$468,3,FALSE))</f>
        <v>0</v>
      </c>
      <c r="E13" s="23"/>
      <c r="F13" s="20">
        <f t="shared" si="0"/>
        <v>0</v>
      </c>
    </row>
    <row r="14" spans="1:6" ht="13.5" thickBot="1">
      <c r="A14" s="21"/>
      <c r="B14" s="22"/>
      <c r="C14" s="18">
        <f>IF(B14="",0,VLOOKUP('180501'!B14,Cenik!$A$3:$C$468,2,FALSE))</f>
        <v>0</v>
      </c>
      <c r="D14" s="18">
        <f>IF(B14="",0,VLOOKUP('180501'!B14,Cenik!$A$3:$C$468,3,FALSE))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IF(B16="",0,VLOOKUP('180501'!B16,Cenik!$A$3:$C$468,2,FALSE))</f>
        <v>0</v>
      </c>
      <c r="D16" s="18">
        <f>IF(B16="",0,VLOOKUP('180501'!B16,Cenik!$A$3:$C$468,3,FALSE))</f>
        <v>0</v>
      </c>
      <c r="E16" s="27"/>
      <c r="F16" s="28">
        <f t="shared" ref="F16:F29" si="1">D16*E16</f>
        <v>0</v>
      </c>
    </row>
    <row r="17" spans="1:9">
      <c r="A17" s="21"/>
      <c r="B17" s="29"/>
      <c r="C17" s="18">
        <f>IF(B17="",0,VLOOKUP('180501'!B17,Cenik!$A$3:$C$468,2,FALSE))</f>
        <v>0</v>
      </c>
      <c r="D17" s="18">
        <f>IF(B17="",0,VLOOKUP('180501'!B17,Cenik!$A$3:$C$468,3,FALSE))</f>
        <v>0</v>
      </c>
      <c r="E17" s="30"/>
      <c r="F17" s="28">
        <f t="shared" si="1"/>
        <v>0</v>
      </c>
    </row>
    <row r="18" spans="1:9">
      <c r="A18" s="21"/>
      <c r="B18" s="31"/>
      <c r="C18" s="18">
        <f>IF(B18="",0,VLOOKUP('180501'!B18,Cenik!$A$3:$C$468,2,FALSE))</f>
        <v>0</v>
      </c>
      <c r="D18" s="18">
        <f>IF(B18="",0,VLOOKUP('180501'!B18,Cenik!$A$3:$C$468,3,FALSE))</f>
        <v>0</v>
      </c>
      <c r="E18" s="30"/>
      <c r="F18" s="28">
        <f t="shared" si="1"/>
        <v>0</v>
      </c>
    </row>
    <row r="19" spans="1:9">
      <c r="A19" s="21"/>
      <c r="B19" s="29"/>
      <c r="C19" s="18">
        <f>IF(B19="",0,VLOOKUP('180501'!B19,Cenik!$A$3:$C$468,2,FALSE))</f>
        <v>0</v>
      </c>
      <c r="D19" s="18">
        <f>IF(B19="",0,VLOOKUP('180501'!B19,Cenik!$A$3:$C$468,3,FALSE))</f>
        <v>0</v>
      </c>
      <c r="E19" s="30"/>
      <c r="F19" s="28">
        <f t="shared" si="1"/>
        <v>0</v>
      </c>
    </row>
    <row r="20" spans="1:9">
      <c r="A20" s="21"/>
      <c r="B20" s="29"/>
      <c r="C20" s="18">
        <f>IF(B20="",0,VLOOKUP('180501'!B20,Cenik!$A$3:$C$468,2,FALSE))</f>
        <v>0</v>
      </c>
      <c r="D20" s="18">
        <f>IF(B20="",0,VLOOKUP('180501'!B20,Cenik!$A$3:$C$468,3,FALSE))</f>
        <v>0</v>
      </c>
      <c r="E20" s="30"/>
      <c r="F20" s="28">
        <f t="shared" si="1"/>
        <v>0</v>
      </c>
    </row>
    <row r="21" spans="1:9">
      <c r="A21" s="21"/>
      <c r="B21" s="29"/>
      <c r="C21" s="18">
        <f>IF(B21="",0,VLOOKUP('180501'!B21,Cenik!$A$3:$C$468,2,FALSE))</f>
        <v>0</v>
      </c>
      <c r="D21" s="18">
        <f>IF(B21="",0,VLOOKUP('180501'!B21,Cenik!$A$3:$C$468,3,FALSE))</f>
        <v>0</v>
      </c>
      <c r="E21" s="30"/>
      <c r="F21" s="28">
        <f t="shared" si="1"/>
        <v>0</v>
      </c>
    </row>
    <row r="22" spans="1:9">
      <c r="A22" s="21"/>
      <c r="B22" s="29"/>
      <c r="C22" s="18">
        <f>IF(B22="",0,VLOOKUP('180501'!B22,Cenik!$A$3:$C$468,2,FALSE))</f>
        <v>0</v>
      </c>
      <c r="D22" s="18">
        <f>IF(B22="",0,VLOOKUP('180501'!B22,Cenik!$A$3:$C$468,3,FALSE))</f>
        <v>0</v>
      </c>
      <c r="E22" s="30"/>
      <c r="F22" s="28">
        <f t="shared" si="1"/>
        <v>0</v>
      </c>
    </row>
    <row r="23" spans="1:9">
      <c r="A23" s="21"/>
      <c r="B23" s="29"/>
      <c r="C23" s="18">
        <f>IF(B23="",0,VLOOKUP('180501'!B23,Cenik!$A$3:$C$468,2,FALSE))</f>
        <v>0</v>
      </c>
      <c r="D23" s="18">
        <f>IF(B23="",0,VLOOKUP('180501'!B23,Cenik!$A$3:$C$468,3,FALSE))</f>
        <v>0</v>
      </c>
      <c r="E23" s="30"/>
      <c r="F23" s="28">
        <f t="shared" si="1"/>
        <v>0</v>
      </c>
    </row>
    <row r="24" spans="1:9">
      <c r="A24" s="21"/>
      <c r="B24" s="29"/>
      <c r="C24" s="18">
        <f>IF(B24="",0,VLOOKUP('180501'!B24,Cenik!$A$3:$C$468,2,FALSE))</f>
        <v>0</v>
      </c>
      <c r="D24" s="18">
        <f>IF(B24="",0,VLOOKUP('180501'!B24,Cenik!$A$3:$C$468,3,FALSE))</f>
        <v>0</v>
      </c>
      <c r="E24" s="30"/>
      <c r="F24" s="28">
        <f t="shared" si="1"/>
        <v>0</v>
      </c>
    </row>
    <row r="25" spans="1:9">
      <c r="A25" s="21"/>
      <c r="B25" s="29"/>
      <c r="C25" s="18">
        <f>IF(B25="",0,VLOOKUP('180501'!B25,Cenik!$A$3:$C$468,2,FALSE))</f>
        <v>0</v>
      </c>
      <c r="D25" s="18">
        <f>IF(B25="",0,VLOOKUP('180501'!B25,Cenik!$A$3:$C$468,3,FALSE))</f>
        <v>0</v>
      </c>
      <c r="E25" s="30"/>
      <c r="F25" s="28">
        <f t="shared" si="1"/>
        <v>0</v>
      </c>
    </row>
    <row r="26" spans="1:9">
      <c r="A26" s="21"/>
      <c r="B26" s="29"/>
      <c r="C26" s="18">
        <f>IF(B26="",0,VLOOKUP('180501'!B26,Cenik!$A$3:$C$468,2,FALSE))</f>
        <v>0</v>
      </c>
      <c r="D26" s="18">
        <f>IF(B26="",0,VLOOKUP('180501'!B26,Cenik!$A$3:$C$468,3,FALSE))</f>
        <v>0</v>
      </c>
      <c r="E26" s="30"/>
      <c r="F26" s="28">
        <f t="shared" si="1"/>
        <v>0</v>
      </c>
    </row>
    <row r="27" spans="1:9">
      <c r="A27" s="21"/>
      <c r="B27" s="29"/>
      <c r="C27" s="18">
        <f>IF(B27="",0,VLOOKUP('180501'!B27,Cenik!$A$3:$C$468,2,FALSE))</f>
        <v>0</v>
      </c>
      <c r="D27" s="18">
        <f>IF(B27="",0,VLOOKUP('180501'!B27,Cenik!$A$3:$C$468,3,FALSE))</f>
        <v>0</v>
      </c>
      <c r="E27" s="30"/>
      <c r="F27" s="28">
        <f t="shared" si="1"/>
        <v>0</v>
      </c>
    </row>
    <row r="28" spans="1:9">
      <c r="A28" s="21"/>
      <c r="B28" s="29"/>
      <c r="C28" s="18">
        <f>IF(B28="",0,VLOOKUP('180501'!B28,Cenik!$A$3:$C$468,2,FALSE))</f>
        <v>0</v>
      </c>
      <c r="D28" s="18">
        <f>IF(B28="",0,VLOOKUP('180501'!B28,Cenik!$A$3:$C$468,3,FALSE))</f>
        <v>0</v>
      </c>
      <c r="E28" s="30"/>
      <c r="F28" s="28">
        <f t="shared" si="1"/>
        <v>0</v>
      </c>
    </row>
    <row r="29" spans="1:9" ht="13.5" thickBot="1">
      <c r="A29" s="21"/>
      <c r="B29" s="29"/>
      <c r="C29" s="18">
        <f>IF(B29="",0,VLOOKUP('180501'!B29,Cenik!$A$3:$C$468,2,FALSE))</f>
        <v>0</v>
      </c>
      <c r="D29" s="18">
        <f>IF(B29="",0,VLOOKUP('180501'!B29,Cenik!$A$3:$C$468,3,FALSE))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IF(B31="",0,VLOOKUP('180501'!B31,Cenik!$A$3:$C$468,2,FALSE))</f>
        <v>0</v>
      </c>
      <c r="D31" s="33">
        <f>IF(B31="",0,VLOOKUP('180501'!B31,Cenik!$A$3:$C$468,3,FALSE))</f>
        <v>0</v>
      </c>
      <c r="E31" s="27"/>
      <c r="F31" s="34">
        <f t="shared" ref="F31:F44" si="2">D31*E31</f>
        <v>0</v>
      </c>
      <c r="I31" s="7"/>
    </row>
    <row r="32" spans="1:9">
      <c r="A32" s="21"/>
      <c r="B32" s="29"/>
      <c r="C32" s="18">
        <f>IF(B32="",0,VLOOKUP('180501'!B32,Cenik!$A$3:$C$468,2,FALSE))</f>
        <v>0</v>
      </c>
      <c r="D32" s="18">
        <f>IF(B32="",0,VLOOKUP('180501'!B32,Cenik!$A$3:$C$468,3,FALSE))</f>
        <v>0</v>
      </c>
      <c r="E32" s="30"/>
      <c r="F32" s="28">
        <f t="shared" si="2"/>
        <v>0</v>
      </c>
      <c r="I32" s="7"/>
    </row>
    <row r="33" spans="1:6">
      <c r="A33" s="21"/>
      <c r="B33" s="29"/>
      <c r="C33" s="18">
        <f>IF(B33="",0,VLOOKUP('180501'!B33,Cenik!$A$3:$C$468,2,FALSE))</f>
        <v>0</v>
      </c>
      <c r="D33" s="18">
        <f>IF(B33="",0,VLOOKUP('180501'!B33,Cenik!$A$3:$C$468,3,FALSE))</f>
        <v>0</v>
      </c>
      <c r="E33" s="30"/>
      <c r="F33" s="28">
        <f t="shared" si="2"/>
        <v>0</v>
      </c>
    </row>
    <row r="34" spans="1:6">
      <c r="A34" s="21"/>
      <c r="B34" s="29"/>
      <c r="C34" s="18">
        <f>IF(B34="",0,VLOOKUP('180501'!B34,Cenik!$A$3:$C$468,2,FALSE))</f>
        <v>0</v>
      </c>
      <c r="D34" s="18">
        <f>IF(B34="",0,VLOOKUP('180501'!B34,Cenik!$A$3:$C$468,3,FALSE))</f>
        <v>0</v>
      </c>
      <c r="E34" s="30"/>
      <c r="F34" s="28">
        <f t="shared" si="2"/>
        <v>0</v>
      </c>
    </row>
    <row r="35" spans="1:6">
      <c r="A35" s="21"/>
      <c r="B35" s="29"/>
      <c r="C35" s="18">
        <f>IF(B35="",0,VLOOKUP('180501'!B35,Cenik!$A$3:$C$468,2,FALSE))</f>
        <v>0</v>
      </c>
      <c r="D35" s="18">
        <f>IF(B35="",0,VLOOKUP('180501'!B35,Cenik!$A$3:$C$468,3,FALSE))</f>
        <v>0</v>
      </c>
      <c r="E35" s="30"/>
      <c r="F35" s="28">
        <f t="shared" si="2"/>
        <v>0</v>
      </c>
    </row>
    <row r="36" spans="1:6">
      <c r="A36" s="21"/>
      <c r="B36" s="29"/>
      <c r="C36" s="18">
        <f>IF(B36="",0,VLOOKUP('180501'!B36,Cenik!$A$3:$C$468,2,FALSE))</f>
        <v>0</v>
      </c>
      <c r="D36" s="18">
        <f>IF(B36="",0,VLOOKUP('180501'!B36,Cenik!$A$3:$C$468,3,FALSE))</f>
        <v>0</v>
      </c>
      <c r="E36" s="30"/>
      <c r="F36" s="28">
        <f t="shared" si="2"/>
        <v>0</v>
      </c>
    </row>
    <row r="37" spans="1:6">
      <c r="A37" s="21"/>
      <c r="B37" s="29"/>
      <c r="C37" s="18">
        <f>IF(B37="",0,VLOOKUP('180501'!B37,Cenik!$A$3:$C$468,2,FALSE))</f>
        <v>0</v>
      </c>
      <c r="D37" s="18">
        <f>IF(B37="",0,VLOOKUP('180501'!B37,Cenik!$A$3:$C$468,3,FALSE))</f>
        <v>0</v>
      </c>
      <c r="E37" s="30"/>
      <c r="F37" s="28">
        <f t="shared" si="2"/>
        <v>0</v>
      </c>
    </row>
    <row r="38" spans="1:6">
      <c r="A38" s="21"/>
      <c r="B38" s="29"/>
      <c r="C38" s="18">
        <f>IF(B38="",0,VLOOKUP('180501'!B38,Cenik!$A$3:$C$468,2,FALSE))</f>
        <v>0</v>
      </c>
      <c r="D38" s="18">
        <f>IF(B38="",0,VLOOKUP('180501'!B38,Cenik!$A$3:$C$468,3,FALSE))</f>
        <v>0</v>
      </c>
      <c r="E38" s="30"/>
      <c r="F38" s="28">
        <f t="shared" si="2"/>
        <v>0</v>
      </c>
    </row>
    <row r="39" spans="1:6">
      <c r="A39" s="21"/>
      <c r="B39" s="29"/>
      <c r="C39" s="18">
        <f>IF(B39="",0,VLOOKUP('180501'!B39,Cenik!$A$3:$C$468,2,FALSE))</f>
        <v>0</v>
      </c>
      <c r="D39" s="18">
        <f>IF(B39="",0,VLOOKUP('180501'!B39,Cenik!$A$3:$C$468,3,FALSE))</f>
        <v>0</v>
      </c>
      <c r="E39" s="30"/>
      <c r="F39" s="28">
        <f t="shared" si="2"/>
        <v>0</v>
      </c>
    </row>
    <row r="40" spans="1:6">
      <c r="A40" s="21"/>
      <c r="B40" s="29"/>
      <c r="C40" s="18">
        <f>IF(B40="",0,VLOOKUP('180501'!B40,Cenik!$A$3:$C$468,2,FALSE))</f>
        <v>0</v>
      </c>
      <c r="D40" s="18">
        <f>IF(B40="",0,VLOOKUP('180501'!B40,Cenik!$A$3:$C$468,3,FALSE))</f>
        <v>0</v>
      </c>
      <c r="E40" s="30"/>
      <c r="F40" s="28">
        <f t="shared" si="2"/>
        <v>0</v>
      </c>
    </row>
    <row r="41" spans="1:6">
      <c r="A41" s="21"/>
      <c r="B41" s="29"/>
      <c r="C41" s="18">
        <f>IF(B41="",0,VLOOKUP('180501'!B41,Cenik!$A$3:$C$468,2,FALSE))</f>
        <v>0</v>
      </c>
      <c r="D41" s="18">
        <f>IF(B41="",0,VLOOKUP('180501'!B41,Cenik!$A$3:$C$468,3,FALSE))</f>
        <v>0</v>
      </c>
      <c r="E41" s="30"/>
      <c r="F41" s="28">
        <f t="shared" si="2"/>
        <v>0</v>
      </c>
    </row>
    <row r="42" spans="1:6">
      <c r="A42" s="21"/>
      <c r="B42" s="29"/>
      <c r="C42" s="18">
        <f>IF(B42="",0,VLOOKUP('180501'!B42,Cenik!$A$3:$C$468,2,FALSE))</f>
        <v>0</v>
      </c>
      <c r="D42" s="18">
        <f>IF(B42="",0,VLOOKUP('180501'!B42,Cenik!$A$3:$C$468,3,FALSE))</f>
        <v>0</v>
      </c>
      <c r="E42" s="30"/>
      <c r="F42" s="28">
        <f t="shared" si="2"/>
        <v>0</v>
      </c>
    </row>
    <row r="43" spans="1:6">
      <c r="A43" s="21"/>
      <c r="B43" s="29"/>
      <c r="C43" s="18">
        <f>IF(B43="",0,VLOOKUP('180501'!B43,Cenik!$A$3:$C$468,2,FALSE))</f>
        <v>0</v>
      </c>
      <c r="D43" s="18">
        <f>IF(B43="",0,VLOOKUP('180501'!B43,Cenik!$A$3:$C$468,3,FALSE))</f>
        <v>0</v>
      </c>
      <c r="E43" s="30"/>
      <c r="F43" s="28">
        <f t="shared" si="2"/>
        <v>0</v>
      </c>
    </row>
    <row r="44" spans="1:6" ht="13.5" thickBot="1">
      <c r="A44" s="35"/>
      <c r="B44" s="36"/>
      <c r="C44" s="37">
        <f>IF(B44="",0,VLOOKUP('180501'!B44,Cenik!$A$3:$C$468,2,FALSE))</f>
        <v>0</v>
      </c>
      <c r="D44" s="37">
        <f>IF(B44="",0,VLOOKUP('180501'!B44,Cenik!$A$3:$C$468,3,FALSE))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501</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538</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IF(B5="",0,VLOOKUP('180502'!B5,Cenik!$A$3:$C$468,2,FALSE))</f>
        <v>0</v>
      </c>
      <c r="D5" s="18">
        <f>IF(B5="",0,VLOOKUP('180502'!B5,Cenik!$A$3:$C$468,3,FALSE))</f>
        <v>0</v>
      </c>
      <c r="E5" s="19"/>
      <c r="F5" s="20">
        <f t="shared" ref="F5:F14" si="0">D5*E5</f>
        <v>0</v>
      </c>
    </row>
    <row r="6" spans="1:6">
      <c r="A6" s="21"/>
      <c r="B6" s="22"/>
      <c r="C6" s="18">
        <f>IF(B6="",0,VLOOKUP('180502'!B6,Cenik!$A$3:$C$468,2,FALSE))</f>
        <v>0</v>
      </c>
      <c r="D6" s="18">
        <f>IF(B6="",0,VLOOKUP('180502'!B6,Cenik!$A$3:$C$468,3,FALSE))</f>
        <v>0</v>
      </c>
      <c r="E6" s="23"/>
      <c r="F6" s="20">
        <f t="shared" si="0"/>
        <v>0</v>
      </c>
    </row>
    <row r="7" spans="1:6">
      <c r="A7" s="21"/>
      <c r="B7" s="22"/>
      <c r="C7" s="18">
        <f>IF(B7="",0,VLOOKUP('180502'!B7,Cenik!$A$3:$C$468,2,FALSE))</f>
        <v>0</v>
      </c>
      <c r="D7" s="18">
        <f>IF(B7="",0,VLOOKUP('180502'!B7,Cenik!$A$3:$C$468,3,FALSE))</f>
        <v>0</v>
      </c>
      <c r="E7" s="23"/>
      <c r="F7" s="20">
        <f t="shared" si="0"/>
        <v>0</v>
      </c>
    </row>
    <row r="8" spans="1:6">
      <c r="A8" s="21"/>
      <c r="B8" s="22"/>
      <c r="C8" s="18">
        <f>IF(B8="",0,VLOOKUP('180502'!B8,Cenik!$A$3:$C$468,2,FALSE))</f>
        <v>0</v>
      </c>
      <c r="D8" s="18">
        <f>IF(B8="",0,VLOOKUP('180502'!B8,Cenik!$A$3:$C$468,3,FALSE))</f>
        <v>0</v>
      </c>
      <c r="E8" s="23"/>
      <c r="F8" s="20">
        <f t="shared" si="0"/>
        <v>0</v>
      </c>
    </row>
    <row r="9" spans="1:6">
      <c r="A9" s="21"/>
      <c r="B9" s="22"/>
      <c r="C9" s="18">
        <f>IF(B9="",0,VLOOKUP('180502'!B9,Cenik!$A$3:$C$468,2,FALSE))</f>
        <v>0</v>
      </c>
      <c r="D9" s="18">
        <f>IF(B9="",0,VLOOKUP('180502'!B9,Cenik!$A$3:$C$468,3,FALSE))</f>
        <v>0</v>
      </c>
      <c r="E9" s="23"/>
      <c r="F9" s="20">
        <f t="shared" si="0"/>
        <v>0</v>
      </c>
    </row>
    <row r="10" spans="1:6">
      <c r="A10" s="21"/>
      <c r="B10" s="22"/>
      <c r="C10" s="18">
        <f>IF(B10="",0,VLOOKUP('180502'!B10,Cenik!$A$3:$C$468,2,FALSE))</f>
        <v>0</v>
      </c>
      <c r="D10" s="18">
        <f>IF(B10="",0,VLOOKUP('180502'!B10,Cenik!$A$3:$C$468,3,FALSE))</f>
        <v>0</v>
      </c>
      <c r="E10" s="23"/>
      <c r="F10" s="20">
        <f t="shared" si="0"/>
        <v>0</v>
      </c>
    </row>
    <row r="11" spans="1:6">
      <c r="A11" s="21"/>
      <c r="B11" s="22"/>
      <c r="C11" s="18">
        <f>IF(B11="",0,VLOOKUP('180502'!B11,Cenik!$A$3:$C$468,2,FALSE))</f>
        <v>0</v>
      </c>
      <c r="D11" s="18">
        <f>IF(B11="",0,VLOOKUP('180502'!B11,Cenik!$A$3:$C$468,3,FALSE))</f>
        <v>0</v>
      </c>
      <c r="E11" s="23"/>
      <c r="F11" s="20">
        <f t="shared" si="0"/>
        <v>0</v>
      </c>
    </row>
    <row r="12" spans="1:6">
      <c r="A12" s="21"/>
      <c r="B12" s="22"/>
      <c r="C12" s="18">
        <f>IF(B12="",0,VLOOKUP('180502'!B12,Cenik!$A$3:$C$468,2,FALSE))</f>
        <v>0</v>
      </c>
      <c r="D12" s="18">
        <f>IF(B12="",0,VLOOKUP('180502'!B12,Cenik!$A$3:$C$468,3,FALSE))</f>
        <v>0</v>
      </c>
      <c r="E12" s="23"/>
      <c r="F12" s="20">
        <f t="shared" si="0"/>
        <v>0</v>
      </c>
    </row>
    <row r="13" spans="1:6">
      <c r="A13" s="21"/>
      <c r="B13" s="22"/>
      <c r="C13" s="18">
        <f>IF(B13="",0,VLOOKUP('180502'!B13,Cenik!$A$3:$C$468,2,FALSE))</f>
        <v>0</v>
      </c>
      <c r="D13" s="18">
        <f>IF(B13="",0,VLOOKUP('180502'!B13,Cenik!$A$3:$C$468,3,FALSE))</f>
        <v>0</v>
      </c>
      <c r="E13" s="23"/>
      <c r="F13" s="20">
        <f t="shared" si="0"/>
        <v>0</v>
      </c>
    </row>
    <row r="14" spans="1:6" ht="13.5" thickBot="1">
      <c r="A14" s="21"/>
      <c r="B14" s="22"/>
      <c r="C14" s="18">
        <f>IF(B14="",0,VLOOKUP('180502'!B14,Cenik!$A$3:$C$468,2,FALSE))</f>
        <v>0</v>
      </c>
      <c r="D14" s="18">
        <f>IF(B14="",0,VLOOKUP('180502'!B14,Cenik!$A$3:$C$468,3,FALSE))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IF(B16="",0,VLOOKUP('180502'!B16,Cenik!$A$3:$C$468,2,FALSE))</f>
        <v>0</v>
      </c>
      <c r="D16" s="18">
        <f>IF(B16="",0,VLOOKUP('180502'!B16,Cenik!$A$3:$C$468,3,FALSE))</f>
        <v>0</v>
      </c>
      <c r="E16" s="27"/>
      <c r="F16" s="28">
        <f t="shared" ref="F16:F29" si="1">D16*E16</f>
        <v>0</v>
      </c>
    </row>
    <row r="17" spans="1:9">
      <c r="A17" s="21"/>
      <c r="B17" s="29"/>
      <c r="C17" s="18">
        <f>IF(B17="",0,VLOOKUP('180502'!B17,Cenik!$A$3:$C$468,2,FALSE))</f>
        <v>0</v>
      </c>
      <c r="D17" s="18">
        <f>IF(B17="",0,VLOOKUP('180502'!B17,Cenik!$A$3:$C$468,3,FALSE))</f>
        <v>0</v>
      </c>
      <c r="E17" s="30"/>
      <c r="F17" s="28">
        <f t="shared" si="1"/>
        <v>0</v>
      </c>
    </row>
    <row r="18" spans="1:9">
      <c r="A18" s="21"/>
      <c r="B18" s="31"/>
      <c r="C18" s="18">
        <f>IF(B18="",0,VLOOKUP('180502'!B18,Cenik!$A$3:$C$468,2,FALSE))</f>
        <v>0</v>
      </c>
      <c r="D18" s="18">
        <f>IF(B18="",0,VLOOKUP('180502'!B18,Cenik!$A$3:$C$468,3,FALSE))</f>
        <v>0</v>
      </c>
      <c r="E18" s="30"/>
      <c r="F18" s="28">
        <f t="shared" si="1"/>
        <v>0</v>
      </c>
    </row>
    <row r="19" spans="1:9">
      <c r="A19" s="21"/>
      <c r="B19" s="29"/>
      <c r="C19" s="18">
        <f>IF(B19="",0,VLOOKUP('180502'!B19,Cenik!$A$3:$C$468,2,FALSE))</f>
        <v>0</v>
      </c>
      <c r="D19" s="18">
        <f>IF(B19="",0,VLOOKUP('180502'!B19,Cenik!$A$3:$C$468,3,FALSE))</f>
        <v>0</v>
      </c>
      <c r="E19" s="30"/>
      <c r="F19" s="28">
        <f t="shared" si="1"/>
        <v>0</v>
      </c>
    </row>
    <row r="20" spans="1:9">
      <c r="A20" s="21"/>
      <c r="B20" s="29"/>
      <c r="C20" s="18">
        <f>IF(B20="",0,VLOOKUP('180502'!B20,Cenik!$A$3:$C$468,2,FALSE))</f>
        <v>0</v>
      </c>
      <c r="D20" s="18">
        <f>IF(B20="",0,VLOOKUP('180502'!B20,Cenik!$A$3:$C$468,3,FALSE))</f>
        <v>0</v>
      </c>
      <c r="E20" s="30"/>
      <c r="F20" s="28">
        <f t="shared" si="1"/>
        <v>0</v>
      </c>
    </row>
    <row r="21" spans="1:9">
      <c r="A21" s="21"/>
      <c r="B21" s="29"/>
      <c r="C21" s="18">
        <f>IF(B21="",0,VLOOKUP('180502'!B21,Cenik!$A$3:$C$468,2,FALSE))</f>
        <v>0</v>
      </c>
      <c r="D21" s="18">
        <f>IF(B21="",0,VLOOKUP('180502'!B21,Cenik!$A$3:$C$468,3,FALSE))</f>
        <v>0</v>
      </c>
      <c r="E21" s="30"/>
      <c r="F21" s="28">
        <f t="shared" si="1"/>
        <v>0</v>
      </c>
    </row>
    <row r="22" spans="1:9">
      <c r="A22" s="21"/>
      <c r="B22" s="29"/>
      <c r="C22" s="18">
        <f>IF(B22="",0,VLOOKUP('180502'!B22,Cenik!$A$3:$C$468,2,FALSE))</f>
        <v>0</v>
      </c>
      <c r="D22" s="18">
        <f>IF(B22="",0,VLOOKUP('180502'!B22,Cenik!$A$3:$C$468,3,FALSE))</f>
        <v>0</v>
      </c>
      <c r="E22" s="30"/>
      <c r="F22" s="28">
        <f t="shared" si="1"/>
        <v>0</v>
      </c>
    </row>
    <row r="23" spans="1:9">
      <c r="A23" s="21"/>
      <c r="B23" s="29"/>
      <c r="C23" s="18">
        <f>IF(B23="",0,VLOOKUP('180502'!B23,Cenik!$A$3:$C$468,2,FALSE))</f>
        <v>0</v>
      </c>
      <c r="D23" s="18">
        <f>IF(B23="",0,VLOOKUP('180502'!B23,Cenik!$A$3:$C$468,3,FALSE))</f>
        <v>0</v>
      </c>
      <c r="E23" s="30"/>
      <c r="F23" s="28">
        <f t="shared" si="1"/>
        <v>0</v>
      </c>
    </row>
    <row r="24" spans="1:9">
      <c r="A24" s="21"/>
      <c r="B24" s="29"/>
      <c r="C24" s="18">
        <f>IF(B24="",0,VLOOKUP('180502'!B24,Cenik!$A$3:$C$468,2,FALSE))</f>
        <v>0</v>
      </c>
      <c r="D24" s="18">
        <f>IF(B24="",0,VLOOKUP('180502'!B24,Cenik!$A$3:$C$468,3,FALSE))</f>
        <v>0</v>
      </c>
      <c r="E24" s="30"/>
      <c r="F24" s="28">
        <f t="shared" si="1"/>
        <v>0</v>
      </c>
    </row>
    <row r="25" spans="1:9">
      <c r="A25" s="21"/>
      <c r="B25" s="29"/>
      <c r="C25" s="18">
        <f>IF(B25="",0,VLOOKUP('180502'!B25,Cenik!$A$3:$C$468,2,FALSE))</f>
        <v>0</v>
      </c>
      <c r="D25" s="18">
        <f>IF(B25="",0,VLOOKUP('180502'!B25,Cenik!$A$3:$C$468,3,FALSE))</f>
        <v>0</v>
      </c>
      <c r="E25" s="30"/>
      <c r="F25" s="28">
        <f t="shared" si="1"/>
        <v>0</v>
      </c>
    </row>
    <row r="26" spans="1:9">
      <c r="A26" s="21"/>
      <c r="B26" s="29"/>
      <c r="C26" s="18">
        <f>IF(B26="",0,VLOOKUP('180502'!B26,Cenik!$A$3:$C$468,2,FALSE))</f>
        <v>0</v>
      </c>
      <c r="D26" s="18">
        <f>IF(B26="",0,VLOOKUP('180502'!B26,Cenik!$A$3:$C$468,3,FALSE))</f>
        <v>0</v>
      </c>
      <c r="E26" s="30"/>
      <c r="F26" s="28">
        <f t="shared" si="1"/>
        <v>0</v>
      </c>
    </row>
    <row r="27" spans="1:9">
      <c r="A27" s="21"/>
      <c r="B27" s="29"/>
      <c r="C27" s="18">
        <f>IF(B27="",0,VLOOKUP('180502'!B27,Cenik!$A$3:$C$468,2,FALSE))</f>
        <v>0</v>
      </c>
      <c r="D27" s="18">
        <f>IF(B27="",0,VLOOKUP('180502'!B27,Cenik!$A$3:$C$468,3,FALSE))</f>
        <v>0</v>
      </c>
      <c r="E27" s="30"/>
      <c r="F27" s="28">
        <f t="shared" si="1"/>
        <v>0</v>
      </c>
    </row>
    <row r="28" spans="1:9">
      <c r="A28" s="21"/>
      <c r="B28" s="29"/>
      <c r="C28" s="18">
        <f>IF(B28="",0,VLOOKUP('180502'!B28,Cenik!$A$3:$C$468,2,FALSE))</f>
        <v>0</v>
      </c>
      <c r="D28" s="18">
        <f>IF(B28="",0,VLOOKUP('180502'!B28,Cenik!$A$3:$C$468,3,FALSE))</f>
        <v>0</v>
      </c>
      <c r="E28" s="30"/>
      <c r="F28" s="28">
        <f t="shared" si="1"/>
        <v>0</v>
      </c>
    </row>
    <row r="29" spans="1:9" ht="13.5" thickBot="1">
      <c r="A29" s="21"/>
      <c r="B29" s="29"/>
      <c r="C29" s="18">
        <f>IF(B29="",0,VLOOKUP('180502'!B29,Cenik!$A$3:$C$468,2,FALSE))</f>
        <v>0</v>
      </c>
      <c r="D29" s="18">
        <f>IF(B29="",0,VLOOKUP('180502'!B29,Cenik!$A$3:$C$468,3,FALSE))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IF(B31="",0,VLOOKUP('180502'!B31,Cenik!$A$3:$C$468,2,FALSE))</f>
        <v>0</v>
      </c>
      <c r="D31" s="33">
        <f>IF(B31="",0,VLOOKUP('180502'!B31,Cenik!$A$3:$C$468,3,FALSE))</f>
        <v>0</v>
      </c>
      <c r="E31" s="27"/>
      <c r="F31" s="34">
        <f t="shared" ref="F31:F44" si="2">D31*E31</f>
        <v>0</v>
      </c>
      <c r="I31" s="7"/>
    </row>
    <row r="32" spans="1:9">
      <c r="A32" s="21"/>
      <c r="B32" s="29"/>
      <c r="C32" s="18">
        <f>IF(B32="",0,VLOOKUP('180502'!B32,Cenik!$A$3:$C$468,2,FALSE))</f>
        <v>0</v>
      </c>
      <c r="D32" s="18">
        <f>IF(B32="",0,VLOOKUP('180502'!B32,Cenik!$A$3:$C$468,3,FALSE))</f>
        <v>0</v>
      </c>
      <c r="E32" s="30"/>
      <c r="F32" s="28">
        <f t="shared" si="2"/>
        <v>0</v>
      </c>
      <c r="I32" s="7"/>
    </row>
    <row r="33" spans="1:6">
      <c r="A33" s="21"/>
      <c r="B33" s="29"/>
      <c r="C33" s="18">
        <f>IF(B33="",0,VLOOKUP('180502'!B33,Cenik!$A$3:$C$468,2,FALSE))</f>
        <v>0</v>
      </c>
      <c r="D33" s="18">
        <f>IF(B33="",0,VLOOKUP('180502'!B33,Cenik!$A$3:$C$468,3,FALSE))</f>
        <v>0</v>
      </c>
      <c r="E33" s="30"/>
      <c r="F33" s="28">
        <f t="shared" si="2"/>
        <v>0</v>
      </c>
    </row>
    <row r="34" spans="1:6">
      <c r="A34" s="21"/>
      <c r="B34" s="29"/>
      <c r="C34" s="18">
        <f>IF(B34="",0,VLOOKUP('180502'!B34,Cenik!$A$3:$C$468,2,FALSE))</f>
        <v>0</v>
      </c>
      <c r="D34" s="18">
        <f>IF(B34="",0,VLOOKUP('180502'!B34,Cenik!$A$3:$C$468,3,FALSE))</f>
        <v>0</v>
      </c>
      <c r="E34" s="30"/>
      <c r="F34" s="28">
        <f t="shared" si="2"/>
        <v>0</v>
      </c>
    </row>
    <row r="35" spans="1:6">
      <c r="A35" s="21"/>
      <c r="B35" s="29"/>
      <c r="C35" s="18">
        <f>IF(B35="",0,VLOOKUP('180502'!B35,Cenik!$A$3:$C$468,2,FALSE))</f>
        <v>0</v>
      </c>
      <c r="D35" s="18">
        <f>IF(B35="",0,VLOOKUP('180502'!B35,Cenik!$A$3:$C$468,3,FALSE))</f>
        <v>0</v>
      </c>
      <c r="E35" s="30"/>
      <c r="F35" s="28">
        <f t="shared" si="2"/>
        <v>0</v>
      </c>
    </row>
    <row r="36" spans="1:6">
      <c r="A36" s="21"/>
      <c r="B36" s="29"/>
      <c r="C36" s="18">
        <f>IF(B36="",0,VLOOKUP('180502'!B36,Cenik!$A$3:$C$468,2,FALSE))</f>
        <v>0</v>
      </c>
      <c r="D36" s="18">
        <f>IF(B36="",0,VLOOKUP('180502'!B36,Cenik!$A$3:$C$468,3,FALSE))</f>
        <v>0</v>
      </c>
      <c r="E36" s="30"/>
      <c r="F36" s="28">
        <f t="shared" si="2"/>
        <v>0</v>
      </c>
    </row>
    <row r="37" spans="1:6">
      <c r="A37" s="21"/>
      <c r="B37" s="29"/>
      <c r="C37" s="18">
        <f>IF(B37="",0,VLOOKUP('180502'!B37,Cenik!$A$3:$C$468,2,FALSE))</f>
        <v>0</v>
      </c>
      <c r="D37" s="18">
        <f>IF(B37="",0,VLOOKUP('180502'!B37,Cenik!$A$3:$C$468,3,FALSE))</f>
        <v>0</v>
      </c>
      <c r="E37" s="30"/>
      <c r="F37" s="28">
        <f t="shared" si="2"/>
        <v>0</v>
      </c>
    </row>
    <row r="38" spans="1:6">
      <c r="A38" s="21"/>
      <c r="B38" s="29"/>
      <c r="C38" s="18">
        <f>IF(B38="",0,VLOOKUP('180502'!B38,Cenik!$A$3:$C$468,2,FALSE))</f>
        <v>0</v>
      </c>
      <c r="D38" s="18">
        <f>IF(B38="",0,VLOOKUP('180502'!B38,Cenik!$A$3:$C$468,3,FALSE))</f>
        <v>0</v>
      </c>
      <c r="E38" s="30"/>
      <c r="F38" s="28">
        <f t="shared" si="2"/>
        <v>0</v>
      </c>
    </row>
    <row r="39" spans="1:6">
      <c r="A39" s="21"/>
      <c r="B39" s="29"/>
      <c r="C39" s="18">
        <f>IF(B39="",0,VLOOKUP('180502'!B39,Cenik!$A$3:$C$468,2,FALSE))</f>
        <v>0</v>
      </c>
      <c r="D39" s="18">
        <f>IF(B39="",0,VLOOKUP('180502'!B39,Cenik!$A$3:$C$468,3,FALSE))</f>
        <v>0</v>
      </c>
      <c r="E39" s="30"/>
      <c r="F39" s="28">
        <f t="shared" si="2"/>
        <v>0</v>
      </c>
    </row>
    <row r="40" spans="1:6">
      <c r="A40" s="21"/>
      <c r="B40" s="29"/>
      <c r="C40" s="18">
        <f>IF(B40="",0,VLOOKUP('180502'!B40,Cenik!$A$3:$C$468,2,FALSE))</f>
        <v>0</v>
      </c>
      <c r="D40" s="18">
        <f>IF(B40="",0,VLOOKUP('180502'!B40,Cenik!$A$3:$C$468,3,FALSE))</f>
        <v>0</v>
      </c>
      <c r="E40" s="30"/>
      <c r="F40" s="28">
        <f t="shared" si="2"/>
        <v>0</v>
      </c>
    </row>
    <row r="41" spans="1:6">
      <c r="A41" s="21"/>
      <c r="B41" s="29"/>
      <c r="C41" s="18">
        <f>IF(B41="",0,VLOOKUP('180502'!B41,Cenik!$A$3:$C$468,2,FALSE))</f>
        <v>0</v>
      </c>
      <c r="D41" s="18">
        <f>IF(B41="",0,VLOOKUP('180502'!B41,Cenik!$A$3:$C$468,3,FALSE))</f>
        <v>0</v>
      </c>
      <c r="E41" s="30"/>
      <c r="F41" s="28">
        <f t="shared" si="2"/>
        <v>0</v>
      </c>
    </row>
    <row r="42" spans="1:6">
      <c r="A42" s="21"/>
      <c r="B42" s="29"/>
      <c r="C42" s="18">
        <f>IF(B42="",0,VLOOKUP('180502'!B42,Cenik!$A$3:$C$468,2,FALSE))</f>
        <v>0</v>
      </c>
      <c r="D42" s="18">
        <f>IF(B42="",0,VLOOKUP('180502'!B42,Cenik!$A$3:$C$468,3,FALSE))</f>
        <v>0</v>
      </c>
      <c r="E42" s="30"/>
      <c r="F42" s="28">
        <f t="shared" si="2"/>
        <v>0</v>
      </c>
    </row>
    <row r="43" spans="1:6">
      <c r="A43" s="21"/>
      <c r="B43" s="29"/>
      <c r="C43" s="18">
        <f>IF(B43="",0,VLOOKUP('180502'!B43,Cenik!$A$3:$C$468,2,FALSE))</f>
        <v>0</v>
      </c>
      <c r="D43" s="18">
        <f>IF(B43="",0,VLOOKUP('180502'!B43,Cenik!$A$3:$C$468,3,FALSE))</f>
        <v>0</v>
      </c>
      <c r="E43" s="30"/>
      <c r="F43" s="28">
        <f t="shared" si="2"/>
        <v>0</v>
      </c>
    </row>
    <row r="44" spans="1:6" ht="13.5" thickBot="1">
      <c r="A44" s="35"/>
      <c r="B44" s="36"/>
      <c r="C44" s="37">
        <f>IF(B44="",0,VLOOKUP('180502'!B44,Cenik!$A$3:$C$468,2,FALSE))</f>
        <v>0</v>
      </c>
      <c r="D44" s="37">
        <f>IF(B44="",0,VLOOKUP('180502'!B44,Cenik!$A$3:$C$468,3,FALSE))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500</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539</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IF(B5="",0,VLOOKUP('180503'!B5,Cenik!$A$3:$C$468,2,FALSE))</f>
        <v>0</v>
      </c>
      <c r="D5" s="18">
        <f>IF(B5="",0,VLOOKUP('180503'!B5,Cenik!$A$3:$C$468,3,FALSE))</f>
        <v>0</v>
      </c>
      <c r="E5" s="19"/>
      <c r="F5" s="20">
        <f t="shared" ref="F5:F14" si="0">D5*E5</f>
        <v>0</v>
      </c>
    </row>
    <row r="6" spans="1:6">
      <c r="A6" s="21"/>
      <c r="B6" s="22"/>
      <c r="C6" s="18">
        <f>IF(B6="",0,VLOOKUP('180503'!B6,Cenik!$A$3:$C$468,2,FALSE))</f>
        <v>0</v>
      </c>
      <c r="D6" s="18">
        <f>IF(B6="",0,VLOOKUP('180503'!B6,Cenik!$A$3:$C$468,3,FALSE))</f>
        <v>0</v>
      </c>
      <c r="E6" s="23"/>
      <c r="F6" s="20">
        <f t="shared" si="0"/>
        <v>0</v>
      </c>
    </row>
    <row r="7" spans="1:6">
      <c r="A7" s="21"/>
      <c r="B7" s="22"/>
      <c r="C7" s="18">
        <f>IF(B7="",0,VLOOKUP('180503'!B7,Cenik!$A$3:$C$468,2,FALSE))</f>
        <v>0</v>
      </c>
      <c r="D7" s="18">
        <f>IF(B7="",0,VLOOKUP('180503'!B7,Cenik!$A$3:$C$468,3,FALSE))</f>
        <v>0</v>
      </c>
      <c r="E7" s="23"/>
      <c r="F7" s="20">
        <f t="shared" si="0"/>
        <v>0</v>
      </c>
    </row>
    <row r="8" spans="1:6">
      <c r="A8" s="21"/>
      <c r="B8" s="22"/>
      <c r="C8" s="18">
        <f>IF(B8="",0,VLOOKUP('180503'!B8,Cenik!$A$3:$C$468,2,FALSE))</f>
        <v>0</v>
      </c>
      <c r="D8" s="18">
        <f>IF(B8="",0,VLOOKUP('180503'!B8,Cenik!$A$3:$C$468,3,FALSE))</f>
        <v>0</v>
      </c>
      <c r="E8" s="23"/>
      <c r="F8" s="20">
        <f t="shared" si="0"/>
        <v>0</v>
      </c>
    </row>
    <row r="9" spans="1:6">
      <c r="A9" s="21"/>
      <c r="B9" s="22"/>
      <c r="C9" s="18">
        <f>IF(B9="",0,VLOOKUP('180503'!B9,Cenik!$A$3:$C$468,2,FALSE))</f>
        <v>0</v>
      </c>
      <c r="D9" s="18">
        <f>IF(B9="",0,VLOOKUP('180503'!B9,Cenik!$A$3:$C$468,3,FALSE))</f>
        <v>0</v>
      </c>
      <c r="E9" s="23"/>
      <c r="F9" s="20">
        <f t="shared" si="0"/>
        <v>0</v>
      </c>
    </row>
    <row r="10" spans="1:6">
      <c r="A10" s="21"/>
      <c r="B10" s="22"/>
      <c r="C10" s="18">
        <f>IF(B10="",0,VLOOKUP('180503'!B10,Cenik!$A$3:$C$468,2,FALSE))</f>
        <v>0</v>
      </c>
      <c r="D10" s="18">
        <f>IF(B10="",0,VLOOKUP('180503'!B10,Cenik!$A$3:$C$468,3,FALSE))</f>
        <v>0</v>
      </c>
      <c r="E10" s="23"/>
      <c r="F10" s="20">
        <f t="shared" si="0"/>
        <v>0</v>
      </c>
    </row>
    <row r="11" spans="1:6">
      <c r="A11" s="21"/>
      <c r="B11" s="22"/>
      <c r="C11" s="18">
        <f>IF(B11="",0,VLOOKUP('180503'!B11,Cenik!$A$3:$C$468,2,FALSE))</f>
        <v>0</v>
      </c>
      <c r="D11" s="18">
        <f>IF(B11="",0,VLOOKUP('180503'!B11,Cenik!$A$3:$C$468,3,FALSE))</f>
        <v>0</v>
      </c>
      <c r="E11" s="23"/>
      <c r="F11" s="20">
        <f t="shared" si="0"/>
        <v>0</v>
      </c>
    </row>
    <row r="12" spans="1:6">
      <c r="A12" s="21"/>
      <c r="B12" s="22"/>
      <c r="C12" s="18">
        <f>IF(B12="",0,VLOOKUP('180503'!B12,Cenik!$A$3:$C$468,2,FALSE))</f>
        <v>0</v>
      </c>
      <c r="D12" s="18">
        <f>IF(B12="",0,VLOOKUP('180503'!B12,Cenik!$A$3:$C$468,3,FALSE))</f>
        <v>0</v>
      </c>
      <c r="E12" s="23"/>
      <c r="F12" s="20">
        <f t="shared" si="0"/>
        <v>0</v>
      </c>
    </row>
    <row r="13" spans="1:6">
      <c r="A13" s="21"/>
      <c r="B13" s="22"/>
      <c r="C13" s="18">
        <f>IF(B13="",0,VLOOKUP('180503'!B13,Cenik!$A$3:$C$468,2,FALSE))</f>
        <v>0</v>
      </c>
      <c r="D13" s="18">
        <f>IF(B13="",0,VLOOKUP('180503'!B13,Cenik!$A$3:$C$468,3,FALSE))</f>
        <v>0</v>
      </c>
      <c r="E13" s="23"/>
      <c r="F13" s="20">
        <f t="shared" si="0"/>
        <v>0</v>
      </c>
    </row>
    <row r="14" spans="1:6" ht="13.5" thickBot="1">
      <c r="A14" s="21"/>
      <c r="B14" s="22"/>
      <c r="C14" s="18">
        <f>IF(B14="",0,VLOOKUP('180503'!B14,Cenik!$A$3:$C$468,2,FALSE))</f>
        <v>0</v>
      </c>
      <c r="D14" s="18">
        <f>IF(B14="",0,VLOOKUP('180503'!B14,Cenik!$A$3:$C$468,3,FALSE))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IF(B16="",0,VLOOKUP('180503'!B16,Cenik!$A$3:$C$468,2,FALSE))</f>
        <v>0</v>
      </c>
      <c r="D16" s="18">
        <f>IF(B16="",0,VLOOKUP('180503'!B16,Cenik!$A$3:$C$468,3,FALSE))</f>
        <v>0</v>
      </c>
      <c r="E16" s="27"/>
      <c r="F16" s="28">
        <f t="shared" ref="F16:F29" si="1">D16*E16</f>
        <v>0</v>
      </c>
    </row>
    <row r="17" spans="1:9">
      <c r="A17" s="21"/>
      <c r="B17" s="29"/>
      <c r="C17" s="18">
        <f>IF(B17="",0,VLOOKUP('180503'!B17,Cenik!$A$3:$C$468,2,FALSE))</f>
        <v>0</v>
      </c>
      <c r="D17" s="18">
        <f>IF(B17="",0,VLOOKUP('180503'!B17,Cenik!$A$3:$C$468,3,FALSE))</f>
        <v>0</v>
      </c>
      <c r="E17" s="30"/>
      <c r="F17" s="28">
        <f t="shared" si="1"/>
        <v>0</v>
      </c>
    </row>
    <row r="18" spans="1:9">
      <c r="A18" s="21"/>
      <c r="B18" s="31"/>
      <c r="C18" s="18">
        <f>IF(B18="",0,VLOOKUP('180503'!B18,Cenik!$A$3:$C$468,2,FALSE))</f>
        <v>0</v>
      </c>
      <c r="D18" s="18">
        <f>IF(B18="",0,VLOOKUP('180503'!B18,Cenik!$A$3:$C$468,3,FALSE))</f>
        <v>0</v>
      </c>
      <c r="E18" s="30"/>
      <c r="F18" s="28">
        <f t="shared" si="1"/>
        <v>0</v>
      </c>
    </row>
    <row r="19" spans="1:9">
      <c r="A19" s="21"/>
      <c r="B19" s="29"/>
      <c r="C19" s="18">
        <f>IF(B19="",0,VLOOKUP('180503'!B19,Cenik!$A$3:$C$468,2,FALSE))</f>
        <v>0</v>
      </c>
      <c r="D19" s="18">
        <f>IF(B19="",0,VLOOKUP('180503'!B19,Cenik!$A$3:$C$468,3,FALSE))</f>
        <v>0</v>
      </c>
      <c r="E19" s="30"/>
      <c r="F19" s="28">
        <f t="shared" si="1"/>
        <v>0</v>
      </c>
    </row>
    <row r="20" spans="1:9">
      <c r="A20" s="21"/>
      <c r="B20" s="29"/>
      <c r="C20" s="18">
        <f>IF(B20="",0,VLOOKUP('180503'!B20,Cenik!$A$3:$C$468,2,FALSE))</f>
        <v>0</v>
      </c>
      <c r="D20" s="18">
        <f>IF(B20="",0,VLOOKUP('180503'!B20,Cenik!$A$3:$C$468,3,FALSE))</f>
        <v>0</v>
      </c>
      <c r="E20" s="30"/>
      <c r="F20" s="28">
        <f t="shared" si="1"/>
        <v>0</v>
      </c>
    </row>
    <row r="21" spans="1:9">
      <c r="A21" s="21"/>
      <c r="B21" s="29"/>
      <c r="C21" s="18">
        <f>IF(B21="",0,VLOOKUP('180503'!B21,Cenik!$A$3:$C$468,2,FALSE))</f>
        <v>0</v>
      </c>
      <c r="D21" s="18">
        <f>IF(B21="",0,VLOOKUP('180503'!B21,Cenik!$A$3:$C$468,3,FALSE))</f>
        <v>0</v>
      </c>
      <c r="E21" s="30"/>
      <c r="F21" s="28">
        <f t="shared" si="1"/>
        <v>0</v>
      </c>
    </row>
    <row r="22" spans="1:9">
      <c r="A22" s="21"/>
      <c r="B22" s="29"/>
      <c r="C22" s="18">
        <f>IF(B22="",0,VLOOKUP('180503'!B22,Cenik!$A$3:$C$468,2,FALSE))</f>
        <v>0</v>
      </c>
      <c r="D22" s="18">
        <f>IF(B22="",0,VLOOKUP('180503'!B22,Cenik!$A$3:$C$468,3,FALSE))</f>
        <v>0</v>
      </c>
      <c r="E22" s="30"/>
      <c r="F22" s="28">
        <f t="shared" si="1"/>
        <v>0</v>
      </c>
    </row>
    <row r="23" spans="1:9">
      <c r="A23" s="21"/>
      <c r="B23" s="29"/>
      <c r="C23" s="18">
        <f>IF(B23="",0,VLOOKUP('180503'!B23,Cenik!$A$3:$C$468,2,FALSE))</f>
        <v>0</v>
      </c>
      <c r="D23" s="18">
        <f>IF(B23="",0,VLOOKUP('180503'!B23,Cenik!$A$3:$C$468,3,FALSE))</f>
        <v>0</v>
      </c>
      <c r="E23" s="30"/>
      <c r="F23" s="28">
        <f t="shared" si="1"/>
        <v>0</v>
      </c>
    </row>
    <row r="24" spans="1:9">
      <c r="A24" s="21"/>
      <c r="B24" s="29"/>
      <c r="C24" s="18">
        <f>IF(B24="",0,VLOOKUP('180503'!B24,Cenik!$A$3:$C$468,2,FALSE))</f>
        <v>0</v>
      </c>
      <c r="D24" s="18">
        <f>IF(B24="",0,VLOOKUP('180503'!B24,Cenik!$A$3:$C$468,3,FALSE))</f>
        <v>0</v>
      </c>
      <c r="E24" s="30"/>
      <c r="F24" s="28">
        <f t="shared" si="1"/>
        <v>0</v>
      </c>
    </row>
    <row r="25" spans="1:9">
      <c r="A25" s="21"/>
      <c r="B25" s="29"/>
      <c r="C25" s="18">
        <f>IF(B25="",0,VLOOKUP('180503'!B25,Cenik!$A$3:$C$468,2,FALSE))</f>
        <v>0</v>
      </c>
      <c r="D25" s="18">
        <f>IF(B25="",0,VLOOKUP('180503'!B25,Cenik!$A$3:$C$468,3,FALSE))</f>
        <v>0</v>
      </c>
      <c r="E25" s="30"/>
      <c r="F25" s="28">
        <f t="shared" si="1"/>
        <v>0</v>
      </c>
    </row>
    <row r="26" spans="1:9">
      <c r="A26" s="21"/>
      <c r="B26" s="29"/>
      <c r="C26" s="18">
        <f>IF(B26="",0,VLOOKUP('180503'!B26,Cenik!$A$3:$C$468,2,FALSE))</f>
        <v>0</v>
      </c>
      <c r="D26" s="18">
        <f>IF(B26="",0,VLOOKUP('180503'!B26,Cenik!$A$3:$C$468,3,FALSE))</f>
        <v>0</v>
      </c>
      <c r="E26" s="30"/>
      <c r="F26" s="28">
        <f t="shared" si="1"/>
        <v>0</v>
      </c>
    </row>
    <row r="27" spans="1:9">
      <c r="A27" s="21"/>
      <c r="B27" s="29"/>
      <c r="C27" s="18">
        <f>IF(B27="",0,VLOOKUP('180503'!B27,Cenik!$A$3:$C$468,2,FALSE))</f>
        <v>0</v>
      </c>
      <c r="D27" s="18">
        <f>IF(B27="",0,VLOOKUP('180503'!B27,Cenik!$A$3:$C$468,3,FALSE))</f>
        <v>0</v>
      </c>
      <c r="E27" s="30"/>
      <c r="F27" s="28">
        <f t="shared" si="1"/>
        <v>0</v>
      </c>
    </row>
    <row r="28" spans="1:9">
      <c r="A28" s="21"/>
      <c r="B28" s="29"/>
      <c r="C28" s="18">
        <f>IF(B28="",0,VLOOKUP('180503'!B28,Cenik!$A$3:$C$468,2,FALSE))</f>
        <v>0</v>
      </c>
      <c r="D28" s="18">
        <f>IF(B28="",0,VLOOKUP('180503'!B28,Cenik!$A$3:$C$468,3,FALSE))</f>
        <v>0</v>
      </c>
      <c r="E28" s="30"/>
      <c r="F28" s="28">
        <f t="shared" si="1"/>
        <v>0</v>
      </c>
    </row>
    <row r="29" spans="1:9" ht="13.5" thickBot="1">
      <c r="A29" s="21"/>
      <c r="B29" s="29"/>
      <c r="C29" s="18">
        <f>IF(B29="",0,VLOOKUP('180503'!B29,Cenik!$A$3:$C$468,2,FALSE))</f>
        <v>0</v>
      </c>
      <c r="D29" s="18">
        <f>IF(B29="",0,VLOOKUP('180503'!B29,Cenik!$A$3:$C$468,3,FALSE))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IF(B31="",0,VLOOKUP('180503'!B31,Cenik!$A$3:$C$468,2,FALSE))</f>
        <v>0</v>
      </c>
      <c r="D31" s="33">
        <f>IF(B31="",0,VLOOKUP('180503'!B31,Cenik!$A$3:$C$468,3,FALSE))</f>
        <v>0</v>
      </c>
      <c r="E31" s="27"/>
      <c r="F31" s="34">
        <f t="shared" ref="F31:F44" si="2">D31*E31</f>
        <v>0</v>
      </c>
      <c r="I31" s="7"/>
    </row>
    <row r="32" spans="1:9">
      <c r="A32" s="21"/>
      <c r="B32" s="29"/>
      <c r="C32" s="18">
        <f>IF(B32="",0,VLOOKUP('180503'!B32,Cenik!$A$3:$C$468,2,FALSE))</f>
        <v>0</v>
      </c>
      <c r="D32" s="18">
        <f>IF(B32="",0,VLOOKUP('180503'!B32,Cenik!$A$3:$C$468,3,FALSE))</f>
        <v>0</v>
      </c>
      <c r="E32" s="30"/>
      <c r="F32" s="28">
        <f t="shared" si="2"/>
        <v>0</v>
      </c>
      <c r="I32" s="7"/>
    </row>
    <row r="33" spans="1:6">
      <c r="A33" s="21"/>
      <c r="B33" s="29"/>
      <c r="C33" s="18">
        <f>IF(B33="",0,VLOOKUP('180503'!B33,Cenik!$A$3:$C$468,2,FALSE))</f>
        <v>0</v>
      </c>
      <c r="D33" s="18">
        <f>IF(B33="",0,VLOOKUP('180503'!B33,Cenik!$A$3:$C$468,3,FALSE))</f>
        <v>0</v>
      </c>
      <c r="E33" s="30"/>
      <c r="F33" s="28">
        <f t="shared" si="2"/>
        <v>0</v>
      </c>
    </row>
    <row r="34" spans="1:6">
      <c r="A34" s="21"/>
      <c r="B34" s="29"/>
      <c r="C34" s="18">
        <f>IF(B34="",0,VLOOKUP('180503'!B34,Cenik!$A$3:$C$468,2,FALSE))</f>
        <v>0</v>
      </c>
      <c r="D34" s="18">
        <f>IF(B34="",0,VLOOKUP('180503'!B34,Cenik!$A$3:$C$468,3,FALSE))</f>
        <v>0</v>
      </c>
      <c r="E34" s="30"/>
      <c r="F34" s="28">
        <f t="shared" si="2"/>
        <v>0</v>
      </c>
    </row>
    <row r="35" spans="1:6">
      <c r="A35" s="21"/>
      <c r="B35" s="29"/>
      <c r="C35" s="18">
        <f>IF(B35="",0,VLOOKUP('180503'!B35,Cenik!$A$3:$C$468,2,FALSE))</f>
        <v>0</v>
      </c>
      <c r="D35" s="18">
        <f>IF(B35="",0,VLOOKUP('180503'!B35,Cenik!$A$3:$C$468,3,FALSE))</f>
        <v>0</v>
      </c>
      <c r="E35" s="30"/>
      <c r="F35" s="28">
        <f t="shared" si="2"/>
        <v>0</v>
      </c>
    </row>
    <row r="36" spans="1:6">
      <c r="A36" s="21"/>
      <c r="B36" s="29"/>
      <c r="C36" s="18">
        <f>IF(B36="",0,VLOOKUP('180503'!B36,Cenik!$A$3:$C$468,2,FALSE))</f>
        <v>0</v>
      </c>
      <c r="D36" s="18">
        <f>IF(B36="",0,VLOOKUP('180503'!B36,Cenik!$A$3:$C$468,3,FALSE))</f>
        <v>0</v>
      </c>
      <c r="E36" s="30"/>
      <c r="F36" s="28">
        <f t="shared" si="2"/>
        <v>0</v>
      </c>
    </row>
    <row r="37" spans="1:6">
      <c r="A37" s="21"/>
      <c r="B37" s="29"/>
      <c r="C37" s="18">
        <f>IF(B37="",0,VLOOKUP('180503'!B37,Cenik!$A$3:$C$468,2,FALSE))</f>
        <v>0</v>
      </c>
      <c r="D37" s="18">
        <f>IF(B37="",0,VLOOKUP('180503'!B37,Cenik!$A$3:$C$468,3,FALSE))</f>
        <v>0</v>
      </c>
      <c r="E37" s="30"/>
      <c r="F37" s="28">
        <f t="shared" si="2"/>
        <v>0</v>
      </c>
    </row>
    <row r="38" spans="1:6">
      <c r="A38" s="21"/>
      <c r="B38" s="29"/>
      <c r="C38" s="18">
        <f>IF(B38="",0,VLOOKUP('180503'!B38,Cenik!$A$3:$C$468,2,FALSE))</f>
        <v>0</v>
      </c>
      <c r="D38" s="18">
        <f>IF(B38="",0,VLOOKUP('180503'!B38,Cenik!$A$3:$C$468,3,FALSE))</f>
        <v>0</v>
      </c>
      <c r="E38" s="30"/>
      <c r="F38" s="28">
        <f t="shared" si="2"/>
        <v>0</v>
      </c>
    </row>
    <row r="39" spans="1:6">
      <c r="A39" s="21"/>
      <c r="B39" s="29"/>
      <c r="C39" s="18">
        <f>IF(B39="",0,VLOOKUP('180503'!B39,Cenik!$A$3:$C$468,2,FALSE))</f>
        <v>0</v>
      </c>
      <c r="D39" s="18">
        <f>IF(B39="",0,VLOOKUP('180503'!B39,Cenik!$A$3:$C$468,3,FALSE))</f>
        <v>0</v>
      </c>
      <c r="E39" s="30"/>
      <c r="F39" s="28">
        <f t="shared" si="2"/>
        <v>0</v>
      </c>
    </row>
    <row r="40" spans="1:6">
      <c r="A40" s="21"/>
      <c r="B40" s="29"/>
      <c r="C40" s="18">
        <f>IF(B40="",0,VLOOKUP('180503'!B40,Cenik!$A$3:$C$468,2,FALSE))</f>
        <v>0</v>
      </c>
      <c r="D40" s="18">
        <f>IF(B40="",0,VLOOKUP('180503'!B40,Cenik!$A$3:$C$468,3,FALSE))</f>
        <v>0</v>
      </c>
      <c r="E40" s="30"/>
      <c r="F40" s="28">
        <f t="shared" si="2"/>
        <v>0</v>
      </c>
    </row>
    <row r="41" spans="1:6">
      <c r="A41" s="21"/>
      <c r="B41" s="29"/>
      <c r="C41" s="18">
        <f>IF(B41="",0,VLOOKUP('180503'!B41,Cenik!$A$3:$C$468,2,FALSE))</f>
        <v>0</v>
      </c>
      <c r="D41" s="18">
        <f>IF(B41="",0,VLOOKUP('180503'!B41,Cenik!$A$3:$C$468,3,FALSE))</f>
        <v>0</v>
      </c>
      <c r="E41" s="30"/>
      <c r="F41" s="28">
        <f t="shared" si="2"/>
        <v>0</v>
      </c>
    </row>
    <row r="42" spans="1:6">
      <c r="A42" s="21"/>
      <c r="B42" s="29"/>
      <c r="C42" s="18">
        <f>IF(B42="",0,VLOOKUP('180503'!B42,Cenik!$A$3:$C$468,2,FALSE))</f>
        <v>0</v>
      </c>
      <c r="D42" s="18">
        <f>IF(B42="",0,VLOOKUP('180503'!B42,Cenik!$A$3:$C$468,3,FALSE))</f>
        <v>0</v>
      </c>
      <c r="E42" s="30"/>
      <c r="F42" s="28">
        <f t="shared" si="2"/>
        <v>0</v>
      </c>
    </row>
    <row r="43" spans="1:6">
      <c r="A43" s="21"/>
      <c r="B43" s="29"/>
      <c r="C43" s="18">
        <f>IF(B43="",0,VLOOKUP('180503'!B43,Cenik!$A$3:$C$468,2,FALSE))</f>
        <v>0</v>
      </c>
      <c r="D43" s="18">
        <f>IF(B43="",0,VLOOKUP('180503'!B43,Cenik!$A$3:$C$468,3,FALSE))</f>
        <v>0</v>
      </c>
      <c r="E43" s="30"/>
      <c r="F43" s="28">
        <f t="shared" si="2"/>
        <v>0</v>
      </c>
    </row>
    <row r="44" spans="1:6" ht="13.5" thickBot="1">
      <c r="A44" s="35"/>
      <c r="B44" s="36"/>
      <c r="C44" s="37">
        <f>IF(B44="",0,VLOOKUP('180503'!B44,Cenik!$A$3:$C$468,2,FALSE))</f>
        <v>0</v>
      </c>
      <c r="D44" s="37">
        <f>IF(B44="",0,VLOOKUP('180503'!B44,Cenik!$A$3:$C$468,3,FALSE))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502</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3" t="s">
        <v>288</v>
      </c>
      <c r="B1" s="205" t="s">
        <v>540</v>
      </c>
      <c r="C1" s="206"/>
      <c r="D1" s="207"/>
      <c r="E1" s="211" t="s">
        <v>289</v>
      </c>
      <c r="F1" s="213" t="s">
        <v>274</v>
      </c>
    </row>
    <row r="2" spans="1:6" ht="13.5" thickBot="1">
      <c r="A2" s="204"/>
      <c r="B2" s="208"/>
      <c r="C2" s="209"/>
      <c r="D2" s="210"/>
      <c r="E2" s="212"/>
      <c r="F2" s="214"/>
    </row>
    <row r="3" spans="1:6" ht="13.5" thickBot="1">
      <c r="A3" s="9"/>
      <c r="B3" s="10"/>
      <c r="C3" s="10"/>
      <c r="D3" s="10"/>
      <c r="E3" s="9"/>
      <c r="F3" s="11"/>
    </row>
    <row r="4" spans="1:6" ht="26.25" thickBot="1">
      <c r="A4" s="12" t="s">
        <v>290</v>
      </c>
      <c r="B4" s="13" t="s">
        <v>1</v>
      </c>
      <c r="C4" s="14" t="s">
        <v>2</v>
      </c>
      <c r="D4" s="14" t="s">
        <v>291</v>
      </c>
      <c r="E4" s="14" t="s">
        <v>292</v>
      </c>
      <c r="F4" s="15" t="s">
        <v>293</v>
      </c>
    </row>
    <row r="5" spans="1:6">
      <c r="A5" s="16" t="s">
        <v>294</v>
      </c>
      <c r="B5" s="17"/>
      <c r="C5" s="18">
        <f>IF(B5="",0,VLOOKUP('180504'!B5,Cenik!$A$3:$C$468,2,FALSE))</f>
        <v>0</v>
      </c>
      <c r="D5" s="18">
        <f>IF(B5="",0,VLOOKUP('180504'!B5,Cenik!$A$3:$C$468,3,FALSE))</f>
        <v>0</v>
      </c>
      <c r="E5" s="19"/>
      <c r="F5" s="20">
        <f t="shared" ref="F5:F14" si="0">D5*E5</f>
        <v>0</v>
      </c>
    </row>
    <row r="6" spans="1:6">
      <c r="A6" s="21"/>
      <c r="B6" s="22"/>
      <c r="C6" s="18">
        <f>IF(B6="",0,VLOOKUP('180504'!B6,Cenik!$A$3:$C$468,2,FALSE))</f>
        <v>0</v>
      </c>
      <c r="D6" s="18">
        <f>IF(B6="",0,VLOOKUP('180504'!B6,Cenik!$A$3:$C$468,3,FALSE))</f>
        <v>0</v>
      </c>
      <c r="E6" s="23"/>
      <c r="F6" s="20">
        <f t="shared" si="0"/>
        <v>0</v>
      </c>
    </row>
    <row r="7" spans="1:6">
      <c r="A7" s="21"/>
      <c r="B7" s="22"/>
      <c r="C7" s="18">
        <f>IF(B7="",0,VLOOKUP('180504'!B7,Cenik!$A$3:$C$468,2,FALSE))</f>
        <v>0</v>
      </c>
      <c r="D7" s="18">
        <f>IF(B7="",0,VLOOKUP('180504'!B7,Cenik!$A$3:$C$468,3,FALSE))</f>
        <v>0</v>
      </c>
      <c r="E7" s="23"/>
      <c r="F7" s="20">
        <f t="shared" si="0"/>
        <v>0</v>
      </c>
    </row>
    <row r="8" spans="1:6">
      <c r="A8" s="21"/>
      <c r="B8" s="22"/>
      <c r="C8" s="18">
        <f>IF(B8="",0,VLOOKUP('180504'!B8,Cenik!$A$3:$C$468,2,FALSE))</f>
        <v>0</v>
      </c>
      <c r="D8" s="18">
        <f>IF(B8="",0,VLOOKUP('180504'!B8,Cenik!$A$3:$C$468,3,FALSE))</f>
        <v>0</v>
      </c>
      <c r="E8" s="23"/>
      <c r="F8" s="20">
        <f t="shared" si="0"/>
        <v>0</v>
      </c>
    </row>
    <row r="9" spans="1:6">
      <c r="A9" s="21"/>
      <c r="B9" s="22"/>
      <c r="C9" s="18">
        <f>IF(B9="",0,VLOOKUP('180504'!B9,Cenik!$A$3:$C$468,2,FALSE))</f>
        <v>0</v>
      </c>
      <c r="D9" s="18">
        <f>IF(B9="",0,VLOOKUP('180504'!B9,Cenik!$A$3:$C$468,3,FALSE))</f>
        <v>0</v>
      </c>
      <c r="E9" s="23"/>
      <c r="F9" s="20">
        <f t="shared" si="0"/>
        <v>0</v>
      </c>
    </row>
    <row r="10" spans="1:6">
      <c r="A10" s="21"/>
      <c r="B10" s="22"/>
      <c r="C10" s="18">
        <f>IF(B10="",0,VLOOKUP('180504'!B10,Cenik!$A$3:$C$468,2,FALSE))</f>
        <v>0</v>
      </c>
      <c r="D10" s="18">
        <f>IF(B10="",0,VLOOKUP('180504'!B10,Cenik!$A$3:$C$468,3,FALSE))</f>
        <v>0</v>
      </c>
      <c r="E10" s="23"/>
      <c r="F10" s="20">
        <f t="shared" si="0"/>
        <v>0</v>
      </c>
    </row>
    <row r="11" spans="1:6">
      <c r="A11" s="21"/>
      <c r="B11" s="22"/>
      <c r="C11" s="18">
        <f>IF(B11="",0,VLOOKUP('180504'!B11,Cenik!$A$3:$C$468,2,FALSE))</f>
        <v>0</v>
      </c>
      <c r="D11" s="18">
        <f>IF(B11="",0,VLOOKUP('180504'!B11,Cenik!$A$3:$C$468,3,FALSE))</f>
        <v>0</v>
      </c>
      <c r="E11" s="23"/>
      <c r="F11" s="20">
        <f t="shared" si="0"/>
        <v>0</v>
      </c>
    </row>
    <row r="12" spans="1:6">
      <c r="A12" s="21"/>
      <c r="B12" s="22"/>
      <c r="C12" s="18">
        <f>IF(B12="",0,VLOOKUP('180504'!B12,Cenik!$A$3:$C$468,2,FALSE))</f>
        <v>0</v>
      </c>
      <c r="D12" s="18">
        <f>IF(B12="",0,VLOOKUP('180504'!B12,Cenik!$A$3:$C$468,3,FALSE))</f>
        <v>0</v>
      </c>
      <c r="E12" s="23"/>
      <c r="F12" s="20">
        <f t="shared" si="0"/>
        <v>0</v>
      </c>
    </row>
    <row r="13" spans="1:6">
      <c r="A13" s="21"/>
      <c r="B13" s="22"/>
      <c r="C13" s="18">
        <f>IF(B13="",0,VLOOKUP('180504'!B13,Cenik!$A$3:$C$468,2,FALSE))</f>
        <v>0</v>
      </c>
      <c r="D13" s="18">
        <f>IF(B13="",0,VLOOKUP('180504'!B13,Cenik!$A$3:$C$468,3,FALSE))</f>
        <v>0</v>
      </c>
      <c r="E13" s="23"/>
      <c r="F13" s="20">
        <f t="shared" si="0"/>
        <v>0</v>
      </c>
    </row>
    <row r="14" spans="1:6" ht="13.5" thickBot="1">
      <c r="A14" s="21"/>
      <c r="B14" s="22"/>
      <c r="C14" s="18">
        <f>IF(B14="",0,VLOOKUP('180504'!B14,Cenik!$A$3:$C$468,2,FALSE))</f>
        <v>0</v>
      </c>
      <c r="D14" s="18">
        <f>IF(B14="",0,VLOOKUP('180504'!B14,Cenik!$A$3:$C$468,3,FALSE))</f>
        <v>0</v>
      </c>
      <c r="E14" s="24"/>
      <c r="F14" s="20">
        <f t="shared" si="0"/>
        <v>0</v>
      </c>
    </row>
    <row r="15" spans="1:6" ht="26.25" thickBot="1">
      <c r="A15" s="12" t="s">
        <v>290</v>
      </c>
      <c r="B15" s="13" t="s">
        <v>1</v>
      </c>
      <c r="C15" s="14" t="s">
        <v>295</v>
      </c>
      <c r="D15" s="14" t="s">
        <v>291</v>
      </c>
      <c r="E15" s="14" t="s">
        <v>292</v>
      </c>
      <c r="F15" s="15" t="s">
        <v>293</v>
      </c>
    </row>
    <row r="16" spans="1:6">
      <c r="A16" s="25" t="s">
        <v>296</v>
      </c>
      <c r="B16" s="26"/>
      <c r="C16" s="18">
        <f>IF(B16="",0,VLOOKUP('180504'!B16,Cenik!$A$3:$C$468,2,FALSE))</f>
        <v>0</v>
      </c>
      <c r="D16" s="18">
        <f>IF(B16="",0,VLOOKUP('180504'!B16,Cenik!$A$3:$C$468,3,FALSE))</f>
        <v>0</v>
      </c>
      <c r="E16" s="27"/>
      <c r="F16" s="28">
        <f t="shared" ref="F16:F29" si="1">D16*E16</f>
        <v>0</v>
      </c>
    </row>
    <row r="17" spans="1:9">
      <c r="A17" s="21"/>
      <c r="B17" s="29"/>
      <c r="C17" s="18">
        <f>IF(B17="",0,VLOOKUP('180504'!B17,Cenik!$A$3:$C$468,2,FALSE))</f>
        <v>0</v>
      </c>
      <c r="D17" s="18">
        <f>IF(B17="",0,VLOOKUP('180504'!B17,Cenik!$A$3:$C$468,3,FALSE))</f>
        <v>0</v>
      </c>
      <c r="E17" s="30"/>
      <c r="F17" s="28">
        <f t="shared" si="1"/>
        <v>0</v>
      </c>
    </row>
    <row r="18" spans="1:9">
      <c r="A18" s="21"/>
      <c r="B18" s="31"/>
      <c r="C18" s="18">
        <f>IF(B18="",0,VLOOKUP('180504'!B18,Cenik!$A$3:$C$468,2,FALSE))</f>
        <v>0</v>
      </c>
      <c r="D18" s="18">
        <f>IF(B18="",0,VLOOKUP('180504'!B18,Cenik!$A$3:$C$468,3,FALSE))</f>
        <v>0</v>
      </c>
      <c r="E18" s="30"/>
      <c r="F18" s="28">
        <f t="shared" si="1"/>
        <v>0</v>
      </c>
    </row>
    <row r="19" spans="1:9">
      <c r="A19" s="21"/>
      <c r="B19" s="29"/>
      <c r="C19" s="18">
        <f>IF(B19="",0,VLOOKUP('180504'!B19,Cenik!$A$3:$C$468,2,FALSE))</f>
        <v>0</v>
      </c>
      <c r="D19" s="18">
        <f>IF(B19="",0,VLOOKUP('180504'!B19,Cenik!$A$3:$C$468,3,FALSE))</f>
        <v>0</v>
      </c>
      <c r="E19" s="30"/>
      <c r="F19" s="28">
        <f t="shared" si="1"/>
        <v>0</v>
      </c>
    </row>
    <row r="20" spans="1:9">
      <c r="A20" s="21"/>
      <c r="B20" s="29"/>
      <c r="C20" s="18">
        <f>IF(B20="",0,VLOOKUP('180504'!B20,Cenik!$A$3:$C$468,2,FALSE))</f>
        <v>0</v>
      </c>
      <c r="D20" s="18">
        <f>IF(B20="",0,VLOOKUP('180504'!B20,Cenik!$A$3:$C$468,3,FALSE))</f>
        <v>0</v>
      </c>
      <c r="E20" s="30"/>
      <c r="F20" s="28">
        <f t="shared" si="1"/>
        <v>0</v>
      </c>
    </row>
    <row r="21" spans="1:9">
      <c r="A21" s="21"/>
      <c r="B21" s="29"/>
      <c r="C21" s="18">
        <f>IF(B21="",0,VLOOKUP('180504'!B21,Cenik!$A$3:$C$468,2,FALSE))</f>
        <v>0</v>
      </c>
      <c r="D21" s="18">
        <f>IF(B21="",0,VLOOKUP('180504'!B21,Cenik!$A$3:$C$468,3,FALSE))</f>
        <v>0</v>
      </c>
      <c r="E21" s="30"/>
      <c r="F21" s="28">
        <f t="shared" si="1"/>
        <v>0</v>
      </c>
    </row>
    <row r="22" spans="1:9">
      <c r="A22" s="21"/>
      <c r="B22" s="29"/>
      <c r="C22" s="18">
        <f>IF(B22="",0,VLOOKUP('180504'!B22,Cenik!$A$3:$C$468,2,FALSE))</f>
        <v>0</v>
      </c>
      <c r="D22" s="18">
        <f>IF(B22="",0,VLOOKUP('180504'!B22,Cenik!$A$3:$C$468,3,FALSE))</f>
        <v>0</v>
      </c>
      <c r="E22" s="30"/>
      <c r="F22" s="28">
        <f t="shared" si="1"/>
        <v>0</v>
      </c>
    </row>
    <row r="23" spans="1:9">
      <c r="A23" s="21"/>
      <c r="B23" s="29"/>
      <c r="C23" s="18">
        <f>IF(B23="",0,VLOOKUP('180504'!B23,Cenik!$A$3:$C$468,2,FALSE))</f>
        <v>0</v>
      </c>
      <c r="D23" s="18">
        <f>IF(B23="",0,VLOOKUP('180504'!B23,Cenik!$A$3:$C$468,3,FALSE))</f>
        <v>0</v>
      </c>
      <c r="E23" s="30"/>
      <c r="F23" s="28">
        <f t="shared" si="1"/>
        <v>0</v>
      </c>
    </row>
    <row r="24" spans="1:9">
      <c r="A24" s="21"/>
      <c r="B24" s="29"/>
      <c r="C24" s="18">
        <f>IF(B24="",0,VLOOKUP('180504'!B24,Cenik!$A$3:$C$468,2,FALSE))</f>
        <v>0</v>
      </c>
      <c r="D24" s="18">
        <f>IF(B24="",0,VLOOKUP('180504'!B24,Cenik!$A$3:$C$468,3,FALSE))</f>
        <v>0</v>
      </c>
      <c r="E24" s="30"/>
      <c r="F24" s="28">
        <f t="shared" si="1"/>
        <v>0</v>
      </c>
    </row>
    <row r="25" spans="1:9">
      <c r="A25" s="21"/>
      <c r="B25" s="29"/>
      <c r="C25" s="18">
        <f>IF(B25="",0,VLOOKUP('180504'!B25,Cenik!$A$3:$C$468,2,FALSE))</f>
        <v>0</v>
      </c>
      <c r="D25" s="18">
        <f>IF(B25="",0,VLOOKUP('180504'!B25,Cenik!$A$3:$C$468,3,FALSE))</f>
        <v>0</v>
      </c>
      <c r="E25" s="30"/>
      <c r="F25" s="28">
        <f t="shared" si="1"/>
        <v>0</v>
      </c>
    </row>
    <row r="26" spans="1:9">
      <c r="A26" s="21"/>
      <c r="B26" s="29"/>
      <c r="C26" s="18">
        <f>IF(B26="",0,VLOOKUP('180504'!B26,Cenik!$A$3:$C$468,2,FALSE))</f>
        <v>0</v>
      </c>
      <c r="D26" s="18">
        <f>IF(B26="",0,VLOOKUP('180504'!B26,Cenik!$A$3:$C$468,3,FALSE))</f>
        <v>0</v>
      </c>
      <c r="E26" s="30"/>
      <c r="F26" s="28">
        <f t="shared" si="1"/>
        <v>0</v>
      </c>
    </row>
    <row r="27" spans="1:9">
      <c r="A27" s="21"/>
      <c r="B27" s="29"/>
      <c r="C27" s="18">
        <f>IF(B27="",0,VLOOKUP('180504'!B27,Cenik!$A$3:$C$468,2,FALSE))</f>
        <v>0</v>
      </c>
      <c r="D27" s="18">
        <f>IF(B27="",0,VLOOKUP('180504'!B27,Cenik!$A$3:$C$468,3,FALSE))</f>
        <v>0</v>
      </c>
      <c r="E27" s="30"/>
      <c r="F27" s="28">
        <f t="shared" si="1"/>
        <v>0</v>
      </c>
    </row>
    <row r="28" spans="1:9">
      <c r="A28" s="21"/>
      <c r="B28" s="29"/>
      <c r="C28" s="18">
        <f>IF(B28="",0,VLOOKUP('180504'!B28,Cenik!$A$3:$C$468,2,FALSE))</f>
        <v>0</v>
      </c>
      <c r="D28" s="18">
        <f>IF(B28="",0,VLOOKUP('180504'!B28,Cenik!$A$3:$C$468,3,FALSE))</f>
        <v>0</v>
      </c>
      <c r="E28" s="30"/>
      <c r="F28" s="28">
        <f t="shared" si="1"/>
        <v>0</v>
      </c>
    </row>
    <row r="29" spans="1:9" ht="13.5" thickBot="1">
      <c r="A29" s="21"/>
      <c r="B29" s="29"/>
      <c r="C29" s="18">
        <f>IF(B29="",0,VLOOKUP('180504'!B29,Cenik!$A$3:$C$468,2,FALSE))</f>
        <v>0</v>
      </c>
      <c r="D29" s="18">
        <f>IF(B29="",0,VLOOKUP('180504'!B29,Cenik!$A$3:$C$468,3,FALSE))</f>
        <v>0</v>
      </c>
      <c r="E29" s="32"/>
      <c r="F29" s="28">
        <f t="shared" si="1"/>
        <v>0</v>
      </c>
    </row>
    <row r="30" spans="1:9" ht="26.25" thickBot="1">
      <c r="A30" s="12" t="s">
        <v>290</v>
      </c>
      <c r="B30" s="13" t="s">
        <v>1</v>
      </c>
      <c r="C30" s="14" t="s">
        <v>2</v>
      </c>
      <c r="D30" s="14" t="s">
        <v>291</v>
      </c>
      <c r="E30" s="14" t="s">
        <v>292</v>
      </c>
      <c r="F30" s="15" t="s">
        <v>293</v>
      </c>
    </row>
    <row r="31" spans="1:9">
      <c r="A31" s="25" t="s">
        <v>297</v>
      </c>
      <c r="B31" s="26"/>
      <c r="C31" s="33">
        <f>IF(B31="",0,VLOOKUP('180504'!B31,Cenik!$A$3:$C$468,2,FALSE))</f>
        <v>0</v>
      </c>
      <c r="D31" s="33">
        <f>IF(B31="",0,VLOOKUP('180504'!B31,Cenik!$A$3:$C$468,3,FALSE))</f>
        <v>0</v>
      </c>
      <c r="E31" s="27"/>
      <c r="F31" s="34">
        <f t="shared" ref="F31:F44" si="2">D31*E31</f>
        <v>0</v>
      </c>
      <c r="I31" s="7"/>
    </row>
    <row r="32" spans="1:9">
      <c r="A32" s="21"/>
      <c r="B32" s="29"/>
      <c r="C32" s="18">
        <f>IF(B32="",0,VLOOKUP('180504'!B32,Cenik!$A$3:$C$468,2,FALSE))</f>
        <v>0</v>
      </c>
      <c r="D32" s="18">
        <f>IF(B32="",0,VLOOKUP('180504'!B32,Cenik!$A$3:$C$468,3,FALSE))</f>
        <v>0</v>
      </c>
      <c r="E32" s="30"/>
      <c r="F32" s="28">
        <f t="shared" si="2"/>
        <v>0</v>
      </c>
      <c r="I32" s="7"/>
    </row>
    <row r="33" spans="1:6">
      <c r="A33" s="21"/>
      <c r="B33" s="29"/>
      <c r="C33" s="18">
        <f>IF(B33="",0,VLOOKUP('180504'!B33,Cenik!$A$3:$C$468,2,FALSE))</f>
        <v>0</v>
      </c>
      <c r="D33" s="18">
        <f>IF(B33="",0,VLOOKUP('180504'!B33,Cenik!$A$3:$C$468,3,FALSE))</f>
        <v>0</v>
      </c>
      <c r="E33" s="30"/>
      <c r="F33" s="28">
        <f t="shared" si="2"/>
        <v>0</v>
      </c>
    </row>
    <row r="34" spans="1:6">
      <c r="A34" s="21"/>
      <c r="B34" s="29"/>
      <c r="C34" s="18">
        <f>IF(B34="",0,VLOOKUP('180504'!B34,Cenik!$A$3:$C$468,2,FALSE))</f>
        <v>0</v>
      </c>
      <c r="D34" s="18">
        <f>IF(B34="",0,VLOOKUP('180504'!B34,Cenik!$A$3:$C$468,3,FALSE))</f>
        <v>0</v>
      </c>
      <c r="E34" s="30"/>
      <c r="F34" s="28">
        <f t="shared" si="2"/>
        <v>0</v>
      </c>
    </row>
    <row r="35" spans="1:6">
      <c r="A35" s="21"/>
      <c r="B35" s="29"/>
      <c r="C35" s="18">
        <f>IF(B35="",0,VLOOKUP('180504'!B35,Cenik!$A$3:$C$468,2,FALSE))</f>
        <v>0</v>
      </c>
      <c r="D35" s="18">
        <f>IF(B35="",0,VLOOKUP('180504'!B35,Cenik!$A$3:$C$468,3,FALSE))</f>
        <v>0</v>
      </c>
      <c r="E35" s="30"/>
      <c r="F35" s="28">
        <f t="shared" si="2"/>
        <v>0</v>
      </c>
    </row>
    <row r="36" spans="1:6">
      <c r="A36" s="21"/>
      <c r="B36" s="29"/>
      <c r="C36" s="18">
        <f>IF(B36="",0,VLOOKUP('180504'!B36,Cenik!$A$3:$C$468,2,FALSE))</f>
        <v>0</v>
      </c>
      <c r="D36" s="18">
        <f>IF(B36="",0,VLOOKUP('180504'!B36,Cenik!$A$3:$C$468,3,FALSE))</f>
        <v>0</v>
      </c>
      <c r="E36" s="30"/>
      <c r="F36" s="28">
        <f t="shared" si="2"/>
        <v>0</v>
      </c>
    </row>
    <row r="37" spans="1:6">
      <c r="A37" s="21"/>
      <c r="B37" s="29"/>
      <c r="C37" s="18">
        <f>IF(B37="",0,VLOOKUP('180504'!B37,Cenik!$A$3:$C$468,2,FALSE))</f>
        <v>0</v>
      </c>
      <c r="D37" s="18">
        <f>IF(B37="",0,VLOOKUP('180504'!B37,Cenik!$A$3:$C$468,3,FALSE))</f>
        <v>0</v>
      </c>
      <c r="E37" s="30"/>
      <c r="F37" s="28">
        <f t="shared" si="2"/>
        <v>0</v>
      </c>
    </row>
    <row r="38" spans="1:6">
      <c r="A38" s="21"/>
      <c r="B38" s="29"/>
      <c r="C38" s="18">
        <f>IF(B38="",0,VLOOKUP('180504'!B38,Cenik!$A$3:$C$468,2,FALSE))</f>
        <v>0</v>
      </c>
      <c r="D38" s="18">
        <f>IF(B38="",0,VLOOKUP('180504'!B38,Cenik!$A$3:$C$468,3,FALSE))</f>
        <v>0</v>
      </c>
      <c r="E38" s="30"/>
      <c r="F38" s="28">
        <f t="shared" si="2"/>
        <v>0</v>
      </c>
    </row>
    <row r="39" spans="1:6">
      <c r="A39" s="21"/>
      <c r="B39" s="29"/>
      <c r="C39" s="18">
        <f>IF(B39="",0,VLOOKUP('180504'!B39,Cenik!$A$3:$C$468,2,FALSE))</f>
        <v>0</v>
      </c>
      <c r="D39" s="18">
        <f>IF(B39="",0,VLOOKUP('180504'!B39,Cenik!$A$3:$C$468,3,FALSE))</f>
        <v>0</v>
      </c>
      <c r="E39" s="30"/>
      <c r="F39" s="28">
        <f t="shared" si="2"/>
        <v>0</v>
      </c>
    </row>
    <row r="40" spans="1:6">
      <c r="A40" s="21"/>
      <c r="B40" s="29"/>
      <c r="C40" s="18">
        <f>IF(B40="",0,VLOOKUP('180504'!B40,Cenik!$A$3:$C$468,2,FALSE))</f>
        <v>0</v>
      </c>
      <c r="D40" s="18">
        <f>IF(B40="",0,VLOOKUP('180504'!B40,Cenik!$A$3:$C$468,3,FALSE))</f>
        <v>0</v>
      </c>
      <c r="E40" s="30"/>
      <c r="F40" s="28">
        <f t="shared" si="2"/>
        <v>0</v>
      </c>
    </row>
    <row r="41" spans="1:6">
      <c r="A41" s="21"/>
      <c r="B41" s="29"/>
      <c r="C41" s="18">
        <f>IF(B41="",0,VLOOKUP('180504'!B41,Cenik!$A$3:$C$468,2,FALSE))</f>
        <v>0</v>
      </c>
      <c r="D41" s="18">
        <f>IF(B41="",0,VLOOKUP('180504'!B41,Cenik!$A$3:$C$468,3,FALSE))</f>
        <v>0</v>
      </c>
      <c r="E41" s="30"/>
      <c r="F41" s="28">
        <f t="shared" si="2"/>
        <v>0</v>
      </c>
    </row>
    <row r="42" spans="1:6">
      <c r="A42" s="21"/>
      <c r="B42" s="29"/>
      <c r="C42" s="18">
        <f>IF(B42="",0,VLOOKUP('180504'!B42,Cenik!$A$3:$C$468,2,FALSE))</f>
        <v>0</v>
      </c>
      <c r="D42" s="18">
        <f>IF(B42="",0,VLOOKUP('180504'!B42,Cenik!$A$3:$C$468,3,FALSE))</f>
        <v>0</v>
      </c>
      <c r="E42" s="30"/>
      <c r="F42" s="28">
        <f t="shared" si="2"/>
        <v>0</v>
      </c>
    </row>
    <row r="43" spans="1:6">
      <c r="A43" s="21"/>
      <c r="B43" s="29"/>
      <c r="C43" s="18">
        <f>IF(B43="",0,VLOOKUP('180504'!B43,Cenik!$A$3:$C$468,2,FALSE))</f>
        <v>0</v>
      </c>
      <c r="D43" s="18">
        <f>IF(B43="",0,VLOOKUP('180504'!B43,Cenik!$A$3:$C$468,3,FALSE))</f>
        <v>0</v>
      </c>
      <c r="E43" s="30"/>
      <c r="F43" s="28">
        <f t="shared" si="2"/>
        <v>0</v>
      </c>
    </row>
    <row r="44" spans="1:6" ht="13.5" thickBot="1">
      <c r="A44" s="35"/>
      <c r="B44" s="36"/>
      <c r="C44" s="37">
        <f>IF(B44="",0,VLOOKUP('180504'!B44,Cenik!$A$3:$C$468,2,FALSE))</f>
        <v>0</v>
      </c>
      <c r="D44" s="37">
        <f>IF(B44="",0,VLOOKUP('180504'!B44,Cenik!$A$3:$C$468,3,FALSE))</f>
        <v>0</v>
      </c>
      <c r="E44" s="38"/>
      <c r="F44" s="39">
        <f t="shared" si="2"/>
        <v>0</v>
      </c>
    </row>
    <row r="45" spans="1:6" ht="13.5" thickBot="1">
      <c r="A45" s="12" t="s">
        <v>476</v>
      </c>
      <c r="B45" s="40"/>
      <c r="C45" s="40"/>
      <c r="D45" s="41"/>
      <c r="E45" s="41"/>
      <c r="F45" s="42">
        <f>ROUND((SUM(F5:F14)+SUM(F31:F44)),5)</f>
        <v>0</v>
      </c>
    </row>
    <row r="46" spans="1:6" ht="13.5" thickBot="1">
      <c r="A46" s="12" t="s">
        <v>475</v>
      </c>
      <c r="B46" s="40"/>
      <c r="C46" s="40"/>
      <c r="D46" s="41"/>
      <c r="E46" s="41"/>
      <c r="F46" s="42">
        <f>ROUND((SUM(F5:F14)+SUM(F16:F29)+SUM(F31:F44)),5)</f>
        <v>0</v>
      </c>
    </row>
    <row r="47" spans="1:6" ht="13.5" thickBot="1"/>
    <row r="48" spans="1:6" ht="33" customHeight="1">
      <c r="A48" s="43" t="s">
        <v>298</v>
      </c>
      <c r="B48" s="215" t="s">
        <v>521</v>
      </c>
      <c r="C48" s="215"/>
      <c r="D48" s="215"/>
      <c r="E48" s="215"/>
      <c r="F48" s="216"/>
    </row>
    <row r="49" spans="1:6" ht="33" customHeight="1">
      <c r="A49" s="44"/>
      <c r="B49" s="217"/>
      <c r="C49" s="217"/>
      <c r="D49" s="217"/>
      <c r="E49" s="217"/>
      <c r="F49" s="218"/>
    </row>
    <row r="50" spans="1:6" ht="33" customHeight="1">
      <c r="A50" s="44"/>
      <c r="B50" s="217"/>
      <c r="C50" s="217"/>
      <c r="D50" s="217"/>
      <c r="E50" s="217"/>
      <c r="F50" s="218"/>
    </row>
    <row r="51" spans="1:6" ht="33" customHeight="1" thickBot="1">
      <c r="A51" s="45"/>
      <c r="B51" s="219"/>
      <c r="C51" s="219"/>
      <c r="D51" s="219"/>
      <c r="E51" s="219"/>
      <c r="F51" s="220"/>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24</vt:i4>
      </vt:variant>
    </vt:vector>
  </HeadingPairs>
  <TitlesOfParts>
    <vt:vector size="45" baseType="lpstr">
      <vt:lpstr>Predracun_zimsko</vt:lpstr>
      <vt:lpstr>Cenik</vt:lpstr>
      <vt:lpstr>180101</vt:lpstr>
      <vt:lpstr>180201</vt:lpstr>
      <vt:lpstr>180202</vt:lpstr>
      <vt:lpstr>180501</vt:lpstr>
      <vt:lpstr>180502</vt:lpstr>
      <vt:lpstr>180503</vt:lpstr>
      <vt:lpstr>180504</vt:lpstr>
      <vt:lpstr>180505</vt:lpstr>
      <vt:lpstr>180506</vt:lpstr>
      <vt:lpstr>180507</vt:lpstr>
      <vt:lpstr>180508</vt:lpstr>
      <vt:lpstr>180509</vt:lpstr>
      <vt:lpstr>180510</vt:lpstr>
      <vt:lpstr>180511</vt:lpstr>
      <vt:lpstr>180512</vt:lpstr>
      <vt:lpstr>180513</vt:lpstr>
      <vt:lpstr>180514</vt:lpstr>
      <vt:lpstr>180515</vt:lpstr>
      <vt:lpstr>180601</vt:lpstr>
      <vt:lpstr>Delo</vt:lpstr>
      <vt:lpstr>Material</vt:lpstr>
      <vt:lpstr>Oprema</vt:lpstr>
      <vt:lpstr>'180101'!Print_Area</vt:lpstr>
      <vt:lpstr>'180201'!Print_Area</vt:lpstr>
      <vt:lpstr>'180202'!Print_Area</vt:lpstr>
      <vt:lpstr>'180501'!Print_Area</vt:lpstr>
      <vt:lpstr>'180502'!Print_Area</vt:lpstr>
      <vt:lpstr>'180503'!Print_Area</vt:lpstr>
      <vt:lpstr>'180504'!Print_Area</vt:lpstr>
      <vt:lpstr>'180505'!Print_Area</vt:lpstr>
      <vt:lpstr>'180506'!Print_Area</vt:lpstr>
      <vt:lpstr>'180507'!Print_Area</vt:lpstr>
      <vt:lpstr>'180508'!Print_Area</vt:lpstr>
      <vt:lpstr>'180509'!Print_Area</vt:lpstr>
      <vt:lpstr>'180510'!Print_Area</vt:lpstr>
      <vt:lpstr>'180511'!Print_Area</vt:lpstr>
      <vt:lpstr>'180512'!Print_Area</vt:lpstr>
      <vt:lpstr>'180513'!Print_Area</vt:lpstr>
      <vt:lpstr>'180514'!Print_Area</vt:lpstr>
      <vt:lpstr>'180515'!Print_Area</vt:lpstr>
      <vt:lpstr>'180601'!Print_Area</vt:lpstr>
      <vt:lpstr>Cenik!Print_Area</vt:lpstr>
      <vt:lpstr>Predracun_zimsko!Print_Area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TP</cp:lastModifiedBy>
  <cp:lastPrinted>2015-08-27T12:18:13Z</cp:lastPrinted>
  <dcterms:created xsi:type="dcterms:W3CDTF">2015-07-28T12:56:16Z</dcterms:created>
  <dcterms:modified xsi:type="dcterms:W3CDTF">2015-08-28T07:06:39Z</dcterms:modified>
</cp:coreProperties>
</file>